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<sst xmlns="http://schemas.openxmlformats.org/spreadsheetml/2006/main" count="1974" uniqueCount="417">
  <si>
    <t>c:\data\co\001108\fld2512</t>
  </si>
  <si>
    <t>c:\data\co\001108\fld2513</t>
  </si>
  <si>
    <t>c:\data\co\001108\fld2514</t>
  </si>
  <si>
    <t>c:\data\co\001108\fld2515</t>
  </si>
  <si>
    <t>c:\data\co\001108\fld2516</t>
  </si>
  <si>
    <t>c:\data\co\001108\fld2517</t>
  </si>
  <si>
    <t>c:\data\co\001108\fld2518</t>
  </si>
  <si>
    <t>c:\data\co\001108\fld2519</t>
  </si>
  <si>
    <t>c:\data\co\001108\fld2520</t>
  </si>
  <si>
    <t>c:\data\co\001108\fld2521</t>
  </si>
  <si>
    <t>c:\data\co\001108\fld2522</t>
  </si>
  <si>
    <t>c:\data\co\001108\fld2523</t>
  </si>
  <si>
    <t>c:\data\co\001108\fld2524</t>
  </si>
  <si>
    <t>c:\data\co\001108\fld2525</t>
  </si>
  <si>
    <t>c:\data\co\001108\fld2526</t>
  </si>
  <si>
    <t>c:\data\co\001108\fld2527</t>
  </si>
  <si>
    <t>c:\data\co\001108\fld2528</t>
  </si>
  <si>
    <t>c:\data\co\001108\fld2529</t>
  </si>
  <si>
    <t>c:\data\co\001108\fld2530</t>
  </si>
  <si>
    <t>c:\data\co\001108\fld2531</t>
  </si>
  <si>
    <t>c:\data\co\001108\fld2532</t>
  </si>
  <si>
    <t>c:\data\co\001108\fld2533</t>
  </si>
  <si>
    <t>c:\data\co\001108\fld2534</t>
  </si>
  <si>
    <t>c:\data\co\001108\fld2535</t>
  </si>
  <si>
    <t>c:\data\co\001108\fld2536</t>
  </si>
  <si>
    <t>c:\data\co\001108\fld2537</t>
  </si>
  <si>
    <t>c:\data\co\001108\fld2538</t>
  </si>
  <si>
    <t>c:\data\co\001108\fld2539</t>
  </si>
  <si>
    <t>c:\data\co\001108\fld2540</t>
  </si>
  <si>
    <t>c:\data\co\001108\fld2541</t>
  </si>
  <si>
    <t>c:\data\co\001108\fld2542</t>
  </si>
  <si>
    <t>c:\data\co\001108\fld2543</t>
  </si>
  <si>
    <t>c:\data\co\001108\fld2544</t>
  </si>
  <si>
    <t>c:\data\co\001108\fld2545</t>
  </si>
  <si>
    <t>c:\data\co\001108\fld2546</t>
  </si>
  <si>
    <t>c:\data\co\001108\fld2547</t>
  </si>
  <si>
    <t>c:\data\co\001108\fld2548</t>
  </si>
  <si>
    <t>c:\data\co\001108\fld2549</t>
  </si>
  <si>
    <t>c:\data\co\001108\fld2550</t>
  </si>
  <si>
    <t>c:\data\co\001108\fld2551</t>
  </si>
  <si>
    <t>c:\data\co\001108\fld2552</t>
  </si>
  <si>
    <t>c:\data\co\001108\fld2553</t>
  </si>
  <si>
    <t>c:\data\co\001108\fld2554</t>
  </si>
  <si>
    <t>c:\data\co\001108\fld2555</t>
  </si>
  <si>
    <t>c:\data\co\001108\fld2556</t>
  </si>
  <si>
    <t>c:\data\co\001108\fld2557</t>
  </si>
  <si>
    <t>c:\data\co\001108\fld2558</t>
  </si>
  <si>
    <t>c:\data\co\001108\fld2559</t>
  </si>
  <si>
    <t>c:\data\co\001108\fld2560</t>
  </si>
  <si>
    <t>c:\data\co\001108\fld2561</t>
  </si>
  <si>
    <t>c:\data\co\001108\fld2562</t>
  </si>
  <si>
    <t>c:\data\co\001108\fld2563</t>
  </si>
  <si>
    <t>c:\data\co\001108\fld2564</t>
  </si>
  <si>
    <t>c:\data\co\001108\fld2565</t>
  </si>
  <si>
    <t>c:\data\co\001108\fld2566</t>
  </si>
  <si>
    <t>c:\data\co\001108\fld2567</t>
  </si>
  <si>
    <t>c:\data\co\001108\fld2568</t>
  </si>
  <si>
    <t>c:\data\co\001108\fld2569</t>
  </si>
  <si>
    <t>c:\data\co\001108\fld2570</t>
  </si>
  <si>
    <t>c:\data\co\001108\fld2571</t>
  </si>
  <si>
    <t>c:\data\co\001108\fld2572</t>
  </si>
  <si>
    <t>c:\data\co\001108\fld2573</t>
  </si>
  <si>
    <t>c:\data\co\001108\fld2574</t>
  </si>
  <si>
    <t>c:\data\co\001108\fld2575</t>
  </si>
  <si>
    <t>c:\data\co\001108\fld2576</t>
  </si>
  <si>
    <t>c:\data\co\001108\fld2577</t>
  </si>
  <si>
    <t>c:\data\co\001108\fld2578</t>
  </si>
  <si>
    <t>c:\data\co\001108\fld2579</t>
  </si>
  <si>
    <t>c:\data\co\001108\fld2580</t>
  </si>
  <si>
    <t>c:\data\co\001108\fld2581</t>
  </si>
  <si>
    <t>c:\data\co\001108\fld2582</t>
  </si>
  <si>
    <t>c:\data\co\001108\fld2583</t>
  </si>
  <si>
    <t>c:\data\co\001108\fld2584</t>
  </si>
  <si>
    <t>c:\data\co\001108\fld2585</t>
  </si>
  <si>
    <t>c:\data\co\001108\fld2586</t>
  </si>
  <si>
    <t>c:\data\co\001108\fld2587</t>
  </si>
  <si>
    <t>c:\data\co\001108\fld2588</t>
  </si>
  <si>
    <t>c:\data\co\001108\fld2589</t>
  </si>
  <si>
    <t>c:\data\co\001108\fld2590</t>
  </si>
  <si>
    <t>c:\data\co\001108\fld2591</t>
  </si>
  <si>
    <t>c:\data\co\001108\fld2592</t>
  </si>
  <si>
    <t>c:\data\co\001108\fld2593</t>
  </si>
  <si>
    <t>c:\data\co\001108\fld2594</t>
  </si>
  <si>
    <t>c:\data\co\001108\fld2595</t>
  </si>
  <si>
    <t>c:\data\co\001108\fld2596</t>
  </si>
  <si>
    <t>c:\data\co\001108\fld2597</t>
  </si>
  <si>
    <t>c:\data\co\001108\fld2598</t>
  </si>
  <si>
    <t>c:\data\co\001108\fld2599</t>
  </si>
  <si>
    <t>c:\data\co\001108\fld2600</t>
  </si>
  <si>
    <t>c:\data\co\001108\fld2601</t>
  </si>
  <si>
    <t>c:\data\co\001108\fld2602</t>
  </si>
  <si>
    <t>c:\data\co\001108\fld2603</t>
  </si>
  <si>
    <t>c:\data\co\001108\fld2604</t>
  </si>
  <si>
    <t>c:\data\co\001108\fld2605</t>
  </si>
  <si>
    <t>c:\data\co\001108\fld2606</t>
  </si>
  <si>
    <t>c:\data\co\001108\fld2607</t>
  </si>
  <si>
    <t>c:\data\co\001108\fld2608</t>
  </si>
  <si>
    <t>c:\data\co\001108\fld2609</t>
  </si>
  <si>
    <t>c:\data\co\001108\fld2610</t>
  </si>
  <si>
    <t>c:\data\co\001108\fld2611</t>
  </si>
  <si>
    <t>c:\data\co\001108\fld2612</t>
  </si>
  <si>
    <t>c:\data\co\001108\fld2613</t>
  </si>
  <si>
    <t>c:\data\co\001108\fld2614</t>
  </si>
  <si>
    <t>c:\data\co\001108\fld2615</t>
  </si>
  <si>
    <t>c:\data\co\001108\fld2616</t>
  </si>
  <si>
    <t>c:\data\co\001108\fld2617</t>
  </si>
  <si>
    <t>c:\data\co\001108\fld2618</t>
  </si>
  <si>
    <t>c:\data\co\001108\fld2619</t>
  </si>
  <si>
    <t>c:\data\co\001108\fld2620</t>
  </si>
  <si>
    <t>c:\data\co\001108\fld2621</t>
  </si>
  <si>
    <t>c:\data\co\001108\fld2622</t>
  </si>
  <si>
    <t>c:\data\co\001108\fld2623</t>
  </si>
  <si>
    <t>c:\data\co\001108\fld2624</t>
  </si>
  <si>
    <t>c:\data\co\001108\fld2625</t>
  </si>
  <si>
    <t>c:\data\co\001108\fld2626</t>
  </si>
  <si>
    <t>c:\data\co\001108\fld2627</t>
  </si>
  <si>
    <t>c:\data\co\001108\fld2628</t>
  </si>
  <si>
    <t>c:\data\co\001108\fld2629</t>
  </si>
  <si>
    <t>c:\data\co\001108\fld2630</t>
  </si>
  <si>
    <t>c:\data\co\001108\fld2631</t>
  </si>
  <si>
    <t>c:\data\co\001108\fld2632</t>
  </si>
  <si>
    <t>c:\data\co\001108\fld2633</t>
  </si>
  <si>
    <t>c:\data\co\001108\fld2634</t>
  </si>
  <si>
    <t>c:\data\co\001108\fld2635</t>
  </si>
  <si>
    <t>c:\data\co\001108\fld2636</t>
  </si>
  <si>
    <t>c:\data\co\001108\fld2637</t>
  </si>
  <si>
    <t>c:\data\co\001108\fld2638</t>
  </si>
  <si>
    <t>c:\data\co\001108\fld2639</t>
  </si>
  <si>
    <t>c:\data\co\001108\fld2640</t>
  </si>
  <si>
    <t>c:\data\co\001108\fld2641</t>
  </si>
  <si>
    <t>c:\data\co\001108\fld2642</t>
  </si>
  <si>
    <t>c:\data\co\001108\fld2643</t>
  </si>
  <si>
    <t>c:\data\co\001108\fld2644</t>
  </si>
  <si>
    <t>c:\data\co\001108\fld2645</t>
  </si>
  <si>
    <t>c:\data\co\001108\fld2646</t>
  </si>
  <si>
    <t>c:\data\co\001108\fld2647</t>
  </si>
  <si>
    <t>c:\data\co\001108\fld2648</t>
  </si>
  <si>
    <t>c:\data\co\001108\fld2649</t>
  </si>
  <si>
    <t>c:\data\co\001108\fld2650</t>
  </si>
  <si>
    <t>c:\data\co\001108\fld2651</t>
  </si>
  <si>
    <t>c:\data\co\001108\fld2652</t>
  </si>
  <si>
    <t>c:\data\co\001108\fld2653</t>
  </si>
  <si>
    <t>c:\data\co\001108\fld2654</t>
  </si>
  <si>
    <t>c:\data\co\001108\fld2655</t>
  </si>
  <si>
    <t>c:\data\co\001108\fld2656</t>
  </si>
  <si>
    <t>c:\data\co\001108\fld2657</t>
  </si>
  <si>
    <t>c:\data\co\001108\fld2658</t>
  </si>
  <si>
    <t>c:\data\co\001108\fld2659</t>
  </si>
  <si>
    <t>c:\data\co\001108\fld2660</t>
  </si>
  <si>
    <t>c:\data\co\001108\fld2661</t>
  </si>
  <si>
    <t>c:\data\co\001108\fld2662</t>
  </si>
  <si>
    <t>c:\data\co\001108\fld2663</t>
  </si>
  <si>
    <t>c:\data\co\001108\fld2664</t>
  </si>
  <si>
    <t>c:\data\co\001108\fld2665</t>
  </si>
  <si>
    <t>c:\data\co\001108\fld2666</t>
  </si>
  <si>
    <t>c:\data\co\001108\fld2667</t>
  </si>
  <si>
    <t>c:\data\co\001108\fld2668</t>
  </si>
  <si>
    <t>c:\data\co\001108\fld2669</t>
  </si>
  <si>
    <t>c:\data\co\001108\fld2670</t>
  </si>
  <si>
    <t>c:\data\co\001108\fld2671</t>
  </si>
  <si>
    <t>c:\data\co\001108\fld2672</t>
  </si>
  <si>
    <t>c:\data\co\001108\fld2673</t>
  </si>
  <si>
    <t>c:\data\co\001108\fld2674</t>
  </si>
  <si>
    <t>c:\data\co\001108\fld2675</t>
  </si>
  <si>
    <t>c:\data\co\001108\fld2676</t>
  </si>
  <si>
    <t>c:\data\co\001108\fld2677</t>
  </si>
  <si>
    <t>c:\data\co\001108\fld2678</t>
  </si>
  <si>
    <t>c:\data\co\001108\fld2679</t>
  </si>
  <si>
    <t>c:\data\co\001108\fld2680</t>
  </si>
  <si>
    <t>c:\data\co\001108\fld2681</t>
  </si>
  <si>
    <t>c:\data\co\001108\fld2682</t>
  </si>
  <si>
    <t>c:\data\co\001108\fld2683</t>
  </si>
  <si>
    <t>c:\data\co\001108\fld2684</t>
  </si>
  <si>
    <t>c:\data\co\001108\fld2685</t>
  </si>
  <si>
    <t>c:\data\co\001108\fld2686</t>
  </si>
  <si>
    <t>c:\data\co\001108\fld2687</t>
  </si>
  <si>
    <t>c:\data\co\001108\fld2688</t>
  </si>
  <si>
    <t>c:\data\co\001108\fld2689</t>
  </si>
  <si>
    <t>c:\data\co\001108\fld2690</t>
  </si>
  <si>
    <t>c:\data\co\001108\fld2691</t>
  </si>
  <si>
    <t>c:\data\co\001108\fld2692</t>
  </si>
  <si>
    <t>c:\data\co\001108\fld2693</t>
  </si>
  <si>
    <t>c:\data\co\001108\fld2694</t>
  </si>
  <si>
    <t>c:\data\co\001108\fld2695</t>
  </si>
  <si>
    <t>c:\data\co\001108\fld2696</t>
  </si>
  <si>
    <t>c:\data\co\001108\fld2697</t>
  </si>
  <si>
    <t>c:\data\co\001108\fld2698</t>
  </si>
  <si>
    <t>c:\data\co\001108\fld2699</t>
  </si>
  <si>
    <t>c:\data\co\001108\fld2700</t>
  </si>
  <si>
    <t>c:\data\co\001108\fld2701</t>
  </si>
  <si>
    <t>c:\data\co\001108\fld2702</t>
  </si>
  <si>
    <t>c:\data\co\001108\fld2703</t>
  </si>
  <si>
    <t>c:\data\co\001108\fld2704</t>
  </si>
  <si>
    <t>c:\data\co\001108\fld2705</t>
  </si>
  <si>
    <t>c:\data\co\001108\fld2706</t>
  </si>
  <si>
    <t>c:\data\co\001108\fld2707</t>
  </si>
  <si>
    <t>c:\data\co\001108\fld2708</t>
  </si>
  <si>
    <t>c:\data\co\001108\fld2709</t>
  </si>
  <si>
    <t>c:\data\co\001108\fld2710</t>
  </si>
  <si>
    <t>c:\data\co\001108\fld2711</t>
  </si>
  <si>
    <t>c:\data\co\001108\fld2712</t>
  </si>
  <si>
    <t>c:\data\co\001108\fld2713</t>
  </si>
  <si>
    <t>c:\data\co\001108\fld2714</t>
  </si>
  <si>
    <t>c:\data\co\001108\fld2715</t>
  </si>
  <si>
    <t>c:\data\co\001108\fld2716</t>
  </si>
  <si>
    <t>c:\data\co\001108\fld2717</t>
  </si>
  <si>
    <t>c:\data\co\001108\fld2718</t>
  </si>
  <si>
    <t>c:\data\co\001108\fld2719</t>
  </si>
  <si>
    <t>c:\data\co\001108\fld2720</t>
  </si>
  <si>
    <t>c:\data\co\001115\fld01</t>
  </si>
  <si>
    <t>c:\data\co\001115\fld02</t>
  </si>
  <si>
    <t>c:\data\co\001115\fld03</t>
  </si>
  <si>
    <t>c:\data\co\001115\fld04</t>
  </si>
  <si>
    <t>c:\data\co\001115\fld05</t>
  </si>
  <si>
    <t>c:\data\co\001115\fld06</t>
  </si>
  <si>
    <t>c:\data\co\001115\fld07</t>
  </si>
  <si>
    <t>c:\data\co\001115\fld08</t>
  </si>
  <si>
    <t>c:\data\co\001115\fld09</t>
  </si>
  <si>
    <t>c:\data\co\001115\fld10</t>
  </si>
  <si>
    <t>c:\data\co\001115\fld11</t>
  </si>
  <si>
    <t>c:\data\co\001115\fld12</t>
  </si>
  <si>
    <t>c:\data\co\001115\fld13</t>
  </si>
  <si>
    <t>c:\data\co\001115\fld14</t>
  </si>
  <si>
    <t>c:\data\co\001115\fld15</t>
  </si>
  <si>
    <t>c:\data\co\001115\fld16</t>
  </si>
  <si>
    <t>c:\data\co\001115\fld17</t>
  </si>
  <si>
    <t>c:\data\co\001115\fld18</t>
  </si>
  <si>
    <t>c:\data\co\001115\fld19</t>
  </si>
  <si>
    <t>c:\data\co\001115\fld20</t>
  </si>
  <si>
    <t>c:\data\co\001115\fld21</t>
  </si>
  <si>
    <t>c:\data\co\001115\fld22</t>
  </si>
  <si>
    <t>c:\data\co\001115\fld23</t>
  </si>
  <si>
    <t>c:\data\co\001115\fld24</t>
  </si>
  <si>
    <t>c:\data\co\001115\fld25</t>
  </si>
  <si>
    <t>c:\data\co\001115\fld26</t>
  </si>
  <si>
    <t>c:\data\co\001115\fld27</t>
  </si>
  <si>
    <t>c:\data\co\001115\fld28</t>
  </si>
  <si>
    <t>c:\data\co\001115\fld29</t>
  </si>
  <si>
    <t>c:\data\co\001115\fld30</t>
  </si>
  <si>
    <t>c:\data\co\001115\fld31</t>
  </si>
  <si>
    <t>c:\data\co\001115\fld32</t>
  </si>
  <si>
    <t>c:\data\co\001115\fld33</t>
  </si>
  <si>
    <t>c:\data\co\001115\fld34</t>
  </si>
  <si>
    <t>c:\data\co\001115\fld35</t>
  </si>
  <si>
    <t>c:\data\co\001115\fld36</t>
  </si>
  <si>
    <t>c:\data\co\001115\fld37</t>
  </si>
  <si>
    <t>c:\data\co\001115\fld38</t>
  </si>
  <si>
    <t>c:\data\co\001115\fld39</t>
  </si>
  <si>
    <t>c:\data\co\001115\fld40</t>
  </si>
  <si>
    <t>c:\data\co\001115\fld41</t>
  </si>
  <si>
    <t>c:\data\co\001115\fld42</t>
  </si>
  <si>
    <t>c:\data\co\001115\fld43</t>
  </si>
  <si>
    <t>c:\data\co\001115\fld44</t>
  </si>
  <si>
    <t>c:\data\co\001115\fld45</t>
  </si>
  <si>
    <t>c:\data\co\001115\fld46</t>
  </si>
  <si>
    <t>c:\data\co\001115\fld47</t>
  </si>
  <si>
    <t>c:\data\co\001115\fld48</t>
  </si>
  <si>
    <t>c:\data\co\001115\fld49</t>
  </si>
  <si>
    <t>c:\data\co\001115\fld50</t>
  </si>
  <si>
    <t>c:\data\co\001115\fld51</t>
  </si>
  <si>
    <t>c:\data\co\001115\fld52</t>
  </si>
  <si>
    <t>c:\data\co\001115\fld53</t>
  </si>
  <si>
    <t>c:\data\co\001115\fld54</t>
  </si>
  <si>
    <t>c:\data\co\001115\fld55</t>
  </si>
  <si>
    <t>c:\data\co\001115\fld56</t>
  </si>
  <si>
    <t>c:\data\co\001115\fld57</t>
  </si>
  <si>
    <t>c:\data\co\001115\fld58</t>
  </si>
  <si>
    <t>c:\data\co\001115\fld59</t>
  </si>
  <si>
    <t>c:\data\co\001115\fld60</t>
  </si>
  <si>
    <t>c:\data\co\001115\fld61</t>
  </si>
  <si>
    <t>c:\data\co\001115\fld62</t>
  </si>
  <si>
    <t>c:\data\co\001115\fld63</t>
  </si>
  <si>
    <t>c:\data\co\001115\fld64</t>
  </si>
  <si>
    <t>c:\data\co\001115\fld65</t>
  </si>
  <si>
    <t>c:\data\co\001115\fld66</t>
  </si>
  <si>
    <t>c:\data\co\001115\fld67</t>
  </si>
  <si>
    <t>c:\data\co\001115\fld68</t>
  </si>
  <si>
    <t>c:\data\co\001115\fld69</t>
  </si>
  <si>
    <t>c:\data\co\001115\fld70</t>
  </si>
  <si>
    <t>c:\data\co\001115\fld71</t>
  </si>
  <si>
    <t>c:\data\co\001115\fld72</t>
  </si>
  <si>
    <t>c:\data\co\001115\fld73</t>
  </si>
  <si>
    <t>c:\data\co\001115\fld74</t>
  </si>
  <si>
    <t>c:\data\co\001115\fld75</t>
  </si>
  <si>
    <t>c:\data\co\001115\fld76</t>
  </si>
  <si>
    <t>c:\data\co\001115\fld77</t>
  </si>
  <si>
    <t>c:\data\co\001115\fld78</t>
  </si>
  <si>
    <t>c:\data\co\001115\fld79</t>
  </si>
  <si>
    <t>c:\data\co\001115\fld80</t>
  </si>
  <si>
    <t>c:\data\co\001115\fld81</t>
  </si>
  <si>
    <t>c:\data\co\001115\fld82</t>
  </si>
  <si>
    <t>c:\data\co\001115\fld83</t>
  </si>
  <si>
    <t>c:\data\co\001115\fld84</t>
  </si>
  <si>
    <t>c:\data\co\001115\fld85</t>
  </si>
  <si>
    <t>c:\data\co\001115\fld86</t>
  </si>
  <si>
    <t>c:\data\co\001115\fld87</t>
  </si>
  <si>
    <t>c:\data\co\001115\fld88</t>
  </si>
  <si>
    <t>c:\data\co\001115\fld89</t>
  </si>
  <si>
    <t>c:\data\co\001115\fld90</t>
  </si>
  <si>
    <t>c:\data\co\001115\fld91</t>
  </si>
  <si>
    <t>c:\data\co\001115\fld92</t>
  </si>
  <si>
    <t>c:\data\co\001115\fld93</t>
  </si>
  <si>
    <t>c:\data\co\001115\fld94</t>
  </si>
  <si>
    <t>c:\data\co\001115\fld95</t>
  </si>
  <si>
    <t>c:\data\co\001115\fld96</t>
  </si>
  <si>
    <t>c:\data\co\001115\fld97</t>
  </si>
  <si>
    <t>c:\data\co\001115\fld98</t>
  </si>
  <si>
    <t>c:\data\co\001115\fld99</t>
  </si>
  <si>
    <t>c:\data\co\001115\fld100</t>
  </si>
  <si>
    <t>c:\data\co\001115\fld101</t>
  </si>
  <si>
    <t>c:\data\co\001115\fld102</t>
  </si>
  <si>
    <t>c:\data\co\001115\fld103</t>
  </si>
  <si>
    <t>c:\data\co\001115\fld104</t>
  </si>
  <si>
    <t>c:\data\co\001115\fld105</t>
  </si>
  <si>
    <t>c:\data\co\001115\fld106</t>
  </si>
  <si>
    <t>c:\data\co\001115\fld107</t>
  </si>
  <si>
    <t>c:\data\co\001115\fld108</t>
  </si>
  <si>
    <t>c:\data\co\001115\fld109</t>
  </si>
  <si>
    <t>c:\data\co\001115\fld110</t>
  </si>
  <si>
    <t>c:\data\co\001115\fld111</t>
  </si>
  <si>
    <t>c:\data\co\001115\fld112</t>
  </si>
  <si>
    <t>c:\data\co\001115\fld113</t>
  </si>
  <si>
    <t>c:\data\co\001115\fld114</t>
  </si>
  <si>
    <t>c:\data\co\001115\fld115</t>
  </si>
  <si>
    <t>c:\data\co\001115\fld116</t>
  </si>
  <si>
    <t>c:\data\co\001115\fld117</t>
  </si>
  <si>
    <t>c:\data\co\001115\fld118</t>
  </si>
  <si>
    <t>c:\data\co\001115\fld119</t>
  </si>
  <si>
    <t>c:\data\co\001115\fld120</t>
  </si>
  <si>
    <t>c:\data\co\001115\fld121</t>
  </si>
  <si>
    <t>c:\data\co\001115\fld122</t>
  </si>
  <si>
    <t>c:\data\co\001115\fld123</t>
  </si>
  <si>
    <t>c:\data\co\001115\fld124</t>
  </si>
  <si>
    <t>c:\data\co\001115\fld125</t>
  </si>
  <si>
    <t>c:\data\co\001115\fld126</t>
  </si>
  <si>
    <t>c:\data\co\001115\fld127</t>
  </si>
  <si>
    <t>c:\data\co\001115\fld128</t>
  </si>
  <si>
    <t>c:\data\co\001115\fld129</t>
  </si>
  <si>
    <t>c:\data\co\001115\fld130</t>
  </si>
  <si>
    <t>c:\data\co\001115\fld131</t>
  </si>
  <si>
    <t>c:\data\co\001115\fld132</t>
  </si>
  <si>
    <t>c:\data\co\001115\fld133</t>
  </si>
  <si>
    <t>c:\data\co\001115\fld134</t>
  </si>
  <si>
    <t>c:\data\co\001115\fld135</t>
  </si>
  <si>
    <t>c:\data\co\001115\fld136</t>
  </si>
  <si>
    <t>c:\data\co\001115\fld137</t>
  </si>
  <si>
    <t>c:\data\co\001115\fld138</t>
  </si>
  <si>
    <t>c:\data\co\001115\fld139</t>
  </si>
  <si>
    <t>c:\data\co\001115\fld140</t>
  </si>
  <si>
    <t>c:\data\co\001115\fld141</t>
  </si>
  <si>
    <t>c:\data\co\001115\fld142</t>
  </si>
  <si>
    <t>c:\data\co\001115\fld143</t>
  </si>
  <si>
    <t>c:\data\co\001115\fld144</t>
  </si>
  <si>
    <t>c:\data\co\001115\fld145</t>
  </si>
  <si>
    <t>c:\data\co\001115\fld146</t>
  </si>
  <si>
    <t>c:\data\co\001115\fld147</t>
  </si>
  <si>
    <t>c:\data\co\001115\fld148</t>
  </si>
  <si>
    <t>c:\data\co\001115\fld149</t>
  </si>
  <si>
    <t>c:\data\co\001115\fld150</t>
  </si>
  <si>
    <t>c:\data\co\001115\fld151</t>
  </si>
  <si>
    <t>c:\data\co\001115\fld152</t>
  </si>
  <si>
    <t>c:\data\co\001115\fld153</t>
  </si>
  <si>
    <t>c:\data\co\001115\fld154</t>
  </si>
  <si>
    <t>c:\data\co\001115\fld155</t>
  </si>
  <si>
    <t>c:\data\co\001115\fld156</t>
  </si>
  <si>
    <t>c:\data\co\001115\fld157</t>
  </si>
  <si>
    <t>c:\data\co\001115\fld158</t>
  </si>
  <si>
    <t>c:\data\co\001115\fld159</t>
  </si>
  <si>
    <t>c:\data\co\001115\fld160</t>
  </si>
  <si>
    <t>c:\data\co\001115\fld161</t>
  </si>
  <si>
    <t>c:\data\co\001115\fld162</t>
  </si>
  <si>
    <t>c:\data\co\001115\fld163</t>
  </si>
  <si>
    <t>c:\data\co\001115\fld164</t>
  </si>
  <si>
    <t>c:\data\co\001115\fld165</t>
  </si>
  <si>
    <t>c:\data\co\001115\fld166</t>
  </si>
  <si>
    <t>c:\data\co\001115\fld167</t>
  </si>
  <si>
    <t>c:\data\co\001115\fld168</t>
  </si>
  <si>
    <t>c:\data\co\001115\fld169</t>
  </si>
  <si>
    <t>c:\data\co\001115\fld170</t>
  </si>
  <si>
    <t>c:\data\co\001115\fld171</t>
  </si>
  <si>
    <t>c:\data\co\001115\fld172</t>
  </si>
  <si>
    <t>c:\data\co\001115\fld173</t>
  </si>
  <si>
    <t>c:\data\co\001115\fld174</t>
  </si>
  <si>
    <t>c:\data\co\001115\fld175</t>
  </si>
  <si>
    <t>c:\data\co\001115\fld176</t>
  </si>
  <si>
    <t>c:\data\co\001115\fld177</t>
  </si>
  <si>
    <t>c:\data\co\001115\fld178</t>
  </si>
  <si>
    <t>c:\data\co\001115\fld179</t>
  </si>
  <si>
    <t>c:\data\co\001115\fld180</t>
  </si>
  <si>
    <t>c:\data\co\001115\fld181</t>
  </si>
  <si>
    <t>c:\data\co\001115\fld182</t>
  </si>
  <si>
    <t>c:\data\co\001115\fld183</t>
  </si>
  <si>
    <t>c:\data\co\001115\fld184</t>
  </si>
  <si>
    <t>c:\data\co\001115\fld185</t>
  </si>
  <si>
    <t>c:\data\co\001115\fld186</t>
  </si>
  <si>
    <t>c:\data\co\001115\fld187</t>
  </si>
  <si>
    <t>c:\data\co\001115\fld188</t>
  </si>
  <si>
    <t>c:\data\co\001115\fld189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</si>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</sst>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01108-001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1114"/>
      <sheetName val="001113"/>
      <sheetName val="001112"/>
      <sheetName val="001111"/>
      <sheetName val="001110"/>
      <sheetName val="001109"/>
      <sheetName val="001108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B465">
      <selection activeCell="B480" sqref="B480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398</v>
      </c>
      <c r="B3" t="s">
        <v>399</v>
      </c>
      <c r="C3" t="s">
        <v>400</v>
      </c>
      <c r="E3" t="s">
        <v>401</v>
      </c>
      <c r="F3" t="s">
        <v>402</v>
      </c>
      <c r="H3" t="s">
        <v>403</v>
      </c>
      <c r="I3" t="s">
        <v>404</v>
      </c>
      <c r="K3" t="s">
        <v>405</v>
      </c>
      <c r="L3" t="s">
        <v>406</v>
      </c>
      <c r="M3" t="s">
        <v>407</v>
      </c>
      <c r="N3" t="s">
        <v>408</v>
      </c>
      <c r="O3" t="s">
        <v>409</v>
      </c>
      <c r="P3" t="s">
        <v>410</v>
      </c>
      <c r="Q3" t="s">
        <v>411</v>
      </c>
    </row>
    <row r="4" spans="11:17" ht="12.75">
      <c r="K4" t="s">
        <v>412</v>
      </c>
      <c r="M4" t="s">
        <v>413</v>
      </c>
      <c r="N4" t="s">
        <v>414</v>
      </c>
      <c r="O4">
        <v>103</v>
      </c>
      <c r="P4">
        <v>62.460350000000005</v>
      </c>
      <c r="Q4">
        <v>215.19179999999997</v>
      </c>
    </row>
    <row r="5" spans="1:15" ht="12.75">
      <c r="A5" t="s">
        <v>0</v>
      </c>
      <c r="B5" s="1">
        <v>36845</v>
      </c>
      <c r="C5" s="2">
        <v>0.006261574074074075</v>
      </c>
      <c r="D5" t="s">
        <v>407</v>
      </c>
      <c r="E5">
        <v>0.676</v>
      </c>
      <c r="F5">
        <v>11.1489</v>
      </c>
      <c r="G5" t="s">
        <v>408</v>
      </c>
      <c r="H5">
        <v>1.668</v>
      </c>
      <c r="I5">
        <v>189.9058</v>
      </c>
      <c r="K5" s="2">
        <v>0.001388888888888889</v>
      </c>
      <c r="L5" s="3">
        <f>B5-DATE(1999,12,31)+K5</f>
        <v>320.00138888888887</v>
      </c>
      <c r="M5">
        <f>500*F5/$O$6</f>
        <v>557.4449999999999</v>
      </c>
      <c r="N5">
        <f>(277-103)/(220-(AVERAGE($P$4,$P$47)))*I5+277-((277-103)/(220-(AVERAGE($P$4,$P$47)))*220)</f>
        <v>243.7477627246384</v>
      </c>
      <c r="O5" t="s">
        <v>407</v>
      </c>
    </row>
    <row r="6" spans="1:17" ht="12.75">
      <c r="A6" t="s">
        <v>1</v>
      </c>
      <c r="B6" s="1">
        <v>36845</v>
      </c>
      <c r="C6" s="2">
        <v>0.00835648148148148</v>
      </c>
      <c r="D6" t="s">
        <v>407</v>
      </c>
      <c r="E6">
        <v>0.676</v>
      </c>
      <c r="F6">
        <v>12.2917</v>
      </c>
      <c r="G6" t="s">
        <v>408</v>
      </c>
      <c r="H6">
        <v>1.665</v>
      </c>
      <c r="I6">
        <v>186.2873</v>
      </c>
      <c r="K6" s="2">
        <v>0.003472222222222222</v>
      </c>
      <c r="L6" s="3">
        <f aca="true" t="shared" si="0" ref="L6:L69">B6-DATE(1999,12,31)+K6</f>
        <v>320.00347222222223</v>
      </c>
      <c r="M6">
        <f aca="true" t="shared" si="1" ref="M6:M69">500*F6/$O$6</f>
        <v>614.585</v>
      </c>
      <c r="N6">
        <f>(277-103)/(220-(AVERAGE($P$4,$P$47)))*I6+277-((277-103)/(220-(AVERAGE($P$4,$P$47)))*220)</f>
        <v>239.74954311484993</v>
      </c>
      <c r="O6">
        <v>10</v>
      </c>
      <c r="Q6">
        <v>10.359499999999999</v>
      </c>
    </row>
    <row r="7" spans="1:14" ht="12.75">
      <c r="A7" t="s">
        <v>2</v>
      </c>
      <c r="B7" s="1">
        <v>36845</v>
      </c>
      <c r="C7" s="2">
        <v>0.010439814814814813</v>
      </c>
      <c r="D7" t="s">
        <v>407</v>
      </c>
      <c r="E7">
        <v>0.676</v>
      </c>
      <c r="F7">
        <v>10.6241</v>
      </c>
      <c r="G7" t="s">
        <v>408</v>
      </c>
      <c r="H7">
        <v>1.668</v>
      </c>
      <c r="I7">
        <v>201.1293</v>
      </c>
      <c r="K7" s="2">
        <v>0.005555555555555556</v>
      </c>
      <c r="L7" s="3">
        <f t="shared" si="0"/>
        <v>320.00555555555553</v>
      </c>
      <c r="M7">
        <f t="shared" si="1"/>
        <v>531.205</v>
      </c>
      <c r="N7">
        <f>(277-103)/(220-(AVERAGE($P$4,$P$47)))*I7+277-((277-103)/(220-(AVERAGE($P$4,$P$47)))*220)</f>
        <v>256.1490388861586</v>
      </c>
    </row>
    <row r="8" spans="1:14" ht="12.75">
      <c r="A8" t="s">
        <v>3</v>
      </c>
      <c r="B8" s="1">
        <v>36845</v>
      </c>
      <c r="C8" s="2">
        <v>0.01252314814814815</v>
      </c>
      <c r="D8" t="s">
        <v>407</v>
      </c>
      <c r="E8">
        <v>0.676</v>
      </c>
      <c r="F8">
        <v>10.9941</v>
      </c>
      <c r="G8" t="s">
        <v>408</v>
      </c>
      <c r="H8">
        <v>1.668</v>
      </c>
      <c r="I8">
        <v>199.9507</v>
      </c>
      <c r="K8" s="2">
        <v>0.007638888888888889</v>
      </c>
      <c r="L8" s="3">
        <f t="shared" si="0"/>
        <v>320.0076388888889</v>
      </c>
      <c r="M8">
        <f t="shared" si="1"/>
        <v>549.705</v>
      </c>
      <c r="N8">
        <f>(277-103)/(220-(AVERAGE($P$4,$P$47)))*I8+277-((277-103)/(220-(AVERAGE($P$4,$P$47)))*220)</f>
        <v>254.84675848486063</v>
      </c>
    </row>
    <row r="9" spans="1:14" ht="12.75">
      <c r="A9" t="s">
        <v>415</v>
      </c>
      <c r="B9" s="1">
        <v>36845</v>
      </c>
      <c r="C9">
        <f>AVERAGE(C8,C10)</f>
        <v>0.014606481481481484</v>
      </c>
      <c r="D9" t="s">
        <v>407</v>
      </c>
      <c r="E9" t="s">
        <v>415</v>
      </c>
      <c r="F9" t="s">
        <v>415</v>
      </c>
      <c r="G9" t="s">
        <v>408</v>
      </c>
      <c r="H9" t="s">
        <v>415</v>
      </c>
      <c r="I9" t="s">
        <v>415</v>
      </c>
      <c r="K9" s="2">
        <v>0.009722222222222222</v>
      </c>
      <c r="L9" s="3">
        <f t="shared" si="0"/>
        <v>320.0097222222222</v>
      </c>
      <c r="M9" t="s">
        <v>415</v>
      </c>
      <c r="N9" t="s">
        <v>415</v>
      </c>
    </row>
    <row r="10" spans="1:14" ht="12.75">
      <c r="A10" t="s">
        <v>4</v>
      </c>
      <c r="B10" s="1">
        <v>36845</v>
      </c>
      <c r="C10" s="2">
        <v>0.016689814814814817</v>
      </c>
      <c r="D10" t="s">
        <v>407</v>
      </c>
      <c r="E10">
        <v>0.678</v>
      </c>
      <c r="F10">
        <v>10.4581</v>
      </c>
      <c r="G10" t="s">
        <v>408</v>
      </c>
      <c r="H10">
        <v>1.668</v>
      </c>
      <c r="I10">
        <v>184.006</v>
      </c>
      <c r="K10" s="2">
        <v>0.011805555555555555</v>
      </c>
      <c r="L10" s="3">
        <f t="shared" si="0"/>
        <v>320.01180555555555</v>
      </c>
      <c r="M10">
        <f t="shared" si="1"/>
        <v>522.905</v>
      </c>
      <c r="N10">
        <f aca="true" t="shared" si="2" ref="N10:N38">(277-103)/(220-(AVERAGE($P$4,$P$47)))*I10+277-((277-103)/(220-(AVERAGE($P$4,$P$47)))*220)</f>
        <v>237.22884713701092</v>
      </c>
    </row>
    <row r="11" spans="1:14" ht="12.75">
      <c r="A11" t="s">
        <v>5</v>
      </c>
      <c r="B11" s="1">
        <v>36845</v>
      </c>
      <c r="C11" s="2">
        <v>0.01877314814814815</v>
      </c>
      <c r="D11" t="s">
        <v>407</v>
      </c>
      <c r="E11">
        <v>0.676</v>
      </c>
      <c r="F11">
        <v>10.2275</v>
      </c>
      <c r="G11" t="s">
        <v>408</v>
      </c>
      <c r="H11">
        <v>1.663</v>
      </c>
      <c r="I11">
        <v>190.3522</v>
      </c>
      <c r="K11" s="2">
        <v>0.013888888888888888</v>
      </c>
      <c r="L11" s="3">
        <f t="shared" si="0"/>
        <v>320.0138888888889</v>
      </c>
      <c r="M11">
        <f t="shared" si="1"/>
        <v>511.375</v>
      </c>
      <c r="N11">
        <f t="shared" si="2"/>
        <v>244.24100722755662</v>
      </c>
    </row>
    <row r="12" spans="1:14" ht="12.75">
      <c r="A12" t="s">
        <v>6</v>
      </c>
      <c r="B12" s="1">
        <v>36845</v>
      </c>
      <c r="C12" s="2">
        <v>0.02085648148148148</v>
      </c>
      <c r="D12" t="s">
        <v>407</v>
      </c>
      <c r="E12">
        <v>0.676</v>
      </c>
      <c r="F12">
        <v>10.7947</v>
      </c>
      <c r="G12" t="s">
        <v>408</v>
      </c>
      <c r="H12">
        <v>1.666</v>
      </c>
      <c r="I12">
        <v>190.9177</v>
      </c>
      <c r="K12" s="2">
        <v>0.015972222222222224</v>
      </c>
      <c r="L12" s="3">
        <f t="shared" si="0"/>
        <v>320.0159722222222</v>
      </c>
      <c r="M12">
        <f t="shared" si="1"/>
        <v>539.735</v>
      </c>
      <c r="N12">
        <f t="shared" si="2"/>
        <v>244.8658498942238</v>
      </c>
    </row>
    <row r="13" spans="1:14" ht="12.75">
      <c r="A13" t="s">
        <v>7</v>
      </c>
      <c r="B13" s="1">
        <v>36845</v>
      </c>
      <c r="C13" s="2">
        <v>0.023009259259259257</v>
      </c>
      <c r="D13" t="s">
        <v>407</v>
      </c>
      <c r="E13">
        <v>0.675</v>
      </c>
      <c r="F13">
        <v>11.1172</v>
      </c>
      <c r="G13" t="s">
        <v>408</v>
      </c>
      <c r="H13">
        <v>1.666</v>
      </c>
      <c r="I13">
        <v>193.2338</v>
      </c>
      <c r="K13" s="2">
        <v>0.018055555555555557</v>
      </c>
      <c r="L13" s="3">
        <f t="shared" si="0"/>
        <v>320.0180555555556</v>
      </c>
      <c r="M13">
        <f t="shared" si="1"/>
        <v>555.86</v>
      </c>
      <c r="N13">
        <f t="shared" si="2"/>
        <v>247.4249977284731</v>
      </c>
    </row>
    <row r="14" spans="1:14" ht="12.75">
      <c r="A14" t="s">
        <v>8</v>
      </c>
      <c r="B14" s="1">
        <v>36845</v>
      </c>
      <c r="C14" s="2">
        <v>0.025034722222222222</v>
      </c>
      <c r="D14" t="s">
        <v>407</v>
      </c>
      <c r="E14">
        <v>0.676</v>
      </c>
      <c r="F14">
        <v>11.0553</v>
      </c>
      <c r="G14" t="s">
        <v>408</v>
      </c>
      <c r="H14">
        <v>1.666</v>
      </c>
      <c r="I14">
        <v>193.0677</v>
      </c>
      <c r="K14" s="2">
        <v>0.02013888888888889</v>
      </c>
      <c r="L14" s="3">
        <f t="shared" si="0"/>
        <v>320.0201388888889</v>
      </c>
      <c r="M14">
        <f t="shared" si="1"/>
        <v>552.7650000000001</v>
      </c>
      <c r="N14">
        <f t="shared" si="2"/>
        <v>247.2414674598022</v>
      </c>
    </row>
    <row r="15" spans="1:14" ht="12.75">
      <c r="A15" t="s">
        <v>9</v>
      </c>
      <c r="B15" s="1">
        <v>36845</v>
      </c>
      <c r="C15" s="2">
        <v>0.02711805555555555</v>
      </c>
      <c r="D15" t="s">
        <v>407</v>
      </c>
      <c r="E15">
        <v>0.676</v>
      </c>
      <c r="F15">
        <v>9.7089</v>
      </c>
      <c r="G15" t="s">
        <v>408</v>
      </c>
      <c r="H15">
        <v>1.663</v>
      </c>
      <c r="I15">
        <v>192.1272</v>
      </c>
      <c r="K15" s="2">
        <v>0.022222222222222223</v>
      </c>
      <c r="L15" s="3">
        <f t="shared" si="0"/>
        <v>320.02222222222224</v>
      </c>
      <c r="M15">
        <f t="shared" si="1"/>
        <v>485.445</v>
      </c>
      <c r="N15">
        <f t="shared" si="2"/>
        <v>246.20227289216194</v>
      </c>
    </row>
    <row r="16" spans="1:14" ht="12.75">
      <c r="A16" t="s">
        <v>10</v>
      </c>
      <c r="B16" s="1">
        <v>36845</v>
      </c>
      <c r="C16" s="2">
        <v>0.029201388888888888</v>
      </c>
      <c r="D16" t="s">
        <v>407</v>
      </c>
      <c r="E16">
        <v>0.676</v>
      </c>
      <c r="F16">
        <v>10.6526</v>
      </c>
      <c r="G16" t="s">
        <v>408</v>
      </c>
      <c r="H16">
        <v>1.666</v>
      </c>
      <c r="I16">
        <v>194.5984</v>
      </c>
      <c r="K16" s="2">
        <v>0.024305555555555556</v>
      </c>
      <c r="L16" s="3">
        <f t="shared" si="0"/>
        <v>320.02430555555554</v>
      </c>
      <c r="M16">
        <f t="shared" si="1"/>
        <v>532.63</v>
      </c>
      <c r="N16">
        <f t="shared" si="2"/>
        <v>248.9327966726537</v>
      </c>
    </row>
    <row r="17" spans="1:14" ht="12.75">
      <c r="A17" t="s">
        <v>11</v>
      </c>
      <c r="B17" s="1">
        <v>36845</v>
      </c>
      <c r="C17" s="2">
        <v>0.03128472222222222</v>
      </c>
      <c r="D17" t="s">
        <v>407</v>
      </c>
      <c r="E17">
        <v>0.676</v>
      </c>
      <c r="F17">
        <v>10.2606</v>
      </c>
      <c r="G17" t="s">
        <v>408</v>
      </c>
      <c r="H17">
        <v>1.666</v>
      </c>
      <c r="I17">
        <v>195.0695</v>
      </c>
      <c r="K17" s="2">
        <v>0.02638888888888889</v>
      </c>
      <c r="L17" s="3">
        <f t="shared" si="0"/>
        <v>320.0263888888889</v>
      </c>
      <c r="M17">
        <f t="shared" si="1"/>
        <v>513.03</v>
      </c>
      <c r="N17">
        <f t="shared" si="2"/>
        <v>249.45333315411602</v>
      </c>
    </row>
    <row r="18" spans="1:14" ht="12.75">
      <c r="A18" t="s">
        <v>12</v>
      </c>
      <c r="B18" s="1">
        <v>36845</v>
      </c>
      <c r="C18" s="2">
        <v>0.033368055555555554</v>
      </c>
      <c r="D18" t="s">
        <v>407</v>
      </c>
      <c r="E18">
        <v>0.676</v>
      </c>
      <c r="F18">
        <v>10.1585</v>
      </c>
      <c r="G18" t="s">
        <v>408</v>
      </c>
      <c r="H18">
        <v>1.666</v>
      </c>
      <c r="I18">
        <v>199.232</v>
      </c>
      <c r="K18" s="2">
        <v>0.02847222222222222</v>
      </c>
      <c r="L18" s="3">
        <f t="shared" si="0"/>
        <v>320.0284722222222</v>
      </c>
      <c r="M18">
        <f t="shared" si="1"/>
        <v>507.925</v>
      </c>
      <c r="N18">
        <f t="shared" si="2"/>
        <v>254.0526392549159</v>
      </c>
    </row>
    <row r="19" spans="1:14" ht="12.75">
      <c r="A19" t="s">
        <v>13</v>
      </c>
      <c r="B19" s="1">
        <v>36845</v>
      </c>
      <c r="C19" s="2">
        <v>0.035451388888888886</v>
      </c>
      <c r="D19" t="s">
        <v>407</v>
      </c>
      <c r="E19">
        <v>0.675</v>
      </c>
      <c r="F19">
        <v>10.5015</v>
      </c>
      <c r="G19" t="s">
        <v>408</v>
      </c>
      <c r="H19">
        <v>1.666</v>
      </c>
      <c r="I19">
        <v>203.4192</v>
      </c>
      <c r="K19" s="2">
        <v>0.030555555555555555</v>
      </c>
      <c r="L19" s="3">
        <f t="shared" si="0"/>
        <v>320.03055555555557</v>
      </c>
      <c r="M19">
        <f t="shared" si="1"/>
        <v>525.075</v>
      </c>
      <c r="N19">
        <f t="shared" si="2"/>
        <v>258.6792373342599</v>
      </c>
    </row>
    <row r="20" spans="1:14" ht="12.75">
      <c r="A20" t="s">
        <v>14</v>
      </c>
      <c r="B20" s="1">
        <v>36845</v>
      </c>
      <c r="C20" s="2">
        <v>0.0375462962962963</v>
      </c>
      <c r="D20" t="s">
        <v>407</v>
      </c>
      <c r="E20">
        <v>0.676</v>
      </c>
      <c r="F20">
        <v>10.0124</v>
      </c>
      <c r="G20" t="s">
        <v>408</v>
      </c>
      <c r="H20">
        <v>1.666</v>
      </c>
      <c r="I20">
        <v>197.3167</v>
      </c>
      <c r="K20" s="2">
        <v>0.03263888888888889</v>
      </c>
      <c r="L20" s="3">
        <f t="shared" si="0"/>
        <v>320.03263888888887</v>
      </c>
      <c r="M20">
        <f t="shared" si="1"/>
        <v>500.62</v>
      </c>
      <c r="N20">
        <f t="shared" si="2"/>
        <v>251.93635073242655</v>
      </c>
    </row>
    <row r="21" spans="1:14" ht="12.75">
      <c r="A21" t="s">
        <v>15</v>
      </c>
      <c r="B21" s="1">
        <v>36845</v>
      </c>
      <c r="C21" s="2">
        <v>0.03962962962962963</v>
      </c>
      <c r="D21" t="s">
        <v>407</v>
      </c>
      <c r="E21">
        <v>0.675</v>
      </c>
      <c r="F21">
        <v>10.7323</v>
      </c>
      <c r="G21" t="s">
        <v>408</v>
      </c>
      <c r="H21">
        <v>1.666</v>
      </c>
      <c r="I21">
        <v>190.738</v>
      </c>
      <c r="K21" s="2">
        <v>0.034722222222222224</v>
      </c>
      <c r="L21" s="3">
        <f t="shared" si="0"/>
        <v>320.03472222222223</v>
      </c>
      <c r="M21">
        <f t="shared" si="1"/>
        <v>536.615</v>
      </c>
      <c r="N21">
        <f t="shared" si="2"/>
        <v>244.6672924632776</v>
      </c>
    </row>
    <row r="22" spans="1:14" ht="12.75">
      <c r="A22" t="s">
        <v>16</v>
      </c>
      <c r="B22" s="1">
        <v>36845</v>
      </c>
      <c r="C22" s="2">
        <v>0.04171296296296296</v>
      </c>
      <c r="D22" t="s">
        <v>407</v>
      </c>
      <c r="E22">
        <v>0.676</v>
      </c>
      <c r="F22">
        <v>10.8732</v>
      </c>
      <c r="G22" t="s">
        <v>408</v>
      </c>
      <c r="H22">
        <v>1.661</v>
      </c>
      <c r="I22">
        <v>194.1991</v>
      </c>
      <c r="K22" s="2">
        <v>0.03680555555555556</v>
      </c>
      <c r="L22" s="3">
        <f t="shared" si="0"/>
        <v>320.03680555555553</v>
      </c>
      <c r="M22">
        <f t="shared" si="1"/>
        <v>543.6600000000001</v>
      </c>
      <c r="N22">
        <f t="shared" si="2"/>
        <v>248.4915947684977</v>
      </c>
    </row>
    <row r="23" spans="1:14" ht="12.75">
      <c r="A23" t="s">
        <v>17</v>
      </c>
      <c r="B23" s="1">
        <v>36845</v>
      </c>
      <c r="C23" s="2">
        <v>0.0437962962962963</v>
      </c>
      <c r="D23" t="s">
        <v>407</v>
      </c>
      <c r="E23">
        <v>0.676</v>
      </c>
      <c r="F23">
        <v>11.1774</v>
      </c>
      <c r="G23" t="s">
        <v>408</v>
      </c>
      <c r="H23">
        <v>1.665</v>
      </c>
      <c r="I23">
        <v>189.5804</v>
      </c>
      <c r="K23" s="2">
        <v>0.03888888888888889</v>
      </c>
      <c r="L23" s="3">
        <f t="shared" si="0"/>
        <v>320.0388888888889</v>
      </c>
      <c r="M23">
        <f t="shared" si="1"/>
        <v>558.87</v>
      </c>
      <c r="N23">
        <f t="shared" si="2"/>
        <v>243.38821576843412</v>
      </c>
    </row>
    <row r="24" spans="1:14" ht="12.75">
      <c r="A24" t="s">
        <v>18</v>
      </c>
      <c r="B24" s="1">
        <v>36845</v>
      </c>
      <c r="C24" s="2">
        <v>0.04587962962962963</v>
      </c>
      <c r="D24" t="s">
        <v>407</v>
      </c>
      <c r="E24">
        <v>0.676</v>
      </c>
      <c r="F24">
        <v>10.9817</v>
      </c>
      <c r="G24" t="s">
        <v>408</v>
      </c>
      <c r="H24">
        <v>1.665</v>
      </c>
      <c r="I24">
        <v>193.4184</v>
      </c>
      <c r="K24" s="2">
        <v>0.04097222222222222</v>
      </c>
      <c r="L24" s="3">
        <f t="shared" si="0"/>
        <v>320.0409722222222</v>
      </c>
      <c r="M24">
        <f t="shared" si="1"/>
        <v>549.085</v>
      </c>
      <c r="N24">
        <f t="shared" si="2"/>
        <v>247.6289693575921</v>
      </c>
    </row>
    <row r="25" spans="1:14" ht="12.75">
      <c r="A25" t="s">
        <v>19</v>
      </c>
      <c r="B25" s="1">
        <v>36845</v>
      </c>
      <c r="C25" s="2">
        <v>0.047962962962962964</v>
      </c>
      <c r="D25" t="s">
        <v>407</v>
      </c>
      <c r="E25">
        <v>0.676</v>
      </c>
      <c r="F25">
        <v>9.9284</v>
      </c>
      <c r="G25" t="s">
        <v>408</v>
      </c>
      <c r="H25">
        <v>1.666</v>
      </c>
      <c r="I25">
        <v>185.9855</v>
      </c>
      <c r="K25" s="2">
        <v>0.04305555555555556</v>
      </c>
      <c r="L25" s="3">
        <f t="shared" si="0"/>
        <v>320.04305555555555</v>
      </c>
      <c r="M25">
        <f t="shared" si="1"/>
        <v>496.41999999999996</v>
      </c>
      <c r="N25">
        <f t="shared" si="2"/>
        <v>239.41607270494688</v>
      </c>
    </row>
    <row r="26" spans="1:14" ht="12.75">
      <c r="A26" t="s">
        <v>20</v>
      </c>
      <c r="B26" s="1">
        <v>36845</v>
      </c>
      <c r="C26" s="2">
        <v>0.05005787037037037</v>
      </c>
      <c r="D26" t="s">
        <v>407</v>
      </c>
      <c r="E26">
        <v>0.676</v>
      </c>
      <c r="F26">
        <v>10.5299</v>
      </c>
      <c r="G26" t="s">
        <v>408</v>
      </c>
      <c r="H26">
        <v>1.666</v>
      </c>
      <c r="I26">
        <v>188.2869</v>
      </c>
      <c r="K26" s="2">
        <v>0.04513888888888889</v>
      </c>
      <c r="L26" s="3">
        <f t="shared" si="0"/>
        <v>320.0451388888889</v>
      </c>
      <c r="M26">
        <f t="shared" si="1"/>
        <v>526.495</v>
      </c>
      <c r="N26">
        <f t="shared" si="2"/>
        <v>241.958977944678</v>
      </c>
    </row>
    <row r="27" spans="1:14" ht="12.75">
      <c r="A27" t="s">
        <v>21</v>
      </c>
      <c r="B27" s="1">
        <v>36845</v>
      </c>
      <c r="C27" s="2">
        <v>0.05219907407407407</v>
      </c>
      <c r="D27" t="s">
        <v>407</v>
      </c>
      <c r="E27">
        <v>0.676</v>
      </c>
      <c r="F27">
        <v>10.342</v>
      </c>
      <c r="G27" t="s">
        <v>408</v>
      </c>
      <c r="H27">
        <v>1.666</v>
      </c>
      <c r="I27">
        <v>175.2716</v>
      </c>
      <c r="K27" s="2">
        <v>0.04722222222222222</v>
      </c>
      <c r="L27" s="3">
        <f t="shared" si="0"/>
        <v>320.0472222222222</v>
      </c>
      <c r="M27">
        <f t="shared" si="1"/>
        <v>517.1</v>
      </c>
      <c r="N27">
        <f t="shared" si="2"/>
        <v>227.5778731533889</v>
      </c>
    </row>
    <row r="28" spans="1:14" ht="12.75">
      <c r="A28" t="s">
        <v>22</v>
      </c>
      <c r="B28" s="1">
        <v>36845</v>
      </c>
      <c r="C28" s="2">
        <v>0.054224537037037036</v>
      </c>
      <c r="D28" t="s">
        <v>407</v>
      </c>
      <c r="E28">
        <v>0.675</v>
      </c>
      <c r="F28">
        <v>9.6743</v>
      </c>
      <c r="G28" t="s">
        <v>408</v>
      </c>
      <c r="H28">
        <v>1.665</v>
      </c>
      <c r="I28">
        <v>181.3685</v>
      </c>
      <c r="K28" s="2">
        <v>0.049305555555555554</v>
      </c>
      <c r="L28" s="3">
        <f t="shared" si="0"/>
        <v>320.0493055555556</v>
      </c>
      <c r="M28">
        <f t="shared" si="1"/>
        <v>483.71500000000003</v>
      </c>
      <c r="N28">
        <f t="shared" si="2"/>
        <v>234.31457210016777</v>
      </c>
    </row>
    <row r="29" spans="1:14" ht="12.75">
      <c r="A29" t="s">
        <v>23</v>
      </c>
      <c r="B29" s="1">
        <v>36845</v>
      </c>
      <c r="C29" s="2">
        <v>0.05630787037037036</v>
      </c>
      <c r="D29" t="s">
        <v>407</v>
      </c>
      <c r="E29">
        <v>0.675</v>
      </c>
      <c r="F29">
        <v>9.9985</v>
      </c>
      <c r="G29" t="s">
        <v>408</v>
      </c>
      <c r="H29">
        <v>1.665</v>
      </c>
      <c r="I29">
        <v>169.3948</v>
      </c>
      <c r="K29" s="2">
        <v>0.051388888888888894</v>
      </c>
      <c r="L29" s="3">
        <f t="shared" si="0"/>
        <v>320.0513888888889</v>
      </c>
      <c r="M29">
        <f t="shared" si="1"/>
        <v>499.925</v>
      </c>
      <c r="N29">
        <f t="shared" si="2"/>
        <v>221.08437114902114</v>
      </c>
    </row>
    <row r="30" spans="1:14" ht="12.75">
      <c r="A30" t="s">
        <v>24</v>
      </c>
      <c r="B30" s="1">
        <v>36845</v>
      </c>
      <c r="C30" s="2">
        <v>0.0583912037037037</v>
      </c>
      <c r="D30" t="s">
        <v>407</v>
      </c>
      <c r="E30">
        <v>0.676</v>
      </c>
      <c r="F30">
        <v>10.2332</v>
      </c>
      <c r="G30" t="s">
        <v>408</v>
      </c>
      <c r="H30">
        <v>1.663</v>
      </c>
      <c r="I30">
        <v>179.8871</v>
      </c>
      <c r="K30" s="2">
        <v>0.05347222222222222</v>
      </c>
      <c r="L30" s="3">
        <f t="shared" si="0"/>
        <v>320.05347222222224</v>
      </c>
      <c r="M30">
        <f t="shared" si="1"/>
        <v>511.66</v>
      </c>
      <c r="N30">
        <f t="shared" si="2"/>
        <v>232.67771635056414</v>
      </c>
    </row>
    <row r="31" spans="1:14" ht="12.75">
      <c r="A31" t="s">
        <v>25</v>
      </c>
      <c r="B31" s="1">
        <v>36845</v>
      </c>
      <c r="C31" s="2">
        <v>0.060474537037037035</v>
      </c>
      <c r="D31" t="s">
        <v>407</v>
      </c>
      <c r="E31">
        <v>0.675</v>
      </c>
      <c r="F31">
        <v>10.2849</v>
      </c>
      <c r="G31" t="s">
        <v>408</v>
      </c>
      <c r="H31">
        <v>1.665</v>
      </c>
      <c r="I31">
        <v>164.7528</v>
      </c>
      <c r="K31" s="2">
        <v>0.05555555555555555</v>
      </c>
      <c r="L31" s="3">
        <f t="shared" si="0"/>
        <v>320.05555555555554</v>
      </c>
      <c r="M31">
        <f t="shared" si="1"/>
        <v>514.245</v>
      </c>
      <c r="N31">
        <f t="shared" si="2"/>
        <v>215.95524708417707</v>
      </c>
    </row>
    <row r="32" spans="1:14" ht="12.75">
      <c r="A32" t="s">
        <v>26</v>
      </c>
      <c r="B32" s="1">
        <v>36845</v>
      </c>
      <c r="C32" s="2">
        <v>0.06262731481481482</v>
      </c>
      <c r="D32" t="s">
        <v>407</v>
      </c>
      <c r="E32">
        <v>0.675</v>
      </c>
      <c r="F32">
        <v>10.2724</v>
      </c>
      <c r="G32" t="s">
        <v>408</v>
      </c>
      <c r="H32">
        <v>1.665</v>
      </c>
      <c r="I32">
        <v>170.7738</v>
      </c>
      <c r="K32" s="2">
        <v>0.057638888888888885</v>
      </c>
      <c r="L32" s="3">
        <f t="shared" si="0"/>
        <v>320.0576388888889</v>
      </c>
      <c r="M32">
        <f t="shared" si="1"/>
        <v>513.62</v>
      </c>
      <c r="N32">
        <f t="shared" si="2"/>
        <v>222.60808120619902</v>
      </c>
    </row>
    <row r="33" spans="1:14" ht="12.75">
      <c r="A33" t="s">
        <v>27</v>
      </c>
      <c r="B33" s="1">
        <v>36845</v>
      </c>
      <c r="C33" s="2">
        <v>0.06465277777777778</v>
      </c>
      <c r="D33" t="s">
        <v>407</v>
      </c>
      <c r="E33">
        <v>0.675</v>
      </c>
      <c r="F33">
        <v>9.7336</v>
      </c>
      <c r="G33" t="s">
        <v>408</v>
      </c>
      <c r="H33">
        <v>1.665</v>
      </c>
      <c r="I33">
        <v>162.1603</v>
      </c>
      <c r="K33" s="2">
        <v>0.059722222222222225</v>
      </c>
      <c r="L33" s="3">
        <f t="shared" si="0"/>
        <v>320.0597222222222</v>
      </c>
      <c r="M33">
        <f t="shared" si="1"/>
        <v>486.67999999999995</v>
      </c>
      <c r="N33">
        <f t="shared" si="2"/>
        <v>213.09069427545063</v>
      </c>
    </row>
    <row r="34" spans="1:14" ht="12.75">
      <c r="A34" t="s">
        <v>28</v>
      </c>
      <c r="B34" s="1">
        <v>36845</v>
      </c>
      <c r="C34" s="2">
        <v>0.06673611111111111</v>
      </c>
      <c r="D34" t="s">
        <v>407</v>
      </c>
      <c r="E34">
        <v>0.676</v>
      </c>
      <c r="F34">
        <v>9.8012</v>
      </c>
      <c r="G34" t="s">
        <v>408</v>
      </c>
      <c r="H34">
        <v>1.665</v>
      </c>
      <c r="I34">
        <v>173.6734</v>
      </c>
      <c r="K34" s="2">
        <v>0.06180555555555556</v>
      </c>
      <c r="L34" s="3">
        <f t="shared" si="0"/>
        <v>320.06180555555557</v>
      </c>
      <c r="M34">
        <f t="shared" si="1"/>
        <v>490.05999999999995</v>
      </c>
      <c r="N34">
        <f t="shared" si="2"/>
        <v>225.8119605983622</v>
      </c>
    </row>
    <row r="35" spans="1:14" ht="12.75">
      <c r="A35" t="s">
        <v>29</v>
      </c>
      <c r="B35" s="1">
        <v>36845</v>
      </c>
      <c r="C35" s="2">
        <v>0.06881944444444445</v>
      </c>
      <c r="D35" t="s">
        <v>407</v>
      </c>
      <c r="E35">
        <v>0.675</v>
      </c>
      <c r="F35">
        <v>10.6936</v>
      </c>
      <c r="G35" t="s">
        <v>408</v>
      </c>
      <c r="H35">
        <v>1.665</v>
      </c>
      <c r="I35">
        <v>156.8037</v>
      </c>
      <c r="K35" s="2">
        <v>0.06388888888888888</v>
      </c>
      <c r="L35" s="3">
        <f t="shared" si="0"/>
        <v>320.06388888888887</v>
      </c>
      <c r="M35">
        <f t="shared" si="1"/>
        <v>534.6800000000001</v>
      </c>
      <c r="N35">
        <f t="shared" si="2"/>
        <v>207.17198122811254</v>
      </c>
    </row>
    <row r="36" spans="1:14" ht="12.75">
      <c r="A36" t="s">
        <v>30</v>
      </c>
      <c r="B36" s="1">
        <v>36845</v>
      </c>
      <c r="C36" s="2">
        <v>0.07090277777777777</v>
      </c>
      <c r="D36" t="s">
        <v>407</v>
      </c>
      <c r="E36">
        <v>0.675</v>
      </c>
      <c r="F36">
        <v>10.0244</v>
      </c>
      <c r="G36" t="s">
        <v>408</v>
      </c>
      <c r="H36">
        <v>1.665</v>
      </c>
      <c r="I36">
        <v>163.6612</v>
      </c>
      <c r="K36" s="2">
        <v>0.06597222222222222</v>
      </c>
      <c r="L36" s="3">
        <f t="shared" si="0"/>
        <v>320.06597222222223</v>
      </c>
      <c r="M36">
        <f t="shared" si="1"/>
        <v>501.21999999999997</v>
      </c>
      <c r="N36">
        <f t="shared" si="2"/>
        <v>214.7490963239049</v>
      </c>
    </row>
    <row r="37" spans="1:14" ht="12.75">
      <c r="A37" t="s">
        <v>31</v>
      </c>
      <c r="B37" s="1">
        <v>36845</v>
      </c>
      <c r="C37" s="2">
        <v>0.07298611111111111</v>
      </c>
      <c r="D37" t="s">
        <v>407</v>
      </c>
      <c r="E37">
        <v>0.676</v>
      </c>
      <c r="F37">
        <v>10.0169</v>
      </c>
      <c r="G37" t="s">
        <v>408</v>
      </c>
      <c r="H37">
        <v>1.661</v>
      </c>
      <c r="I37">
        <v>152.7965</v>
      </c>
      <c r="K37" s="2">
        <v>0.06805555555555555</v>
      </c>
      <c r="L37" s="3">
        <f t="shared" si="0"/>
        <v>320.06805555555553</v>
      </c>
      <c r="M37">
        <f t="shared" si="1"/>
        <v>500.84499999999997</v>
      </c>
      <c r="N37">
        <f t="shared" si="2"/>
        <v>202.74427206123556</v>
      </c>
    </row>
    <row r="38" spans="1:14" ht="12.75">
      <c r="A38" t="s">
        <v>32</v>
      </c>
      <c r="B38" s="1">
        <v>36845</v>
      </c>
      <c r="C38" s="2">
        <v>0.07506944444444445</v>
      </c>
      <c r="D38" t="s">
        <v>407</v>
      </c>
      <c r="E38">
        <v>0.676</v>
      </c>
      <c r="F38">
        <v>10.2746</v>
      </c>
      <c r="G38" t="s">
        <v>408</v>
      </c>
      <c r="H38">
        <v>1.665</v>
      </c>
      <c r="I38">
        <v>164.2684</v>
      </c>
      <c r="K38" s="2">
        <v>0.07013888888888889</v>
      </c>
      <c r="L38" s="3">
        <f t="shared" si="0"/>
        <v>320.0701388888889</v>
      </c>
      <c r="M38">
        <f t="shared" si="1"/>
        <v>513.73</v>
      </c>
      <c r="N38">
        <f t="shared" si="2"/>
        <v>215.42001492196033</v>
      </c>
    </row>
    <row r="39" spans="1:14" ht="12.75">
      <c r="A39" t="s">
        <v>415</v>
      </c>
      <c r="B39" s="1">
        <v>36845</v>
      </c>
      <c r="C39">
        <f>AVERAGE(C38,C40)</f>
        <v>0.07715277777777779</v>
      </c>
      <c r="D39" t="s">
        <v>407</v>
      </c>
      <c r="E39" t="s">
        <v>415</v>
      </c>
      <c r="F39" t="s">
        <v>415</v>
      </c>
      <c r="G39" t="s">
        <v>408</v>
      </c>
      <c r="H39" t="s">
        <v>415</v>
      </c>
      <c r="I39" t="s">
        <v>415</v>
      </c>
      <c r="K39" s="2">
        <v>0.07222222222222223</v>
      </c>
      <c r="L39" s="3">
        <f t="shared" si="0"/>
        <v>320.0722222222222</v>
      </c>
      <c r="M39" t="s">
        <v>415</v>
      </c>
      <c r="N39" t="s">
        <v>415</v>
      </c>
    </row>
    <row r="40" spans="1:14" ht="12.75">
      <c r="A40" t="s">
        <v>33</v>
      </c>
      <c r="B40" s="1">
        <v>36845</v>
      </c>
      <c r="C40" s="2">
        <v>0.07923611111111112</v>
      </c>
      <c r="D40" t="s">
        <v>407</v>
      </c>
      <c r="E40">
        <v>0.676</v>
      </c>
      <c r="F40">
        <v>10.522</v>
      </c>
      <c r="G40" t="s">
        <v>408</v>
      </c>
      <c r="H40">
        <v>1.665</v>
      </c>
      <c r="I40">
        <v>165.82</v>
      </c>
      <c r="K40" s="2">
        <v>0.07430555555555556</v>
      </c>
      <c r="L40" s="3">
        <f t="shared" si="0"/>
        <v>320.07430555555555</v>
      </c>
      <c r="M40">
        <f t="shared" si="1"/>
        <v>526.1</v>
      </c>
      <c r="N40">
        <f>(277-103)/(220-(AVERAGE($P$4,$P$47)))*I40+277-((277-103)/(220-(AVERAGE($P$4,$P$47)))*220)</f>
        <v>217.134437347426</v>
      </c>
    </row>
    <row r="41" spans="1:14" ht="12.75">
      <c r="A41" t="s">
        <v>34</v>
      </c>
      <c r="B41" s="1">
        <v>36845</v>
      </c>
      <c r="C41" s="2">
        <v>0.08133101851851852</v>
      </c>
      <c r="D41" t="s">
        <v>407</v>
      </c>
      <c r="E41">
        <v>0.675</v>
      </c>
      <c r="F41">
        <v>9.6346</v>
      </c>
      <c r="G41" t="s">
        <v>408</v>
      </c>
      <c r="H41">
        <v>1.665</v>
      </c>
      <c r="I41">
        <v>165.3682</v>
      </c>
      <c r="K41" s="2">
        <v>0.0763888888888889</v>
      </c>
      <c r="L41" s="3">
        <f t="shared" si="0"/>
        <v>320.0763888888889</v>
      </c>
      <c r="M41">
        <f t="shared" si="1"/>
        <v>481.73</v>
      </c>
      <c r="N41">
        <f>(277-103)/(220-(AVERAGE($P$4,$P$47)))*I41+277-((277-103)/(220-(AVERAGE($P$4,$P$47)))*220)</f>
        <v>216.6352261771338</v>
      </c>
    </row>
    <row r="42" spans="1:14" ht="12.75">
      <c r="A42" t="s">
        <v>35</v>
      </c>
      <c r="B42" s="1">
        <v>36845</v>
      </c>
      <c r="C42" s="2">
        <v>0.08347222222222223</v>
      </c>
      <c r="D42" t="s">
        <v>407</v>
      </c>
      <c r="E42">
        <v>0.675</v>
      </c>
      <c r="F42">
        <v>10.296</v>
      </c>
      <c r="G42" t="s">
        <v>408</v>
      </c>
      <c r="H42">
        <v>1.665</v>
      </c>
      <c r="I42">
        <v>161.1688</v>
      </c>
      <c r="K42" s="2">
        <v>0.07847222222222222</v>
      </c>
      <c r="L42" s="3">
        <f t="shared" si="0"/>
        <v>320.0784722222222</v>
      </c>
      <c r="M42">
        <f t="shared" si="1"/>
        <v>514.8</v>
      </c>
      <c r="N42">
        <f>(277-103)/(220-(AVERAGE($P$4,$P$47)))*I42+277-((277-103)/(220-(AVERAGE($P$4,$P$47)))*220)</f>
        <v>211.9951478492781</v>
      </c>
    </row>
    <row r="43" spans="1:14" ht="12.75">
      <c r="A43" t="s">
        <v>36</v>
      </c>
      <c r="B43" s="1">
        <v>36845</v>
      </c>
      <c r="C43" s="2">
        <v>0.08549768518518519</v>
      </c>
      <c r="D43" t="s">
        <v>407</v>
      </c>
      <c r="E43">
        <v>0.675</v>
      </c>
      <c r="F43">
        <v>10.7162</v>
      </c>
      <c r="G43" t="s">
        <v>408</v>
      </c>
      <c r="H43">
        <v>1.661</v>
      </c>
      <c r="I43">
        <v>159.6884</v>
      </c>
      <c r="K43" s="2">
        <v>0.08055555555555556</v>
      </c>
      <c r="L43" s="3">
        <f t="shared" si="0"/>
        <v>320.0805555555556</v>
      </c>
      <c r="M43">
        <f t="shared" si="1"/>
        <v>535.8100000000001</v>
      </c>
      <c r="N43">
        <f>(277-103)/(220-(AVERAGE($P$4,$P$47)))*I43+277-((277-103)/(220-(AVERAGE($P$4,$P$47)))*220)</f>
        <v>210.35939703807713</v>
      </c>
    </row>
    <row r="44" spans="1:14" ht="12.75">
      <c r="A44" t="s">
        <v>37</v>
      </c>
      <c r="B44" s="1">
        <v>36845</v>
      </c>
      <c r="C44" s="2">
        <v>0.08758101851851852</v>
      </c>
      <c r="D44" t="s">
        <v>407</v>
      </c>
      <c r="E44">
        <v>0.676</v>
      </c>
      <c r="F44">
        <v>10.191</v>
      </c>
      <c r="G44" t="s">
        <v>408</v>
      </c>
      <c r="H44">
        <v>1.665</v>
      </c>
      <c r="I44">
        <v>162.0803</v>
      </c>
      <c r="K44" s="2">
        <v>0.08263888888888889</v>
      </c>
      <c r="L44" s="3">
        <f t="shared" si="0"/>
        <v>320.0826388888889</v>
      </c>
      <c r="M44">
        <f t="shared" si="1"/>
        <v>509.55</v>
      </c>
      <c r="N44">
        <f>(277-103)/(220-(AVERAGE($P$4,$P$47)))*I44+277-((277-103)/(220-(AVERAGE($P$4,$P$47)))*220)</f>
        <v>213.00229920324313</v>
      </c>
    </row>
    <row r="45" spans="1:16" ht="12.75">
      <c r="A45" t="s">
        <v>415</v>
      </c>
      <c r="B45" s="1">
        <v>36845</v>
      </c>
      <c r="C45">
        <f>AVERAGE(C44,C46)</f>
        <v>0.08966435185185184</v>
      </c>
      <c r="D45" t="s">
        <v>407</v>
      </c>
      <c r="E45" t="s">
        <v>415</v>
      </c>
      <c r="F45" t="s">
        <v>415</v>
      </c>
      <c r="G45" t="s">
        <v>408</v>
      </c>
      <c r="H45" t="s">
        <v>415</v>
      </c>
      <c r="I45" t="s">
        <v>415</v>
      </c>
      <c r="K45" s="2">
        <v>0.08472222222222221</v>
      </c>
      <c r="L45" s="3">
        <f t="shared" si="0"/>
        <v>320.08472222222224</v>
      </c>
      <c r="M45" t="s">
        <v>415</v>
      </c>
      <c r="N45" t="s">
        <v>415</v>
      </c>
      <c r="P45" t="s">
        <v>416</v>
      </c>
    </row>
    <row r="46" spans="1:14" ht="12.75">
      <c r="A46" t="s">
        <v>38</v>
      </c>
      <c r="B46" s="1">
        <v>36845</v>
      </c>
      <c r="C46" s="2">
        <v>0.09174768518518518</v>
      </c>
      <c r="D46" t="s">
        <v>407</v>
      </c>
      <c r="E46" t="s">
        <v>415</v>
      </c>
      <c r="F46" t="s">
        <v>415</v>
      </c>
      <c r="G46" t="s">
        <v>408</v>
      </c>
      <c r="H46">
        <v>1.666</v>
      </c>
      <c r="I46">
        <v>60.5136</v>
      </c>
      <c r="K46" s="2">
        <v>0.08680555555555557</v>
      </c>
      <c r="L46" s="3">
        <f t="shared" si="0"/>
        <v>320.08680555555554</v>
      </c>
      <c r="M46" t="s">
        <v>415</v>
      </c>
      <c r="N46" t="s">
        <v>415</v>
      </c>
    </row>
    <row r="47" spans="1:16" ht="12.75">
      <c r="A47" t="s">
        <v>39</v>
      </c>
      <c r="B47" s="1">
        <v>36845</v>
      </c>
      <c r="C47" s="2">
        <v>0.09384259259259259</v>
      </c>
      <c r="D47" t="s">
        <v>407</v>
      </c>
      <c r="E47" t="s">
        <v>415</v>
      </c>
      <c r="F47" t="s">
        <v>415</v>
      </c>
      <c r="G47" t="s">
        <v>408</v>
      </c>
      <c r="H47">
        <v>1.665</v>
      </c>
      <c r="I47">
        <v>63.8442</v>
      </c>
      <c r="K47" s="2">
        <v>0.08888888888888889</v>
      </c>
      <c r="L47" s="3">
        <f t="shared" si="0"/>
        <v>320.0888888888889</v>
      </c>
      <c r="M47" t="s">
        <v>415</v>
      </c>
      <c r="N47" t="s">
        <v>415</v>
      </c>
      <c r="P47">
        <f>AVERAGE(I46:I48)</f>
        <v>62.58996666666667</v>
      </c>
    </row>
    <row r="48" spans="1:16" ht="12.75">
      <c r="A48" t="s">
        <v>40</v>
      </c>
      <c r="B48" s="1">
        <v>36845</v>
      </c>
      <c r="C48" s="2">
        <v>0.09592592592592593</v>
      </c>
      <c r="D48" t="s">
        <v>407</v>
      </c>
      <c r="E48" t="s">
        <v>415</v>
      </c>
      <c r="F48" t="s">
        <v>415</v>
      </c>
      <c r="G48" t="s">
        <v>408</v>
      </c>
      <c r="H48">
        <v>1.666</v>
      </c>
      <c r="I48">
        <v>63.4121</v>
      </c>
      <c r="K48" s="2">
        <v>0.09097222222222222</v>
      </c>
      <c r="L48" s="3">
        <f t="shared" si="0"/>
        <v>320.0909722222222</v>
      </c>
      <c r="M48" t="s">
        <v>415</v>
      </c>
      <c r="N48" t="s">
        <v>415</v>
      </c>
      <c r="P48">
        <f>STDEV(I46:I48)</f>
        <v>1.8111188540052803</v>
      </c>
    </row>
    <row r="49" spans="1:14" ht="12.75">
      <c r="A49" t="s">
        <v>41</v>
      </c>
      <c r="B49" s="1">
        <v>36845</v>
      </c>
      <c r="C49" s="2">
        <v>0.09800925925925925</v>
      </c>
      <c r="D49" t="s">
        <v>407</v>
      </c>
      <c r="E49">
        <v>0.675</v>
      </c>
      <c r="F49">
        <v>9.8829</v>
      </c>
      <c r="G49" t="s">
        <v>408</v>
      </c>
      <c r="H49">
        <v>1.663</v>
      </c>
      <c r="I49">
        <v>144.7676</v>
      </c>
      <c r="K49" s="2">
        <v>0.09305555555555556</v>
      </c>
      <c r="L49" s="3">
        <f t="shared" si="0"/>
        <v>320.09305555555557</v>
      </c>
      <c r="M49">
        <f t="shared" si="1"/>
        <v>494.145</v>
      </c>
      <c r="N49">
        <f aca="true" t="shared" si="3" ref="N49:N57">(277-103)/(220-(AVERAGE($P$207,$P$47)))*I49+277-((277-103)/(220-(AVERAGE($P$207,$P$47)))*220)</f>
        <v>193.32389560076984</v>
      </c>
    </row>
    <row r="50" spans="1:14" ht="12.75">
      <c r="A50" t="s">
        <v>42</v>
      </c>
      <c r="B50" s="1">
        <v>36845</v>
      </c>
      <c r="C50" s="2">
        <v>0.10009259259259258</v>
      </c>
      <c r="D50" t="s">
        <v>407</v>
      </c>
      <c r="E50">
        <v>0.675</v>
      </c>
      <c r="F50">
        <v>9.9832</v>
      </c>
      <c r="G50" t="s">
        <v>408</v>
      </c>
      <c r="H50">
        <v>1.665</v>
      </c>
      <c r="I50">
        <v>151.2856</v>
      </c>
      <c r="K50" s="2">
        <v>0.09513888888888888</v>
      </c>
      <c r="L50" s="3">
        <f t="shared" si="0"/>
        <v>320.09513888888887</v>
      </c>
      <c r="M50">
        <f t="shared" si="1"/>
        <v>499.16</v>
      </c>
      <c r="N50">
        <f t="shared" si="3"/>
        <v>200.57344298293737</v>
      </c>
    </row>
    <row r="51" spans="1:14" ht="12.75">
      <c r="A51" t="s">
        <v>43</v>
      </c>
      <c r="B51" s="1">
        <v>36845</v>
      </c>
      <c r="C51" s="2">
        <v>0.10217592592592593</v>
      </c>
      <c r="D51" t="s">
        <v>407</v>
      </c>
      <c r="E51">
        <v>0.676</v>
      </c>
      <c r="F51">
        <v>9.9698</v>
      </c>
      <c r="G51" t="s">
        <v>408</v>
      </c>
      <c r="H51">
        <v>1.666</v>
      </c>
      <c r="I51">
        <v>144.915</v>
      </c>
      <c r="K51" s="2">
        <v>0.09722222222222222</v>
      </c>
      <c r="L51" s="3">
        <f t="shared" si="0"/>
        <v>320.09722222222223</v>
      </c>
      <c r="M51">
        <f t="shared" si="1"/>
        <v>498.48999999999995</v>
      </c>
      <c r="N51">
        <f t="shared" si="3"/>
        <v>193.4878390319039</v>
      </c>
    </row>
    <row r="52" spans="1:14" ht="12.75">
      <c r="A52" t="s">
        <v>44</v>
      </c>
      <c r="B52" s="1">
        <v>36845</v>
      </c>
      <c r="C52" s="2">
        <v>0.10425925925925926</v>
      </c>
      <c r="D52" t="s">
        <v>407</v>
      </c>
      <c r="E52">
        <v>0.675</v>
      </c>
      <c r="F52">
        <v>10.0611</v>
      </c>
      <c r="G52" t="s">
        <v>408</v>
      </c>
      <c r="H52">
        <v>1.665</v>
      </c>
      <c r="I52">
        <v>146.4422</v>
      </c>
      <c r="K52" s="2">
        <v>0.09930555555555555</v>
      </c>
      <c r="L52" s="3">
        <f t="shared" si="0"/>
        <v>320.09930555555553</v>
      </c>
      <c r="M52">
        <f t="shared" si="1"/>
        <v>503.055</v>
      </c>
      <c r="N52">
        <f t="shared" si="3"/>
        <v>195.186444242405</v>
      </c>
    </row>
    <row r="53" spans="1:14" ht="12.75">
      <c r="A53" t="s">
        <v>45</v>
      </c>
      <c r="B53" s="1">
        <v>36845</v>
      </c>
      <c r="C53" s="2">
        <v>0.10635416666666668</v>
      </c>
      <c r="D53" t="s">
        <v>407</v>
      </c>
      <c r="E53">
        <v>0.675</v>
      </c>
      <c r="F53">
        <v>11.3583</v>
      </c>
      <c r="G53" t="s">
        <v>408</v>
      </c>
      <c r="H53">
        <v>1.661</v>
      </c>
      <c r="I53">
        <v>146.6705</v>
      </c>
      <c r="K53" s="2">
        <v>0.1013888888888889</v>
      </c>
      <c r="L53" s="3">
        <f t="shared" si="0"/>
        <v>320.1013888888889</v>
      </c>
      <c r="M53">
        <f t="shared" si="1"/>
        <v>567.915</v>
      </c>
      <c r="N53">
        <f t="shared" si="3"/>
        <v>195.44036748072182</v>
      </c>
    </row>
    <row r="54" spans="1:14" ht="12.75">
      <c r="A54" t="s">
        <v>46</v>
      </c>
      <c r="B54" s="1">
        <v>36845</v>
      </c>
      <c r="C54" s="2">
        <v>0.10842592592592593</v>
      </c>
      <c r="D54" t="s">
        <v>407</v>
      </c>
      <c r="E54">
        <v>0.675</v>
      </c>
      <c r="F54">
        <v>10.0681</v>
      </c>
      <c r="G54" t="s">
        <v>408</v>
      </c>
      <c r="H54">
        <v>1.663</v>
      </c>
      <c r="I54">
        <v>149.5557</v>
      </c>
      <c r="K54" s="2">
        <v>0.10347222222222223</v>
      </c>
      <c r="L54" s="3">
        <f t="shared" si="0"/>
        <v>320.1034722222222</v>
      </c>
      <c r="M54">
        <f t="shared" si="1"/>
        <v>503.4049999999999</v>
      </c>
      <c r="N54">
        <f t="shared" si="3"/>
        <v>198.64938774875333</v>
      </c>
    </row>
    <row r="55" spans="1:14" ht="12.75">
      <c r="A55" t="s">
        <v>47</v>
      </c>
      <c r="B55" s="1">
        <v>36845</v>
      </c>
      <c r="C55" s="2">
        <v>0.11052083333333333</v>
      </c>
      <c r="D55" t="s">
        <v>407</v>
      </c>
      <c r="E55">
        <v>0.675</v>
      </c>
      <c r="F55">
        <v>10.1572</v>
      </c>
      <c r="G55" t="s">
        <v>408</v>
      </c>
      <c r="H55">
        <v>1.665</v>
      </c>
      <c r="I55">
        <v>145.5462</v>
      </c>
      <c r="K55" s="2">
        <v>0.10555555555555556</v>
      </c>
      <c r="L55" s="3">
        <f t="shared" si="0"/>
        <v>320.10555555555555</v>
      </c>
      <c r="M55">
        <f t="shared" si="1"/>
        <v>507.85999999999996</v>
      </c>
      <c r="N55">
        <f t="shared" si="3"/>
        <v>194.18988173021995</v>
      </c>
    </row>
    <row r="56" spans="1:14" ht="12.75">
      <c r="A56" t="s">
        <v>48</v>
      </c>
      <c r="B56" s="1">
        <v>36845</v>
      </c>
      <c r="C56" s="2">
        <v>0.11260416666666667</v>
      </c>
      <c r="D56" t="s">
        <v>407</v>
      </c>
      <c r="E56">
        <v>0.675</v>
      </c>
      <c r="F56">
        <v>10.1693</v>
      </c>
      <c r="G56" t="s">
        <v>408</v>
      </c>
      <c r="H56">
        <v>1.663</v>
      </c>
      <c r="I56">
        <v>148.625</v>
      </c>
      <c r="K56" s="2">
        <v>0.1076388888888889</v>
      </c>
      <c r="L56" s="3">
        <f t="shared" si="0"/>
        <v>320.1076388888889</v>
      </c>
      <c r="M56">
        <f t="shared" si="1"/>
        <v>508.465</v>
      </c>
      <c r="N56">
        <f t="shared" si="3"/>
        <v>197.61423068392008</v>
      </c>
    </row>
    <row r="57" spans="1:14" ht="12.75">
      <c r="A57" t="s">
        <v>49</v>
      </c>
      <c r="B57" s="1">
        <v>36845</v>
      </c>
      <c r="C57" s="2">
        <v>0.1146875</v>
      </c>
      <c r="D57" t="s">
        <v>407</v>
      </c>
      <c r="E57">
        <v>0.673</v>
      </c>
      <c r="F57">
        <v>9.8251</v>
      </c>
      <c r="G57" t="s">
        <v>408</v>
      </c>
      <c r="H57">
        <v>1.663</v>
      </c>
      <c r="I57">
        <v>146.1559</v>
      </c>
      <c r="K57" s="2">
        <v>0.10972222222222222</v>
      </c>
      <c r="L57" s="3">
        <f t="shared" si="0"/>
        <v>320.1097222222222</v>
      </c>
      <c r="M57">
        <f t="shared" si="1"/>
        <v>491.255</v>
      </c>
      <c r="N57">
        <f t="shared" si="3"/>
        <v>194.86801137718334</v>
      </c>
    </row>
    <row r="58" spans="1:14" ht="12.75">
      <c r="A58" t="s">
        <v>415</v>
      </c>
      <c r="B58" s="1">
        <v>36845</v>
      </c>
      <c r="C58">
        <f>AVERAGE(C57,C59)</f>
        <v>0.11677083333333332</v>
      </c>
      <c r="D58" t="s">
        <v>407</v>
      </c>
      <c r="E58" t="s">
        <v>415</v>
      </c>
      <c r="F58" t="s">
        <v>415</v>
      </c>
      <c r="G58" t="s">
        <v>408</v>
      </c>
      <c r="H58" t="s">
        <v>415</v>
      </c>
      <c r="I58" t="s">
        <v>415</v>
      </c>
      <c r="K58" s="2">
        <v>0.11180555555555556</v>
      </c>
      <c r="L58" s="3">
        <f t="shared" si="0"/>
        <v>320.1118055555556</v>
      </c>
      <c r="M58" t="s">
        <v>415</v>
      </c>
      <c r="N58" t="s">
        <v>415</v>
      </c>
    </row>
    <row r="59" spans="1:14" ht="12.75">
      <c r="A59" t="s">
        <v>50</v>
      </c>
      <c r="B59" s="1">
        <v>36845</v>
      </c>
      <c r="C59" s="2">
        <v>0.11885416666666666</v>
      </c>
      <c r="D59" t="s">
        <v>407</v>
      </c>
      <c r="E59">
        <v>0.675</v>
      </c>
      <c r="F59">
        <v>9.7369</v>
      </c>
      <c r="G59" t="s">
        <v>408</v>
      </c>
      <c r="H59">
        <v>1.665</v>
      </c>
      <c r="I59">
        <v>140.5564</v>
      </c>
      <c r="K59" s="2">
        <v>0.11388888888888889</v>
      </c>
      <c r="L59" s="3">
        <f t="shared" si="0"/>
        <v>320.1138888888889</v>
      </c>
      <c r="M59">
        <f t="shared" si="1"/>
        <v>486.84499999999997</v>
      </c>
      <c r="N59">
        <f>(277-103)/(220-(AVERAGE($P$207,$P$47)))*I59+277-((277-103)/(220-(AVERAGE($P$207,$P$47)))*220)</f>
        <v>188.64005179350016</v>
      </c>
    </row>
    <row r="60" spans="1:14" ht="12.75">
      <c r="A60" t="s">
        <v>51</v>
      </c>
      <c r="B60" s="1">
        <v>36845</v>
      </c>
      <c r="C60" s="2">
        <v>0.1209375</v>
      </c>
      <c r="D60" t="s">
        <v>407</v>
      </c>
      <c r="E60">
        <v>0.673</v>
      </c>
      <c r="F60">
        <v>10.0595</v>
      </c>
      <c r="G60" t="s">
        <v>408</v>
      </c>
      <c r="H60">
        <v>1.663</v>
      </c>
      <c r="I60">
        <v>143.0849</v>
      </c>
      <c r="K60" s="2">
        <v>0.11597222222222221</v>
      </c>
      <c r="L60" s="3">
        <f t="shared" si="0"/>
        <v>320.11597222222224</v>
      </c>
      <c r="M60">
        <f t="shared" si="1"/>
        <v>502.975</v>
      </c>
      <c r="N60">
        <f>(277-103)/(220-(AVERAGE($P$207,$P$47)))*I60+277-((277-103)/(220-(AVERAGE($P$207,$P$47)))*220)</f>
        <v>191.452337856067</v>
      </c>
    </row>
    <row r="61" spans="1:14" ht="12.75">
      <c r="A61" t="s">
        <v>52</v>
      </c>
      <c r="B61" s="1">
        <v>36845</v>
      </c>
      <c r="C61" s="2">
        <v>0.1230324074074074</v>
      </c>
      <c r="D61" t="s">
        <v>407</v>
      </c>
      <c r="E61">
        <v>0.676</v>
      </c>
      <c r="F61">
        <v>10.3971</v>
      </c>
      <c r="G61" t="s">
        <v>408</v>
      </c>
      <c r="H61">
        <v>1.663</v>
      </c>
      <c r="I61">
        <v>143.1168</v>
      </c>
      <c r="K61" s="2">
        <v>0.11805555555555557</v>
      </c>
      <c r="L61" s="3">
        <f t="shared" si="0"/>
        <v>320.11805555555554</v>
      </c>
      <c r="M61">
        <f t="shared" si="1"/>
        <v>519.855</v>
      </c>
      <c r="N61">
        <f>(277-103)/(220-(AVERAGE($P$207,$P$47)))*I61+277-((277-103)/(220-(AVERAGE($P$207,$P$47)))*220)</f>
        <v>191.48781815086465</v>
      </c>
    </row>
    <row r="62" spans="1:14" ht="12.75">
      <c r="A62" t="s">
        <v>53</v>
      </c>
      <c r="B62" s="1">
        <v>36845</v>
      </c>
      <c r="C62" s="2">
        <v>0.12511574074074075</v>
      </c>
      <c r="D62" t="s">
        <v>407</v>
      </c>
      <c r="E62">
        <v>0.675</v>
      </c>
      <c r="F62">
        <v>10.4641</v>
      </c>
      <c r="G62" t="s">
        <v>408</v>
      </c>
      <c r="H62">
        <v>1.665</v>
      </c>
      <c r="I62">
        <v>145.7936</v>
      </c>
      <c r="K62" s="2">
        <v>0.12013888888888889</v>
      </c>
      <c r="L62" s="3">
        <f t="shared" si="0"/>
        <v>320.1201388888889</v>
      </c>
      <c r="M62">
        <f t="shared" si="1"/>
        <v>523.205</v>
      </c>
      <c r="N62">
        <f>(277-103)/(220-(AVERAGE($P$207,$P$47)))*I62+277-((277-103)/(220-(AVERAGE($P$207,$P$47)))*220)</f>
        <v>194.46504865601747</v>
      </c>
    </row>
    <row r="63" spans="1:14" ht="12.75">
      <c r="A63" t="s">
        <v>54</v>
      </c>
      <c r="B63" s="1">
        <v>36845</v>
      </c>
      <c r="C63" s="2">
        <v>0.12719907407407408</v>
      </c>
      <c r="D63" t="s">
        <v>407</v>
      </c>
      <c r="E63">
        <v>0.673</v>
      </c>
      <c r="F63">
        <v>9.9478</v>
      </c>
      <c r="G63" t="s">
        <v>408</v>
      </c>
      <c r="H63">
        <v>1.663</v>
      </c>
      <c r="I63">
        <v>137.394</v>
      </c>
      <c r="K63" s="2">
        <v>0.12222222222222223</v>
      </c>
      <c r="L63" s="3">
        <f t="shared" si="0"/>
        <v>320.1222222222222</v>
      </c>
      <c r="M63">
        <f t="shared" si="1"/>
        <v>497.39000000000004</v>
      </c>
      <c r="N63">
        <f>(277-103)/(220-(AVERAGE($P$207,$P$47)))*I63+277-((277-103)/(220-(AVERAGE($P$207,$P$47)))*220)</f>
        <v>185.12271999826135</v>
      </c>
    </row>
    <row r="64" spans="1:14" ht="12.75">
      <c r="A64" t="s">
        <v>415</v>
      </c>
      <c r="B64" s="1">
        <v>36845</v>
      </c>
      <c r="C64">
        <f>AVERAGE(C63,C65)</f>
        <v>0.1292824074074074</v>
      </c>
      <c r="D64" t="s">
        <v>407</v>
      </c>
      <c r="E64" t="s">
        <v>415</v>
      </c>
      <c r="F64" t="s">
        <v>415</v>
      </c>
      <c r="G64" t="s">
        <v>408</v>
      </c>
      <c r="H64" t="s">
        <v>415</v>
      </c>
      <c r="I64" t="s">
        <v>415</v>
      </c>
      <c r="K64" s="2">
        <v>0.12430555555555556</v>
      </c>
      <c r="L64" s="3">
        <f t="shared" si="0"/>
        <v>320.12430555555557</v>
      </c>
      <c r="M64" t="s">
        <v>415</v>
      </c>
      <c r="N64" t="s">
        <v>415</v>
      </c>
    </row>
    <row r="65" spans="1:14" ht="12.75">
      <c r="A65" t="s">
        <v>55</v>
      </c>
      <c r="B65" s="1">
        <v>36845</v>
      </c>
      <c r="C65" s="2">
        <v>0.13136574074074073</v>
      </c>
      <c r="D65" t="s">
        <v>407</v>
      </c>
      <c r="E65">
        <v>0.676</v>
      </c>
      <c r="F65">
        <v>9.6089</v>
      </c>
      <c r="G65" t="s">
        <v>408</v>
      </c>
      <c r="H65">
        <v>1.661</v>
      </c>
      <c r="I65">
        <v>138.1158</v>
      </c>
      <c r="K65" s="2">
        <v>0.12638888888888888</v>
      </c>
      <c r="L65" s="3">
        <f t="shared" si="0"/>
        <v>320.12638888888887</v>
      </c>
      <c r="M65">
        <f t="shared" si="1"/>
        <v>480.445</v>
      </c>
      <c r="N65">
        <f>(277-103)/(220-(AVERAGE($P$207,$P$47)))*I65+277-((277-103)/(220-(AVERAGE($P$207,$P$47)))*220)</f>
        <v>185.92553118274253</v>
      </c>
    </row>
    <row r="66" spans="1:14" ht="12.75">
      <c r="A66" t="s">
        <v>56</v>
      </c>
      <c r="B66" s="1">
        <v>36845</v>
      </c>
      <c r="C66" s="2">
        <v>0.13344907407407408</v>
      </c>
      <c r="D66" t="s">
        <v>407</v>
      </c>
      <c r="E66">
        <v>0.675</v>
      </c>
      <c r="F66">
        <v>10.248</v>
      </c>
      <c r="G66" t="s">
        <v>408</v>
      </c>
      <c r="H66">
        <v>1.663</v>
      </c>
      <c r="I66">
        <v>152.9823</v>
      </c>
      <c r="K66" s="2">
        <v>0.12847222222222224</v>
      </c>
      <c r="L66" s="3">
        <f t="shared" si="0"/>
        <v>320.12847222222223</v>
      </c>
      <c r="M66">
        <f t="shared" si="1"/>
        <v>512.4</v>
      </c>
      <c r="N66">
        <f>(277-103)/(220-(AVERAGE($P$207,$P$47)))*I66+277-((277-103)/(220-(AVERAGE($P$207,$P$47)))*220)</f>
        <v>202.4605720168932</v>
      </c>
    </row>
    <row r="67" spans="1:14" ht="12.75">
      <c r="A67" t="s">
        <v>57</v>
      </c>
      <c r="B67" s="1">
        <v>36845</v>
      </c>
      <c r="C67" s="2">
        <v>0.1355324074074074</v>
      </c>
      <c r="D67" t="s">
        <v>407</v>
      </c>
      <c r="E67">
        <v>0.675</v>
      </c>
      <c r="F67">
        <v>9.6014</v>
      </c>
      <c r="G67" t="s">
        <v>408</v>
      </c>
      <c r="H67">
        <v>1.665</v>
      </c>
      <c r="I67">
        <v>149.4382</v>
      </c>
      <c r="K67" s="2">
        <v>0.13055555555555556</v>
      </c>
      <c r="L67" s="3">
        <f t="shared" si="0"/>
        <v>320.13055555555553</v>
      </c>
      <c r="M67">
        <f t="shared" si="1"/>
        <v>480.07</v>
      </c>
      <c r="N67">
        <f>(277-103)/(220-(AVERAGE($P$207,$P$47)))*I67+277-((277-103)/(220-(AVERAGE($P$207,$P$47)))*220)</f>
        <v>198.51870014252376</v>
      </c>
    </row>
    <row r="68" spans="1:14" ht="12.75">
      <c r="A68" t="s">
        <v>415</v>
      </c>
      <c r="B68" s="1">
        <v>36845</v>
      </c>
      <c r="C68">
        <f>AVERAGE(C67,C69)</f>
        <v>0.13762152777777778</v>
      </c>
      <c r="D68" t="s">
        <v>407</v>
      </c>
      <c r="E68" t="s">
        <v>415</v>
      </c>
      <c r="F68" t="s">
        <v>415</v>
      </c>
      <c r="G68" t="s">
        <v>408</v>
      </c>
      <c r="H68" t="s">
        <v>415</v>
      </c>
      <c r="I68" t="s">
        <v>415</v>
      </c>
      <c r="K68" s="2">
        <v>0.1326388888888889</v>
      </c>
      <c r="L68" s="3">
        <f t="shared" si="0"/>
        <v>320.1326388888889</v>
      </c>
      <c r="M68" t="s">
        <v>415</v>
      </c>
      <c r="N68" t="s">
        <v>415</v>
      </c>
    </row>
    <row r="69" spans="1:14" ht="12.75">
      <c r="A69" t="s">
        <v>58</v>
      </c>
      <c r="B69" s="1">
        <v>36845</v>
      </c>
      <c r="C69" s="2">
        <v>0.13971064814814815</v>
      </c>
      <c r="D69" t="s">
        <v>407</v>
      </c>
      <c r="E69">
        <v>0.675</v>
      </c>
      <c r="F69">
        <v>10.5641</v>
      </c>
      <c r="G69" t="s">
        <v>408</v>
      </c>
      <c r="H69">
        <v>1.663</v>
      </c>
      <c r="I69">
        <v>144.4378</v>
      </c>
      <c r="K69" s="2">
        <v>0.13472222222222222</v>
      </c>
      <c r="L69" s="3">
        <f t="shared" si="0"/>
        <v>320.1347222222222</v>
      </c>
      <c r="M69">
        <f t="shared" si="1"/>
        <v>528.205</v>
      </c>
      <c r="N69">
        <f>(277-103)/(220-(AVERAGE($P$207,$P$47)))*I69+277-((277-103)/(220-(AVERAGE($P$207,$P$47)))*220)</f>
        <v>192.95708051536963</v>
      </c>
    </row>
    <row r="70" spans="1:14" ht="12.75">
      <c r="A70" t="s">
        <v>59</v>
      </c>
      <c r="B70" s="1">
        <v>36845</v>
      </c>
      <c r="C70" s="2">
        <v>0.14179398148148148</v>
      </c>
      <c r="D70" t="s">
        <v>407</v>
      </c>
      <c r="E70">
        <v>0.675</v>
      </c>
      <c r="F70">
        <v>9.7609</v>
      </c>
      <c r="G70" t="s">
        <v>408</v>
      </c>
      <c r="H70">
        <v>1.663</v>
      </c>
      <c r="I70">
        <v>147.2454</v>
      </c>
      <c r="K70" s="2">
        <v>0.13680555555555554</v>
      </c>
      <c r="L70" s="3">
        <f aca="true" t="shared" si="4" ref="L70:L133">B70-DATE(1999,12,31)+K70</f>
        <v>320.13680555555555</v>
      </c>
      <c r="M70">
        <f aca="true" t="shared" si="5" ref="M70:M132">500*F70/$O$6</f>
        <v>488.04499999999996</v>
      </c>
      <c r="N70">
        <f>(277-103)/(220-(AVERAGE($P$207,$P$47)))*I70+277-((277-103)/(220-(AVERAGE($P$207,$P$47)))*220)</f>
        <v>196.07979135154227</v>
      </c>
    </row>
    <row r="71" spans="1:14" ht="12.75">
      <c r="A71" t="s">
        <v>60</v>
      </c>
      <c r="B71" s="1">
        <v>36845</v>
      </c>
      <c r="C71" s="2">
        <v>0.1439351851851852</v>
      </c>
      <c r="D71" t="s">
        <v>407</v>
      </c>
      <c r="E71">
        <v>0.675</v>
      </c>
      <c r="F71">
        <v>10.1336</v>
      </c>
      <c r="G71" t="s">
        <v>408</v>
      </c>
      <c r="H71">
        <v>1.658</v>
      </c>
      <c r="I71">
        <v>147.7174</v>
      </c>
      <c r="K71" s="2">
        <v>0.1388888888888889</v>
      </c>
      <c r="L71" s="3">
        <f t="shared" si="4"/>
        <v>320.1388888888889</v>
      </c>
      <c r="M71">
        <f t="shared" si="5"/>
        <v>506.68</v>
      </c>
      <c r="N71">
        <f>(277-103)/(220-(AVERAGE($P$207,$P$47)))*I71+277-((277-103)/(220-(AVERAGE($P$207,$P$47)))*220)</f>
        <v>196.60476624635407</v>
      </c>
    </row>
    <row r="72" spans="1:14" ht="12.75">
      <c r="A72" t="s">
        <v>61</v>
      </c>
      <c r="B72" s="1">
        <v>36845</v>
      </c>
      <c r="C72" s="2">
        <v>0.14596064814814816</v>
      </c>
      <c r="D72" t="s">
        <v>407</v>
      </c>
      <c r="E72">
        <v>0.678</v>
      </c>
      <c r="F72">
        <v>9.6564</v>
      </c>
      <c r="G72" t="s">
        <v>408</v>
      </c>
      <c r="H72">
        <v>1.666</v>
      </c>
      <c r="I72">
        <v>157.587</v>
      </c>
      <c r="K72" s="2">
        <v>0.14097222222222222</v>
      </c>
      <c r="L72" s="3">
        <f t="shared" si="4"/>
        <v>320.1409722222222</v>
      </c>
      <c r="M72">
        <f t="shared" si="5"/>
        <v>482.82</v>
      </c>
      <c r="N72">
        <f>(277-103)/(220-(AVERAGE($P$207,$P$47)))*I72+277-((277-103)/(220-(AVERAGE($P$207,$P$47)))*220)</f>
        <v>207.58208027566383</v>
      </c>
    </row>
    <row r="73" spans="1:14" ht="12.75">
      <c r="A73" t="s">
        <v>415</v>
      </c>
      <c r="B73" s="1">
        <v>36845</v>
      </c>
      <c r="C73">
        <f>AVERAGE(C72,C75)</f>
        <v>0.1490914351851852</v>
      </c>
      <c r="D73" t="s">
        <v>407</v>
      </c>
      <c r="E73" t="s">
        <v>415</v>
      </c>
      <c r="F73" t="s">
        <v>415</v>
      </c>
      <c r="G73" t="s">
        <v>408</v>
      </c>
      <c r="H73" t="s">
        <v>415</v>
      </c>
      <c r="I73" t="s">
        <v>415</v>
      </c>
      <c r="K73" s="2">
        <v>0.14305555555555557</v>
      </c>
      <c r="L73" s="3">
        <f t="shared" si="4"/>
        <v>320.1430555555556</v>
      </c>
      <c r="M73" t="s">
        <v>415</v>
      </c>
      <c r="N73" t="s">
        <v>415</v>
      </c>
    </row>
    <row r="74" spans="1:14" ht="12.75">
      <c r="A74" t="s">
        <v>415</v>
      </c>
      <c r="B74" s="1">
        <v>36845</v>
      </c>
      <c r="C74">
        <f>AVERAGE(C73,C75)</f>
        <v>0.15065682870370373</v>
      </c>
      <c r="D74" t="s">
        <v>407</v>
      </c>
      <c r="E74" t="s">
        <v>415</v>
      </c>
      <c r="F74" t="s">
        <v>415</v>
      </c>
      <c r="G74" t="s">
        <v>408</v>
      </c>
      <c r="H74" t="s">
        <v>415</v>
      </c>
      <c r="I74" t="s">
        <v>415</v>
      </c>
      <c r="K74" s="2">
        <v>0.1451388888888889</v>
      </c>
      <c r="L74" s="3">
        <f t="shared" si="4"/>
        <v>320.1451388888889</v>
      </c>
      <c r="M74" t="s">
        <v>415</v>
      </c>
      <c r="N74" t="s">
        <v>415</v>
      </c>
    </row>
    <row r="75" spans="1:14" ht="12.75">
      <c r="A75" t="s">
        <v>62</v>
      </c>
      <c r="B75" s="1">
        <v>36845</v>
      </c>
      <c r="C75" s="2">
        <v>0.15222222222222223</v>
      </c>
      <c r="D75" t="s">
        <v>407</v>
      </c>
      <c r="E75">
        <v>0.675</v>
      </c>
      <c r="F75">
        <v>9.4165</v>
      </c>
      <c r="G75" t="s">
        <v>408</v>
      </c>
      <c r="H75">
        <v>1.663</v>
      </c>
      <c r="I75">
        <v>168.2266</v>
      </c>
      <c r="K75" s="2">
        <v>0.14722222222222223</v>
      </c>
      <c r="L75" s="3">
        <f t="shared" si="4"/>
        <v>320.14722222222224</v>
      </c>
      <c r="M75">
        <f t="shared" si="5"/>
        <v>470.825</v>
      </c>
      <c r="N75">
        <f aca="true" t="shared" si="6" ref="N75:N82">(277-103)/(220-(AVERAGE($P$207,$P$47)))*I75+277-((277-103)/(220-(AVERAGE($P$207,$P$47)))*220)</f>
        <v>219.41581521388258</v>
      </c>
    </row>
    <row r="76" spans="1:14" ht="12.75">
      <c r="A76" t="s">
        <v>63</v>
      </c>
      <c r="B76" s="1">
        <v>36845</v>
      </c>
      <c r="C76" s="2">
        <v>0.15430555555555556</v>
      </c>
      <c r="D76" t="s">
        <v>407</v>
      </c>
      <c r="E76">
        <v>0.675</v>
      </c>
      <c r="F76">
        <v>9.8601</v>
      </c>
      <c r="G76" t="s">
        <v>408</v>
      </c>
      <c r="H76">
        <v>1.663</v>
      </c>
      <c r="I76">
        <v>151.6637</v>
      </c>
      <c r="K76" s="2">
        <v>0.14930555555555555</v>
      </c>
      <c r="L76" s="3">
        <f t="shared" si="4"/>
        <v>320.14930555555554</v>
      </c>
      <c r="M76">
        <f t="shared" si="5"/>
        <v>493.00499999999994</v>
      </c>
      <c r="N76">
        <f t="shared" si="6"/>
        <v>200.99397901626014</v>
      </c>
    </row>
    <row r="77" spans="1:14" ht="12.75">
      <c r="A77" t="s">
        <v>64</v>
      </c>
      <c r="B77" s="1">
        <v>36845</v>
      </c>
      <c r="C77" s="2">
        <v>0.15638888888888888</v>
      </c>
      <c r="D77" t="s">
        <v>407</v>
      </c>
      <c r="E77">
        <v>0.675</v>
      </c>
      <c r="F77">
        <v>10.2174</v>
      </c>
      <c r="G77" t="s">
        <v>408</v>
      </c>
      <c r="H77">
        <v>1.663</v>
      </c>
      <c r="I77">
        <v>144.5387</v>
      </c>
      <c r="K77" s="2">
        <v>0.15138888888888888</v>
      </c>
      <c r="L77" s="3">
        <f t="shared" si="4"/>
        <v>320.1513888888889</v>
      </c>
      <c r="M77">
        <f t="shared" si="5"/>
        <v>510.87</v>
      </c>
      <c r="N77">
        <f t="shared" si="6"/>
        <v>193.0693050214851</v>
      </c>
    </row>
    <row r="78" spans="1:14" ht="12.75">
      <c r="A78" t="s">
        <v>65</v>
      </c>
      <c r="B78" s="1">
        <v>36845</v>
      </c>
      <c r="C78" s="2">
        <v>0.1584722222222222</v>
      </c>
      <c r="D78" t="s">
        <v>407</v>
      </c>
      <c r="E78">
        <v>0.673</v>
      </c>
      <c r="F78">
        <v>10.4179</v>
      </c>
      <c r="G78" t="s">
        <v>408</v>
      </c>
      <c r="H78">
        <v>1.663</v>
      </c>
      <c r="I78">
        <v>143.0016</v>
      </c>
      <c r="K78" s="2">
        <v>0.15347222222222223</v>
      </c>
      <c r="L78" s="3">
        <f t="shared" si="4"/>
        <v>320.1534722222222</v>
      </c>
      <c r="M78">
        <f t="shared" si="5"/>
        <v>520.895</v>
      </c>
      <c r="N78">
        <f t="shared" si="6"/>
        <v>191.35968868501226</v>
      </c>
    </row>
    <row r="79" spans="1:14" ht="12.75">
      <c r="A79" t="s">
        <v>66</v>
      </c>
      <c r="B79" s="1">
        <v>36845</v>
      </c>
      <c r="C79" s="2">
        <v>0.16055555555555556</v>
      </c>
      <c r="D79" t="s">
        <v>407</v>
      </c>
      <c r="E79">
        <v>0.676</v>
      </c>
      <c r="F79">
        <v>11.3013</v>
      </c>
      <c r="G79" t="s">
        <v>408</v>
      </c>
      <c r="H79">
        <v>1.665</v>
      </c>
      <c r="I79">
        <v>142.6941</v>
      </c>
      <c r="K79" s="2">
        <v>0.15555555555555556</v>
      </c>
      <c r="L79" s="3">
        <f t="shared" si="4"/>
        <v>320.15555555555557</v>
      </c>
      <c r="M79">
        <f t="shared" si="5"/>
        <v>565.0649999999999</v>
      </c>
      <c r="N79">
        <f t="shared" si="6"/>
        <v>191.01767643892202</v>
      </c>
    </row>
    <row r="80" spans="1:14" ht="12.75">
      <c r="A80" t="s">
        <v>67</v>
      </c>
      <c r="B80" s="1">
        <v>36845</v>
      </c>
      <c r="C80" s="2">
        <v>0.1626388888888889</v>
      </c>
      <c r="D80" t="s">
        <v>407</v>
      </c>
      <c r="E80">
        <v>0.675</v>
      </c>
      <c r="F80">
        <v>9.5305</v>
      </c>
      <c r="G80" t="s">
        <v>408</v>
      </c>
      <c r="H80">
        <v>1.663</v>
      </c>
      <c r="I80">
        <v>149.6726</v>
      </c>
      <c r="K80" s="2">
        <v>0.15763888888888888</v>
      </c>
      <c r="L80" s="3">
        <f t="shared" si="4"/>
        <v>320.15763888888887</v>
      </c>
      <c r="M80">
        <f t="shared" si="5"/>
        <v>476.525</v>
      </c>
      <c r="N80">
        <f t="shared" si="6"/>
        <v>198.77940801401502</v>
      </c>
    </row>
    <row r="81" spans="1:14" ht="12.75">
      <c r="A81" t="s">
        <v>68</v>
      </c>
      <c r="B81" s="1">
        <v>36845</v>
      </c>
      <c r="C81" s="2">
        <v>0.16473379629629628</v>
      </c>
      <c r="D81" t="s">
        <v>407</v>
      </c>
      <c r="E81">
        <v>0.673</v>
      </c>
      <c r="F81">
        <v>9.6373</v>
      </c>
      <c r="G81" t="s">
        <v>408</v>
      </c>
      <c r="H81">
        <v>1.658</v>
      </c>
      <c r="I81">
        <v>146.0913</v>
      </c>
      <c r="K81" s="2">
        <v>0.15972222222222224</v>
      </c>
      <c r="L81" s="3">
        <f t="shared" si="4"/>
        <v>320.15972222222223</v>
      </c>
      <c r="M81">
        <f t="shared" si="5"/>
        <v>481.86499999999995</v>
      </c>
      <c r="N81">
        <f t="shared" si="6"/>
        <v>194.79616099963073</v>
      </c>
    </row>
    <row r="82" spans="1:14" ht="12.75">
      <c r="A82" t="s">
        <v>69</v>
      </c>
      <c r="B82" s="1">
        <v>36845</v>
      </c>
      <c r="C82" s="2">
        <v>0.1668171296296296</v>
      </c>
      <c r="D82" t="s">
        <v>407</v>
      </c>
      <c r="E82">
        <v>0.675</v>
      </c>
      <c r="F82">
        <v>9.8574</v>
      </c>
      <c r="G82" t="s">
        <v>408</v>
      </c>
      <c r="H82">
        <v>1.658</v>
      </c>
      <c r="I82">
        <v>145.8118</v>
      </c>
      <c r="K82" s="2">
        <v>0.16180555555555556</v>
      </c>
      <c r="L82" s="3">
        <f t="shared" si="4"/>
        <v>320.16180555555553</v>
      </c>
      <c r="M82">
        <f t="shared" si="5"/>
        <v>492.87</v>
      </c>
      <c r="N82">
        <f t="shared" si="6"/>
        <v>194.48529133204624</v>
      </c>
    </row>
    <row r="83" spans="1:14" ht="12.75">
      <c r="A83" t="s">
        <v>415</v>
      </c>
      <c r="B83" s="1">
        <v>36845</v>
      </c>
      <c r="C83">
        <f>AVERAGE(C82,C85)</f>
        <v>0.16994212962962962</v>
      </c>
      <c r="D83" t="s">
        <v>407</v>
      </c>
      <c r="E83" t="s">
        <v>415</v>
      </c>
      <c r="F83" t="s">
        <v>415</v>
      </c>
      <c r="G83" t="s">
        <v>408</v>
      </c>
      <c r="H83" t="s">
        <v>415</v>
      </c>
      <c r="I83" t="s">
        <v>415</v>
      </c>
      <c r="K83" s="2">
        <v>0.1638888888888889</v>
      </c>
      <c r="L83" s="3">
        <f t="shared" si="4"/>
        <v>320.1638888888889</v>
      </c>
      <c r="M83" t="s">
        <v>415</v>
      </c>
      <c r="N83" t="s">
        <v>415</v>
      </c>
    </row>
    <row r="84" spans="1:14" ht="12.75">
      <c r="A84" t="s">
        <v>415</v>
      </c>
      <c r="B84" s="1">
        <v>36845</v>
      </c>
      <c r="C84">
        <f>AVERAGE(C83,C85)</f>
        <v>0.17150462962962965</v>
      </c>
      <c r="D84" t="s">
        <v>407</v>
      </c>
      <c r="E84" t="s">
        <v>415</v>
      </c>
      <c r="F84" t="s">
        <v>415</v>
      </c>
      <c r="G84" t="s">
        <v>408</v>
      </c>
      <c r="H84" t="s">
        <v>415</v>
      </c>
      <c r="I84" t="s">
        <v>415</v>
      </c>
      <c r="K84" s="2">
        <v>0.16597222222222222</v>
      </c>
      <c r="L84" s="3">
        <f t="shared" si="4"/>
        <v>320.1659722222222</v>
      </c>
      <c r="M84" t="s">
        <v>415</v>
      </c>
      <c r="N84" t="s">
        <v>415</v>
      </c>
    </row>
    <row r="85" spans="1:14" ht="12.75">
      <c r="A85" t="s">
        <v>70</v>
      </c>
      <c r="B85" s="1">
        <v>36845</v>
      </c>
      <c r="C85" s="2">
        <v>0.17306712962962964</v>
      </c>
      <c r="D85" t="s">
        <v>407</v>
      </c>
      <c r="E85">
        <v>0.675</v>
      </c>
      <c r="F85">
        <v>10.4619</v>
      </c>
      <c r="G85" t="s">
        <v>408</v>
      </c>
      <c r="H85">
        <v>1.661</v>
      </c>
      <c r="I85">
        <v>145.8755</v>
      </c>
      <c r="K85" s="2">
        <v>0.16805555555555554</v>
      </c>
      <c r="L85" s="3">
        <f t="shared" si="4"/>
        <v>320.16805555555555</v>
      </c>
      <c r="M85">
        <f t="shared" si="5"/>
        <v>523.095</v>
      </c>
      <c r="N85">
        <f>(277-103)/(220-(AVERAGE($P$207,$P$47)))*I85+277-((277-103)/(220-(AVERAGE($P$207,$P$47)))*220)</f>
        <v>194.55614069814686</v>
      </c>
    </row>
    <row r="86" spans="1:14" ht="12.75">
      <c r="A86" t="s">
        <v>415</v>
      </c>
      <c r="B86" s="1">
        <v>36845</v>
      </c>
      <c r="C86">
        <f>AVERAGE(C85,C87)</f>
        <v>0.17515046296296297</v>
      </c>
      <c r="D86" t="s">
        <v>407</v>
      </c>
      <c r="E86" t="s">
        <v>415</v>
      </c>
      <c r="F86" t="s">
        <v>415</v>
      </c>
      <c r="G86" t="s">
        <v>408</v>
      </c>
      <c r="H86" t="s">
        <v>415</v>
      </c>
      <c r="I86" t="s">
        <v>415</v>
      </c>
      <c r="K86" s="2">
        <v>0.17013888888888887</v>
      </c>
      <c r="L86" s="3">
        <f t="shared" si="4"/>
        <v>320.1701388888889</v>
      </c>
      <c r="M86" t="s">
        <v>415</v>
      </c>
      <c r="N86" t="s">
        <v>415</v>
      </c>
    </row>
    <row r="87" spans="1:14" ht="12.75">
      <c r="A87" t="s">
        <v>71</v>
      </c>
      <c r="B87" s="1">
        <v>36845</v>
      </c>
      <c r="C87" s="2">
        <v>0.1772337962962963</v>
      </c>
      <c r="D87" t="s">
        <v>407</v>
      </c>
      <c r="E87">
        <v>0.675</v>
      </c>
      <c r="F87">
        <v>9.868</v>
      </c>
      <c r="G87" t="s">
        <v>408</v>
      </c>
      <c r="H87">
        <v>1.663</v>
      </c>
      <c r="I87">
        <v>144.2984</v>
      </c>
      <c r="K87" s="2">
        <v>0.17222222222222225</v>
      </c>
      <c r="L87" s="3">
        <f t="shared" si="4"/>
        <v>320.1722222222222</v>
      </c>
      <c r="M87">
        <f t="shared" si="5"/>
        <v>493.4</v>
      </c>
      <c r="N87">
        <f>(277-103)/(220-(AVERAGE($P$207,$P$47)))*I87+277-((277-103)/(220-(AVERAGE($P$207,$P$47)))*220)</f>
        <v>192.8020349638087</v>
      </c>
    </row>
    <row r="88" spans="1:14" ht="12.75">
      <c r="A88" t="s">
        <v>72</v>
      </c>
      <c r="B88" s="1">
        <v>36845</v>
      </c>
      <c r="C88" s="2">
        <v>0.17938657407407407</v>
      </c>
      <c r="D88" t="s">
        <v>407</v>
      </c>
      <c r="E88">
        <v>0.675</v>
      </c>
      <c r="F88">
        <v>8.9677</v>
      </c>
      <c r="G88" t="s">
        <v>408</v>
      </c>
      <c r="H88">
        <v>1.663</v>
      </c>
      <c r="I88">
        <v>150.7789</v>
      </c>
      <c r="K88" s="2">
        <v>0.17430555555555557</v>
      </c>
      <c r="L88" s="3">
        <f t="shared" si="4"/>
        <v>320.1743055555556</v>
      </c>
      <c r="M88">
        <f t="shared" si="5"/>
        <v>448.38500000000005</v>
      </c>
      <c r="N88">
        <f>(277-103)/(220-(AVERAGE($P$207,$P$47)))*I88+277-((277-103)/(220-(AVERAGE($P$207,$P$47)))*220)</f>
        <v>200.00987353547742</v>
      </c>
    </row>
    <row r="89" spans="1:14" ht="12.75">
      <c r="A89" t="s">
        <v>73</v>
      </c>
      <c r="B89" s="1">
        <v>36845</v>
      </c>
      <c r="C89" s="2">
        <v>0.18141203703703704</v>
      </c>
      <c r="D89" t="s">
        <v>407</v>
      </c>
      <c r="E89">
        <v>0.675</v>
      </c>
      <c r="F89">
        <v>9.5624</v>
      </c>
      <c r="G89" t="s">
        <v>408</v>
      </c>
      <c r="H89">
        <v>1.663</v>
      </c>
      <c r="I89">
        <v>144.5522</v>
      </c>
      <c r="K89" s="2">
        <v>0.1763888888888889</v>
      </c>
      <c r="L89" s="3">
        <f t="shared" si="4"/>
        <v>320.1763888888889</v>
      </c>
      <c r="M89">
        <f t="shared" si="5"/>
        <v>478.12</v>
      </c>
      <c r="N89">
        <f>(277-103)/(220-(AVERAGE($P$207,$P$47)))*I89+277-((277-103)/(220-(AVERAGE($P$207,$P$47)))*220)</f>
        <v>193.08432019326466</v>
      </c>
    </row>
    <row r="90" spans="1:14" ht="12.75">
      <c r="A90" t="s">
        <v>74</v>
      </c>
      <c r="B90" s="1">
        <v>36845</v>
      </c>
      <c r="C90" s="2">
        <v>0.18349537037037036</v>
      </c>
      <c r="D90" t="s">
        <v>407</v>
      </c>
      <c r="E90">
        <v>0.676</v>
      </c>
      <c r="F90">
        <v>9.6988</v>
      </c>
      <c r="G90" t="s">
        <v>408</v>
      </c>
      <c r="H90">
        <v>1.66</v>
      </c>
      <c r="I90">
        <v>146.9591</v>
      </c>
      <c r="K90" s="2">
        <v>0.17847222222222223</v>
      </c>
      <c r="L90" s="3">
        <f t="shared" si="4"/>
        <v>320.17847222222224</v>
      </c>
      <c r="M90">
        <f t="shared" si="5"/>
        <v>484.94000000000005</v>
      </c>
      <c r="N90">
        <f>(277-103)/(220-(AVERAGE($P$207,$P$47)))*I90+277-((277-103)/(220-(AVERAGE($P$207,$P$47)))*220)</f>
        <v>195.76135848632072</v>
      </c>
    </row>
    <row r="91" spans="1:14" ht="12.75">
      <c r="A91" t="s">
        <v>415</v>
      </c>
      <c r="B91" s="1">
        <v>36845</v>
      </c>
      <c r="C91">
        <f>AVERAGE(C90,C92)</f>
        <v>0.1855787037037037</v>
      </c>
      <c r="D91" t="s">
        <v>407</v>
      </c>
      <c r="E91" t="s">
        <v>415</v>
      </c>
      <c r="F91" t="s">
        <v>415</v>
      </c>
      <c r="G91" t="s">
        <v>408</v>
      </c>
      <c r="H91" t="s">
        <v>415</v>
      </c>
      <c r="I91" t="s">
        <v>415</v>
      </c>
      <c r="K91" s="2">
        <v>0.18055555555555555</v>
      </c>
      <c r="L91" s="3">
        <f t="shared" si="4"/>
        <v>320.18055555555554</v>
      </c>
      <c r="M91" t="s">
        <v>415</v>
      </c>
      <c r="N91" t="s">
        <v>415</v>
      </c>
    </row>
    <row r="92" spans="1:14" ht="12.75">
      <c r="A92" t="s">
        <v>75</v>
      </c>
      <c r="B92" s="1">
        <v>36845</v>
      </c>
      <c r="C92" s="2">
        <v>0.18766203703703702</v>
      </c>
      <c r="D92" t="s">
        <v>407</v>
      </c>
      <c r="E92">
        <v>0.675</v>
      </c>
      <c r="F92">
        <v>9.6423</v>
      </c>
      <c r="G92" t="s">
        <v>408</v>
      </c>
      <c r="H92">
        <v>1.663</v>
      </c>
      <c r="I92">
        <v>145.886</v>
      </c>
      <c r="K92" s="2">
        <v>0.1826388888888889</v>
      </c>
      <c r="L92" s="3">
        <f t="shared" si="4"/>
        <v>320.1826388888889</v>
      </c>
      <c r="M92">
        <f t="shared" si="5"/>
        <v>482.11500000000007</v>
      </c>
      <c r="N92">
        <f>(277-103)/(220-(AVERAGE($P$207,$P$47)))*I92+277-((277-103)/(220-(AVERAGE($P$207,$P$47)))*220)</f>
        <v>194.56781916508652</v>
      </c>
    </row>
    <row r="93" spans="1:14" ht="12.75">
      <c r="A93" t="s">
        <v>76</v>
      </c>
      <c r="B93" s="1">
        <v>36845</v>
      </c>
      <c r="C93" s="2">
        <v>0.18974537037037034</v>
      </c>
      <c r="D93" t="s">
        <v>407</v>
      </c>
      <c r="E93">
        <v>0.675</v>
      </c>
      <c r="F93">
        <v>9.8751</v>
      </c>
      <c r="G93" t="s">
        <v>408</v>
      </c>
      <c r="H93">
        <v>1.663</v>
      </c>
      <c r="I93">
        <v>148.7509</v>
      </c>
      <c r="K93" s="2">
        <v>0.18472222222222223</v>
      </c>
      <c r="L93" s="3">
        <f t="shared" si="4"/>
        <v>320.1847222222222</v>
      </c>
      <c r="M93">
        <f t="shared" si="5"/>
        <v>493.755</v>
      </c>
      <c r="N93">
        <f>(277-103)/(220-(AVERAGE($P$207,$P$47)))*I93+277-((277-103)/(220-(AVERAGE($P$207,$P$47)))*220)</f>
        <v>197.75426106370145</v>
      </c>
    </row>
    <row r="94" spans="1:14" ht="12.75">
      <c r="A94" t="s">
        <v>77</v>
      </c>
      <c r="B94" s="1">
        <v>36845</v>
      </c>
      <c r="C94" s="2">
        <v>0.19182870370370372</v>
      </c>
      <c r="D94" t="s">
        <v>407</v>
      </c>
      <c r="E94">
        <v>0.673</v>
      </c>
      <c r="F94">
        <v>10.0531</v>
      </c>
      <c r="G94" t="s">
        <v>408</v>
      </c>
      <c r="H94">
        <v>1.661</v>
      </c>
      <c r="I94">
        <v>151.2027</v>
      </c>
      <c r="K94" s="2">
        <v>0.18680555555555556</v>
      </c>
      <c r="L94" s="3">
        <f t="shared" si="4"/>
        <v>320.18680555555557</v>
      </c>
      <c r="M94">
        <f t="shared" si="5"/>
        <v>502.65500000000003</v>
      </c>
      <c r="N94">
        <f>(277-103)/(220-(AVERAGE($P$207,$P$47)))*I94+277-((277-103)/(220-(AVERAGE($P$207,$P$47)))*220)</f>
        <v>200.48123870586136</v>
      </c>
    </row>
    <row r="95" spans="1:14" ht="12.75">
      <c r="A95" t="s">
        <v>415</v>
      </c>
      <c r="B95" s="1">
        <v>36845</v>
      </c>
      <c r="C95">
        <f>AVERAGE(C94,C96)</f>
        <v>0.1939178240740741</v>
      </c>
      <c r="D95" t="s">
        <v>407</v>
      </c>
      <c r="E95" t="s">
        <v>415</v>
      </c>
      <c r="F95" t="s">
        <v>415</v>
      </c>
      <c r="G95" t="s">
        <v>408</v>
      </c>
      <c r="H95" t="s">
        <v>415</v>
      </c>
      <c r="I95" t="s">
        <v>415</v>
      </c>
      <c r="K95" s="2">
        <v>0.18888888888888888</v>
      </c>
      <c r="L95" s="3">
        <f t="shared" si="4"/>
        <v>320.18888888888887</v>
      </c>
      <c r="M95" t="s">
        <v>415</v>
      </c>
      <c r="N95" t="s">
        <v>415</v>
      </c>
    </row>
    <row r="96" spans="1:14" ht="12.75">
      <c r="A96" t="s">
        <v>78</v>
      </c>
      <c r="B96" s="1">
        <v>36845</v>
      </c>
      <c r="C96" s="2">
        <v>0.19600694444444444</v>
      </c>
      <c r="D96" t="s">
        <v>407</v>
      </c>
      <c r="E96">
        <v>0.675</v>
      </c>
      <c r="F96">
        <v>9.4859</v>
      </c>
      <c r="G96" t="s">
        <v>408</v>
      </c>
      <c r="H96">
        <v>1.663</v>
      </c>
      <c r="I96">
        <v>144.006</v>
      </c>
      <c r="K96" s="2">
        <v>0.1909722222222222</v>
      </c>
      <c r="L96" s="3">
        <f t="shared" si="4"/>
        <v>320.19097222222223</v>
      </c>
      <c r="M96">
        <f t="shared" si="5"/>
        <v>474.2950000000001</v>
      </c>
      <c r="N96">
        <f aca="true" t="shared" si="7" ref="N96:N110">(277-103)/(220-(AVERAGE($P$207,$P$47)))*I96+277-((277-103)/(220-(AVERAGE($P$207,$P$47)))*220)</f>
        <v>192.47681746541258</v>
      </c>
    </row>
    <row r="97" spans="1:14" ht="12.75">
      <c r="A97" t="s">
        <v>79</v>
      </c>
      <c r="B97" s="1">
        <v>36845</v>
      </c>
      <c r="C97" s="2">
        <v>0.19809027777777777</v>
      </c>
      <c r="D97" t="s">
        <v>407</v>
      </c>
      <c r="E97">
        <v>0.675</v>
      </c>
      <c r="F97">
        <v>9.9001</v>
      </c>
      <c r="G97" t="s">
        <v>408</v>
      </c>
      <c r="H97">
        <v>1.661</v>
      </c>
      <c r="I97">
        <v>144.0153</v>
      </c>
      <c r="K97" s="2">
        <v>0.19305555555555554</v>
      </c>
      <c r="L97" s="3">
        <f t="shared" si="4"/>
        <v>320.19305555555553</v>
      </c>
      <c r="M97">
        <f t="shared" si="5"/>
        <v>495.005</v>
      </c>
      <c r="N97">
        <f t="shared" si="7"/>
        <v>192.48716125041625</v>
      </c>
    </row>
    <row r="98" spans="1:14" ht="12.75">
      <c r="A98" t="s">
        <v>80</v>
      </c>
      <c r="B98" s="1">
        <v>36845</v>
      </c>
      <c r="C98" s="2">
        <v>0.20017361111111112</v>
      </c>
      <c r="D98" t="s">
        <v>407</v>
      </c>
      <c r="E98">
        <v>0.673</v>
      </c>
      <c r="F98">
        <v>9.742</v>
      </c>
      <c r="G98" t="s">
        <v>408</v>
      </c>
      <c r="H98">
        <v>1.658</v>
      </c>
      <c r="I98">
        <v>143.7056</v>
      </c>
      <c r="K98" s="2">
        <v>0.1951388888888889</v>
      </c>
      <c r="L98" s="3">
        <f t="shared" si="4"/>
        <v>320.1951388888889</v>
      </c>
      <c r="M98">
        <f t="shared" si="5"/>
        <v>487.1</v>
      </c>
      <c r="N98">
        <f t="shared" si="7"/>
        <v>192.1427020874434</v>
      </c>
    </row>
    <row r="99" spans="1:14" ht="12.75">
      <c r="A99" t="s">
        <v>81</v>
      </c>
      <c r="B99" s="1">
        <v>36845</v>
      </c>
      <c r="C99" s="2">
        <v>0.20225694444444445</v>
      </c>
      <c r="D99" t="s">
        <v>407</v>
      </c>
      <c r="E99">
        <v>0.675</v>
      </c>
      <c r="F99">
        <v>10.3982</v>
      </c>
      <c r="G99" t="s">
        <v>408</v>
      </c>
      <c r="H99">
        <v>1.663</v>
      </c>
      <c r="I99">
        <v>141.3165</v>
      </c>
      <c r="K99" s="2">
        <v>0.19722222222222222</v>
      </c>
      <c r="L99" s="3">
        <f t="shared" si="4"/>
        <v>320.1972222222222</v>
      </c>
      <c r="M99">
        <f t="shared" si="5"/>
        <v>519.91</v>
      </c>
      <c r="N99">
        <f t="shared" si="7"/>
        <v>189.48546157643744</v>
      </c>
    </row>
    <row r="100" spans="1:14" ht="12.75">
      <c r="A100" t="s">
        <v>82</v>
      </c>
      <c r="B100" s="1">
        <v>36845</v>
      </c>
      <c r="C100" s="2">
        <v>0.20439814814814816</v>
      </c>
      <c r="D100" t="s">
        <v>407</v>
      </c>
      <c r="E100">
        <v>0.673</v>
      </c>
      <c r="F100">
        <v>9.5469</v>
      </c>
      <c r="G100" t="s">
        <v>408</v>
      </c>
      <c r="H100">
        <v>1.661</v>
      </c>
      <c r="I100">
        <v>147.0738</v>
      </c>
      <c r="K100" s="2">
        <v>0.19930555555555554</v>
      </c>
      <c r="L100" s="3">
        <f t="shared" si="4"/>
        <v>320.19930555555555</v>
      </c>
      <c r="M100">
        <f t="shared" si="5"/>
        <v>477.3450000000001</v>
      </c>
      <c r="N100">
        <f t="shared" si="7"/>
        <v>195.8889318346997</v>
      </c>
    </row>
    <row r="101" spans="1:14" ht="12.75">
      <c r="A101" t="s">
        <v>83</v>
      </c>
      <c r="B101" s="1">
        <v>36845</v>
      </c>
      <c r="C101" s="2">
        <v>0.2064351851851852</v>
      </c>
      <c r="D101" t="s">
        <v>407</v>
      </c>
      <c r="E101">
        <v>0.675</v>
      </c>
      <c r="F101">
        <v>10.8542</v>
      </c>
      <c r="G101" t="s">
        <v>408</v>
      </c>
      <c r="H101">
        <v>1.663</v>
      </c>
      <c r="I101">
        <v>142.1498</v>
      </c>
      <c r="K101" s="2">
        <v>0.20138888888888887</v>
      </c>
      <c r="L101" s="3">
        <f t="shared" si="4"/>
        <v>320.2013888888889</v>
      </c>
      <c r="M101">
        <f t="shared" si="5"/>
        <v>542.71</v>
      </c>
      <c r="N101">
        <f t="shared" si="7"/>
        <v>190.41228695746855</v>
      </c>
    </row>
    <row r="102" spans="1:14" ht="12.75">
      <c r="A102" t="s">
        <v>84</v>
      </c>
      <c r="B102" s="1">
        <v>36845</v>
      </c>
      <c r="C102" s="2">
        <v>0.20851851851851852</v>
      </c>
      <c r="D102" t="s">
        <v>407</v>
      </c>
      <c r="E102">
        <v>0.675</v>
      </c>
      <c r="F102">
        <v>10.3243</v>
      </c>
      <c r="G102" t="s">
        <v>408</v>
      </c>
      <c r="H102">
        <v>1.663</v>
      </c>
      <c r="I102">
        <v>144.6161</v>
      </c>
      <c r="K102" s="2">
        <v>0.2034722222222222</v>
      </c>
      <c r="L102" s="3">
        <f t="shared" si="4"/>
        <v>320.2034722222222</v>
      </c>
      <c r="M102">
        <f t="shared" si="5"/>
        <v>516.2149999999999</v>
      </c>
      <c r="N102">
        <f t="shared" si="7"/>
        <v>193.15539200635465</v>
      </c>
    </row>
    <row r="103" spans="1:14" ht="12.75">
      <c r="A103" t="s">
        <v>85</v>
      </c>
      <c r="B103" s="1">
        <v>36845</v>
      </c>
      <c r="C103" s="2">
        <v>0.21060185185185185</v>
      </c>
      <c r="D103" t="s">
        <v>407</v>
      </c>
      <c r="E103">
        <v>0.675</v>
      </c>
      <c r="F103">
        <v>9.3069</v>
      </c>
      <c r="G103" t="s">
        <v>408</v>
      </c>
      <c r="H103">
        <v>1.661</v>
      </c>
      <c r="I103">
        <v>147.8741</v>
      </c>
      <c r="K103" s="2">
        <v>0.20555555555555557</v>
      </c>
      <c r="L103" s="3">
        <f t="shared" si="4"/>
        <v>320.2055555555556</v>
      </c>
      <c r="M103">
        <f t="shared" si="5"/>
        <v>465.3450000000001</v>
      </c>
      <c r="N103">
        <f t="shared" si="7"/>
        <v>196.7790534624918</v>
      </c>
    </row>
    <row r="104" spans="1:14" ht="12.75">
      <c r="A104" t="s">
        <v>86</v>
      </c>
      <c r="B104" s="1">
        <v>36845</v>
      </c>
      <c r="C104" s="2">
        <v>0.2126851851851852</v>
      </c>
      <c r="D104" t="s">
        <v>407</v>
      </c>
      <c r="E104">
        <v>0.675</v>
      </c>
      <c r="F104">
        <v>10.2792</v>
      </c>
      <c r="G104" t="s">
        <v>408</v>
      </c>
      <c r="H104">
        <v>1.663</v>
      </c>
      <c r="I104">
        <v>147.1542</v>
      </c>
      <c r="K104" s="2">
        <v>0.2076388888888889</v>
      </c>
      <c r="L104" s="3">
        <f t="shared" si="4"/>
        <v>320.2076388888889</v>
      </c>
      <c r="M104">
        <f t="shared" si="5"/>
        <v>513.9599999999999</v>
      </c>
      <c r="N104">
        <f t="shared" si="7"/>
        <v>195.9783555244092</v>
      </c>
    </row>
    <row r="105" spans="1:14" ht="12.75">
      <c r="A105" t="s">
        <v>87</v>
      </c>
      <c r="B105" s="1">
        <v>36845</v>
      </c>
      <c r="C105" s="2">
        <v>0.21476851851851853</v>
      </c>
      <c r="D105" t="s">
        <v>407</v>
      </c>
      <c r="E105">
        <v>0.675</v>
      </c>
      <c r="F105">
        <v>9.3492</v>
      </c>
      <c r="G105" t="s">
        <v>408</v>
      </c>
      <c r="H105">
        <v>1.661</v>
      </c>
      <c r="I105">
        <v>179.8044</v>
      </c>
      <c r="K105" s="2">
        <v>0.20972222222222223</v>
      </c>
      <c r="L105" s="3">
        <f t="shared" si="4"/>
        <v>320.20972222222224</v>
      </c>
      <c r="M105">
        <f t="shared" si="5"/>
        <v>467.4599999999999</v>
      </c>
      <c r="N105">
        <f t="shared" si="7"/>
        <v>232.29304897903438</v>
      </c>
    </row>
    <row r="106" spans="1:14" ht="12.75">
      <c r="A106" t="s">
        <v>88</v>
      </c>
      <c r="B106" s="1">
        <v>36845</v>
      </c>
      <c r="C106" s="2">
        <v>0.21685185185185185</v>
      </c>
      <c r="D106" t="s">
        <v>407</v>
      </c>
      <c r="E106">
        <v>0.673</v>
      </c>
      <c r="F106">
        <v>10.2002</v>
      </c>
      <c r="G106" t="s">
        <v>408</v>
      </c>
      <c r="H106">
        <v>1.661</v>
      </c>
      <c r="I106">
        <v>154.8797</v>
      </c>
      <c r="K106" s="2">
        <v>0.21180555555555555</v>
      </c>
      <c r="L106" s="3">
        <f t="shared" si="4"/>
        <v>320.21180555555554</v>
      </c>
      <c r="M106">
        <f t="shared" si="5"/>
        <v>510.01000000000005</v>
      </c>
      <c r="N106">
        <f t="shared" si="7"/>
        <v>204.5709266046386</v>
      </c>
    </row>
    <row r="107" spans="1:14" ht="12.75">
      <c r="A107" t="s">
        <v>89</v>
      </c>
      <c r="B107" s="1">
        <v>36845</v>
      </c>
      <c r="C107" s="2">
        <v>0.21893518518518518</v>
      </c>
      <c r="D107" t="s">
        <v>407</v>
      </c>
      <c r="E107">
        <v>0.673</v>
      </c>
      <c r="F107">
        <v>9.9436</v>
      </c>
      <c r="G107" t="s">
        <v>408</v>
      </c>
      <c r="H107">
        <v>1.661</v>
      </c>
      <c r="I107">
        <v>147.8447</v>
      </c>
      <c r="K107" s="2">
        <v>0.2138888888888889</v>
      </c>
      <c r="L107" s="3">
        <f t="shared" si="4"/>
        <v>320.2138888888889</v>
      </c>
      <c r="M107">
        <f t="shared" si="5"/>
        <v>497.18</v>
      </c>
      <c r="N107">
        <f t="shared" si="7"/>
        <v>196.74635375506074</v>
      </c>
    </row>
    <row r="108" spans="1:14" ht="12.75">
      <c r="A108" t="s">
        <v>90</v>
      </c>
      <c r="B108" s="1">
        <v>36845</v>
      </c>
      <c r="C108" s="2">
        <v>0.2210185185185185</v>
      </c>
      <c r="D108" t="s">
        <v>407</v>
      </c>
      <c r="E108">
        <v>0.675</v>
      </c>
      <c r="F108">
        <v>9.5459</v>
      </c>
      <c r="G108" t="s">
        <v>408</v>
      </c>
      <c r="H108">
        <v>1.661</v>
      </c>
      <c r="I108">
        <v>145.8598</v>
      </c>
      <c r="K108" s="2">
        <v>0.21597222222222223</v>
      </c>
      <c r="L108" s="3">
        <f t="shared" si="4"/>
        <v>320.2159722222222</v>
      </c>
      <c r="M108">
        <f t="shared" si="5"/>
        <v>477.29499999999996</v>
      </c>
      <c r="N108">
        <f t="shared" si="7"/>
        <v>194.53867860948475</v>
      </c>
    </row>
    <row r="109" spans="1:14" ht="12.75">
      <c r="A109" t="s">
        <v>91</v>
      </c>
      <c r="B109" s="1">
        <v>36845</v>
      </c>
      <c r="C109" s="2">
        <v>0.22311342592592595</v>
      </c>
      <c r="D109" t="s">
        <v>407</v>
      </c>
      <c r="E109">
        <v>0.675</v>
      </c>
      <c r="F109">
        <v>10.0012</v>
      </c>
      <c r="G109" t="s">
        <v>408</v>
      </c>
      <c r="H109">
        <v>1.66</v>
      </c>
      <c r="I109">
        <v>142.8745</v>
      </c>
      <c r="K109" s="2">
        <v>0.21805555555555556</v>
      </c>
      <c r="L109" s="3">
        <f t="shared" si="4"/>
        <v>320.21805555555557</v>
      </c>
      <c r="M109">
        <f t="shared" si="5"/>
        <v>500.06000000000006</v>
      </c>
      <c r="N109">
        <f t="shared" si="7"/>
        <v>191.21832362329502</v>
      </c>
    </row>
    <row r="110" spans="1:14" ht="12.75">
      <c r="A110" t="s">
        <v>92</v>
      </c>
      <c r="B110" s="1">
        <v>36845</v>
      </c>
      <c r="C110" s="2">
        <v>0.22519675925925928</v>
      </c>
      <c r="D110" t="s">
        <v>407</v>
      </c>
      <c r="E110">
        <v>0.673</v>
      </c>
      <c r="F110">
        <v>9.71</v>
      </c>
      <c r="G110" t="s">
        <v>408</v>
      </c>
      <c r="H110">
        <v>1.661</v>
      </c>
      <c r="I110">
        <v>149.3322</v>
      </c>
      <c r="K110" s="2">
        <v>0.22013888888888888</v>
      </c>
      <c r="L110" s="3">
        <f t="shared" si="4"/>
        <v>320.22013888888887</v>
      </c>
      <c r="M110">
        <f t="shared" si="5"/>
        <v>485.5</v>
      </c>
      <c r="N110">
        <f t="shared" si="7"/>
        <v>198.40080323818046</v>
      </c>
    </row>
    <row r="111" spans="1:14" ht="12.75">
      <c r="A111" t="s">
        <v>415</v>
      </c>
      <c r="B111" s="1">
        <v>36845</v>
      </c>
      <c r="C111">
        <f>AVERAGE(C110,C112)</f>
        <v>0.2272800925925926</v>
      </c>
      <c r="D111" t="s">
        <v>407</v>
      </c>
      <c r="E111" t="s">
        <v>415</v>
      </c>
      <c r="F111" t="s">
        <v>415</v>
      </c>
      <c r="G111" t="s">
        <v>408</v>
      </c>
      <c r="H111" t="s">
        <v>415</v>
      </c>
      <c r="I111" t="s">
        <v>415</v>
      </c>
      <c r="K111" s="2">
        <v>0.2222222222222222</v>
      </c>
      <c r="L111" s="3">
        <f t="shared" si="4"/>
        <v>320.22222222222223</v>
      </c>
      <c r="M111" t="s">
        <v>415</v>
      </c>
      <c r="N111" t="s">
        <v>415</v>
      </c>
    </row>
    <row r="112" spans="1:14" ht="12.75">
      <c r="A112" t="s">
        <v>93</v>
      </c>
      <c r="B112" s="1">
        <v>36845</v>
      </c>
      <c r="C112" s="2">
        <v>0.22936342592592593</v>
      </c>
      <c r="D112" t="s">
        <v>407</v>
      </c>
      <c r="E112">
        <v>0.675</v>
      </c>
      <c r="F112">
        <v>10.1329</v>
      </c>
      <c r="G112" t="s">
        <v>408</v>
      </c>
      <c r="H112">
        <v>1.661</v>
      </c>
      <c r="I112">
        <v>145.551</v>
      </c>
      <c r="K112" s="2">
        <v>0.22430555555555556</v>
      </c>
      <c r="L112" s="3">
        <f t="shared" si="4"/>
        <v>320.22430555555553</v>
      </c>
      <c r="M112">
        <f t="shared" si="5"/>
        <v>506.645</v>
      </c>
      <c r="N112">
        <f>(277-103)/(220-(AVERAGE($P$207,$P$47)))*I112+277-((277-103)/(220-(AVERAGE($P$207,$P$47)))*220)</f>
        <v>194.19522045796379</v>
      </c>
    </row>
    <row r="113" spans="1:14" ht="12.75">
      <c r="A113" t="s">
        <v>94</v>
      </c>
      <c r="B113" s="1">
        <v>36845</v>
      </c>
      <c r="C113" s="2">
        <v>0.23144675925925925</v>
      </c>
      <c r="D113" t="s">
        <v>407</v>
      </c>
      <c r="E113">
        <v>0.673</v>
      </c>
      <c r="F113">
        <v>11.5295</v>
      </c>
      <c r="G113" t="s">
        <v>408</v>
      </c>
      <c r="H113">
        <v>1.661</v>
      </c>
      <c r="I113">
        <v>150.193</v>
      </c>
      <c r="K113" s="2">
        <v>0.2263888888888889</v>
      </c>
      <c r="L113" s="3">
        <f t="shared" si="4"/>
        <v>320.2263888888889</v>
      </c>
      <c r="M113">
        <f t="shared" si="5"/>
        <v>576.475</v>
      </c>
      <c r="N113">
        <f>(277-103)/(220-(AVERAGE($P$207,$P$47)))*I113+277-((277-103)/(220-(AVERAGE($P$207,$P$47)))*220)</f>
        <v>199.35821508024395</v>
      </c>
    </row>
    <row r="114" spans="1:14" ht="12.75">
      <c r="A114" t="s">
        <v>415</v>
      </c>
      <c r="B114" s="1">
        <v>36845</v>
      </c>
      <c r="C114">
        <f>AVERAGE(C113,C116)</f>
        <v>0.2345775462962963</v>
      </c>
      <c r="D114" t="s">
        <v>407</v>
      </c>
      <c r="E114" t="s">
        <v>415</v>
      </c>
      <c r="F114" t="s">
        <v>415</v>
      </c>
      <c r="G114" t="s">
        <v>408</v>
      </c>
      <c r="H114" t="s">
        <v>415</v>
      </c>
      <c r="I114" t="s">
        <v>415</v>
      </c>
      <c r="K114" s="2">
        <v>0.22847222222222222</v>
      </c>
      <c r="L114" s="3">
        <f t="shared" si="4"/>
        <v>320.2284722222222</v>
      </c>
      <c r="M114" t="s">
        <v>415</v>
      </c>
      <c r="N114" t="s">
        <v>415</v>
      </c>
    </row>
    <row r="115" spans="1:14" ht="12.75">
      <c r="A115" t="s">
        <v>415</v>
      </c>
      <c r="B115" s="1">
        <v>36845</v>
      </c>
      <c r="C115">
        <f>AVERAGE(C114,C116)</f>
        <v>0.23614293981481482</v>
      </c>
      <c r="D115" t="s">
        <v>407</v>
      </c>
      <c r="E115" t="s">
        <v>415</v>
      </c>
      <c r="F115" t="s">
        <v>415</v>
      </c>
      <c r="G115" t="s">
        <v>408</v>
      </c>
      <c r="H115" t="s">
        <v>415</v>
      </c>
      <c r="I115" t="s">
        <v>415</v>
      </c>
      <c r="K115" s="2">
        <v>0.23055555555555554</v>
      </c>
      <c r="L115" s="3">
        <f t="shared" si="4"/>
        <v>320.23055555555555</v>
      </c>
      <c r="M115" t="s">
        <v>415</v>
      </c>
      <c r="N115" t="s">
        <v>415</v>
      </c>
    </row>
    <row r="116" spans="1:14" ht="12.75">
      <c r="A116" t="s">
        <v>95</v>
      </c>
      <c r="B116" s="1">
        <v>36845</v>
      </c>
      <c r="C116" s="2">
        <v>0.23770833333333333</v>
      </c>
      <c r="D116" t="s">
        <v>407</v>
      </c>
      <c r="E116">
        <v>0.675</v>
      </c>
      <c r="F116">
        <v>9.7406</v>
      </c>
      <c r="G116" t="s">
        <v>408</v>
      </c>
      <c r="H116">
        <v>1.663</v>
      </c>
      <c r="I116">
        <v>151.0035</v>
      </c>
      <c r="K116" s="2">
        <v>0.23263888888888887</v>
      </c>
      <c r="L116" s="3">
        <f t="shared" si="4"/>
        <v>320.2326388888889</v>
      </c>
      <c r="M116">
        <f t="shared" si="5"/>
        <v>487.03000000000003</v>
      </c>
      <c r="N116">
        <f>(277-103)/(220-(AVERAGE($P$207,$P$47)))*I116+277-((277-103)/(220-(AVERAGE($P$207,$P$47)))*220)</f>
        <v>200.25968150449165</v>
      </c>
    </row>
    <row r="117" spans="1:14" ht="12.75">
      <c r="A117" t="s">
        <v>96</v>
      </c>
      <c r="B117" s="1">
        <v>36845</v>
      </c>
      <c r="C117" s="2">
        <v>0.23979166666666665</v>
      </c>
      <c r="D117" t="s">
        <v>407</v>
      </c>
      <c r="E117">
        <v>0.675</v>
      </c>
      <c r="F117">
        <v>10.7357</v>
      </c>
      <c r="G117" t="s">
        <v>408</v>
      </c>
      <c r="H117">
        <v>1.661</v>
      </c>
      <c r="I117">
        <v>150.9681</v>
      </c>
      <c r="K117" s="2">
        <v>0.2347222222222222</v>
      </c>
      <c r="L117" s="3">
        <f t="shared" si="4"/>
        <v>320.2347222222222</v>
      </c>
      <c r="M117">
        <f t="shared" si="5"/>
        <v>536.785</v>
      </c>
      <c r="N117">
        <f>(277-103)/(220-(AVERAGE($P$207,$P$47)))*I117+277-((277-103)/(220-(AVERAGE($P$207,$P$47)))*220)</f>
        <v>200.22030838738073</v>
      </c>
    </row>
    <row r="118" spans="1:14" ht="12.75">
      <c r="A118" t="s">
        <v>97</v>
      </c>
      <c r="B118" s="1">
        <v>36845</v>
      </c>
      <c r="C118" s="2">
        <v>0.241875</v>
      </c>
      <c r="D118" t="s">
        <v>407</v>
      </c>
      <c r="E118">
        <v>0.675</v>
      </c>
      <c r="F118">
        <v>10.1581</v>
      </c>
      <c r="G118" t="s">
        <v>408</v>
      </c>
      <c r="H118">
        <v>1.661</v>
      </c>
      <c r="I118">
        <v>152.5583</v>
      </c>
      <c r="K118" s="2">
        <v>0.23680555555555557</v>
      </c>
      <c r="L118" s="3">
        <f t="shared" si="4"/>
        <v>320.2368055555556</v>
      </c>
      <c r="M118">
        <f t="shared" si="5"/>
        <v>507.9049999999999</v>
      </c>
      <c r="N118">
        <f>(277-103)/(220-(AVERAGE($P$207,$P$47)))*I118+277-((277-103)/(220-(AVERAGE($P$207,$P$47)))*220)</f>
        <v>201.9889843995199</v>
      </c>
    </row>
    <row r="119" spans="1:14" ht="12.75">
      <c r="A119" t="s">
        <v>98</v>
      </c>
      <c r="B119" s="1">
        <v>36845</v>
      </c>
      <c r="C119" s="2">
        <v>0.24395833333333336</v>
      </c>
      <c r="D119" t="s">
        <v>407</v>
      </c>
      <c r="E119">
        <v>0.675</v>
      </c>
      <c r="F119">
        <v>10.1176</v>
      </c>
      <c r="G119" t="s">
        <v>408</v>
      </c>
      <c r="H119">
        <v>1.663</v>
      </c>
      <c r="I119">
        <v>149.7064</v>
      </c>
      <c r="K119" s="2">
        <v>0.2388888888888889</v>
      </c>
      <c r="L119" s="3">
        <f t="shared" si="4"/>
        <v>320.2388888888889</v>
      </c>
      <c r="M119">
        <f t="shared" si="5"/>
        <v>505.88</v>
      </c>
      <c r="N119">
        <f>(277-103)/(220-(AVERAGE($P$207,$P$47)))*I119+277-((277-103)/(220-(AVERAGE($P$207,$P$47)))*220)</f>
        <v>198.81700155521128</v>
      </c>
    </row>
    <row r="120" spans="1:14" ht="12.75">
      <c r="A120" t="s">
        <v>99</v>
      </c>
      <c r="B120" s="1">
        <v>36845</v>
      </c>
      <c r="C120" s="2">
        <v>0.2460416666666667</v>
      </c>
      <c r="D120" t="s">
        <v>407</v>
      </c>
      <c r="E120">
        <v>0.675</v>
      </c>
      <c r="F120">
        <v>10.2755</v>
      </c>
      <c r="G120" t="s">
        <v>408</v>
      </c>
      <c r="H120">
        <v>1.663</v>
      </c>
      <c r="I120">
        <v>152.4006</v>
      </c>
      <c r="K120" s="2">
        <v>0.24097222222222223</v>
      </c>
      <c r="L120" s="3">
        <f t="shared" si="4"/>
        <v>320.24097222222224</v>
      </c>
      <c r="M120">
        <f t="shared" si="5"/>
        <v>513.775</v>
      </c>
      <c r="N120">
        <f>(277-103)/(220-(AVERAGE($P$207,$P$47)))*I120+277-((277-103)/(220-(AVERAGE($P$207,$P$47)))*220)</f>
        <v>201.81358494843556</v>
      </c>
    </row>
    <row r="121" spans="1:14" ht="12.75">
      <c r="A121" t="s">
        <v>415</v>
      </c>
      <c r="B121" s="1">
        <v>36845</v>
      </c>
      <c r="C121">
        <f>AVERAGE(C120,C122)</f>
        <v>0.24812499999999998</v>
      </c>
      <c r="D121" t="s">
        <v>407</v>
      </c>
      <c r="E121" t="s">
        <v>415</v>
      </c>
      <c r="F121" t="s">
        <v>415</v>
      </c>
      <c r="G121" t="s">
        <v>408</v>
      </c>
      <c r="H121" t="s">
        <v>415</v>
      </c>
      <c r="I121" t="s">
        <v>415</v>
      </c>
      <c r="K121" s="2">
        <v>0.24305555555555555</v>
      </c>
      <c r="L121" s="3">
        <f t="shared" si="4"/>
        <v>320.24305555555554</v>
      </c>
      <c r="M121" t="s">
        <v>415</v>
      </c>
      <c r="N121" t="s">
        <v>415</v>
      </c>
    </row>
    <row r="122" spans="1:14" ht="12.75">
      <c r="A122" t="s">
        <v>100</v>
      </c>
      <c r="B122" s="1">
        <v>36845</v>
      </c>
      <c r="C122" s="2">
        <v>0.2502083333333333</v>
      </c>
      <c r="D122" t="s">
        <v>407</v>
      </c>
      <c r="E122">
        <v>0.675</v>
      </c>
      <c r="F122">
        <v>9.6606</v>
      </c>
      <c r="G122" t="s">
        <v>408</v>
      </c>
      <c r="H122">
        <v>1.663</v>
      </c>
      <c r="I122">
        <v>147.2522</v>
      </c>
      <c r="K122" s="2">
        <v>0.24513888888888888</v>
      </c>
      <c r="L122" s="3">
        <f t="shared" si="4"/>
        <v>320.2451388888889</v>
      </c>
      <c r="M122">
        <f t="shared" si="5"/>
        <v>483.03000000000003</v>
      </c>
      <c r="N122">
        <f>(277-103)/(220-(AVERAGE($P$207,$P$47)))*I122+277-((277-103)/(220-(AVERAGE($P$207,$P$47)))*220)</f>
        <v>196.08735454917945</v>
      </c>
    </row>
    <row r="123" spans="1:14" ht="12.75">
      <c r="A123" t="s">
        <v>101</v>
      </c>
      <c r="B123" s="1">
        <v>36845</v>
      </c>
      <c r="C123" s="2">
        <v>0.25229166666666664</v>
      </c>
      <c r="D123" t="s">
        <v>407</v>
      </c>
      <c r="E123">
        <v>0.673</v>
      </c>
      <c r="F123">
        <v>10.1047</v>
      </c>
      <c r="G123" t="s">
        <v>408</v>
      </c>
      <c r="H123">
        <v>1.66</v>
      </c>
      <c r="I123">
        <v>147.0605</v>
      </c>
      <c r="K123" s="2">
        <v>0.24722222222222223</v>
      </c>
      <c r="L123" s="3">
        <f t="shared" si="4"/>
        <v>320.2472222222222</v>
      </c>
      <c r="M123">
        <f t="shared" si="5"/>
        <v>505.23499999999996</v>
      </c>
      <c r="N123">
        <f>(277-103)/(220-(AVERAGE($P$207,$P$47)))*I123+277-((277-103)/(220-(AVERAGE($P$207,$P$47)))*220)</f>
        <v>195.87413910990944</v>
      </c>
    </row>
    <row r="124" spans="1:14" ht="12.75">
      <c r="A124" t="s">
        <v>415</v>
      </c>
      <c r="B124" s="1">
        <v>36845</v>
      </c>
      <c r="C124">
        <f>AVERAGE(C123,C125)</f>
        <v>0.25438078703703704</v>
      </c>
      <c r="D124" t="s">
        <v>407</v>
      </c>
      <c r="E124" t="s">
        <v>415</v>
      </c>
      <c r="F124" t="s">
        <v>415</v>
      </c>
      <c r="G124" t="s">
        <v>408</v>
      </c>
      <c r="H124" t="s">
        <v>415</v>
      </c>
      <c r="I124" t="s">
        <v>415</v>
      </c>
      <c r="K124" s="2">
        <v>0.24930555555555556</v>
      </c>
      <c r="L124" s="3">
        <f t="shared" si="4"/>
        <v>320.24930555555557</v>
      </c>
      <c r="M124" t="s">
        <v>415</v>
      </c>
      <c r="N124" t="s">
        <v>415</v>
      </c>
    </row>
    <row r="125" spans="1:14" ht="12.75">
      <c r="A125" t="s">
        <v>102</v>
      </c>
      <c r="B125" s="1">
        <v>36845</v>
      </c>
      <c r="C125" s="2">
        <v>0.25646990740740744</v>
      </c>
      <c r="D125" t="s">
        <v>407</v>
      </c>
      <c r="E125">
        <v>0.673</v>
      </c>
      <c r="F125">
        <v>9.4312</v>
      </c>
      <c r="G125" t="s">
        <v>408</v>
      </c>
      <c r="H125">
        <v>1.661</v>
      </c>
      <c r="I125">
        <v>147.0697</v>
      </c>
      <c r="K125" s="2">
        <v>0.2513888888888889</v>
      </c>
      <c r="L125" s="3">
        <f t="shared" si="4"/>
        <v>320.25138888888887</v>
      </c>
      <c r="M125">
        <f t="shared" si="5"/>
        <v>471.56000000000006</v>
      </c>
      <c r="N125">
        <f>(277-103)/(220-(AVERAGE($P$207,$P$47)))*I125+277-((277-103)/(220-(AVERAGE($P$207,$P$47)))*220)</f>
        <v>195.88437167141853</v>
      </c>
    </row>
    <row r="126" spans="1:14" ht="12.75">
      <c r="A126" t="s">
        <v>415</v>
      </c>
      <c r="B126" s="1">
        <v>36845</v>
      </c>
      <c r="C126">
        <f>AVERAGE(C125,C127)</f>
        <v>0.25855324074074076</v>
      </c>
      <c r="D126" t="s">
        <v>407</v>
      </c>
      <c r="E126" t="s">
        <v>415</v>
      </c>
      <c r="F126" t="s">
        <v>415</v>
      </c>
      <c r="G126" t="s">
        <v>408</v>
      </c>
      <c r="H126" t="s">
        <v>415</v>
      </c>
      <c r="I126" t="s">
        <v>415</v>
      </c>
      <c r="K126" s="2">
        <v>0.2534722222222222</v>
      </c>
      <c r="L126" s="3">
        <f t="shared" si="4"/>
        <v>320.25347222222223</v>
      </c>
      <c r="M126" t="s">
        <v>415</v>
      </c>
      <c r="N126" t="s">
        <v>415</v>
      </c>
    </row>
    <row r="127" spans="1:14" ht="12.75">
      <c r="A127" t="s">
        <v>103</v>
      </c>
      <c r="B127" s="1">
        <v>36845</v>
      </c>
      <c r="C127" s="2">
        <v>0.2606365740740741</v>
      </c>
      <c r="D127" t="s">
        <v>407</v>
      </c>
      <c r="E127">
        <v>0.675</v>
      </c>
      <c r="F127">
        <v>9.8478</v>
      </c>
      <c r="G127" t="s">
        <v>408</v>
      </c>
      <c r="H127">
        <v>1.661</v>
      </c>
      <c r="I127">
        <v>163.5597</v>
      </c>
      <c r="K127" s="2">
        <v>0.2555555555555556</v>
      </c>
      <c r="L127" s="3">
        <f t="shared" si="4"/>
        <v>320.25555555555553</v>
      </c>
      <c r="M127">
        <f t="shared" si="5"/>
        <v>492.39</v>
      </c>
      <c r="N127">
        <f>(277-103)/(220-(AVERAGE($P$207,$P$47)))*I127+277-((277-103)/(220-(AVERAGE($P$207,$P$47)))*220)</f>
        <v>214.22512594143126</v>
      </c>
    </row>
    <row r="128" spans="1:14" ht="12.75">
      <c r="A128" t="s">
        <v>415</v>
      </c>
      <c r="B128" s="1">
        <v>36845</v>
      </c>
      <c r="C128">
        <f>AVERAGE(C127,C129)</f>
        <v>0.2627199074074074</v>
      </c>
      <c r="D128" t="s">
        <v>407</v>
      </c>
      <c r="E128" t="s">
        <v>415</v>
      </c>
      <c r="F128" t="s">
        <v>415</v>
      </c>
      <c r="G128" t="s">
        <v>408</v>
      </c>
      <c r="H128" t="s">
        <v>415</v>
      </c>
      <c r="I128" t="s">
        <v>415</v>
      </c>
      <c r="K128" s="2">
        <v>0.2576388888888889</v>
      </c>
      <c r="L128" s="3">
        <f t="shared" si="4"/>
        <v>320.2576388888889</v>
      </c>
      <c r="M128" t="s">
        <v>415</v>
      </c>
      <c r="N128" t="s">
        <v>415</v>
      </c>
    </row>
    <row r="129" spans="1:14" ht="12.75">
      <c r="A129" t="s">
        <v>104</v>
      </c>
      <c r="B129" s="1">
        <v>36845</v>
      </c>
      <c r="C129" s="2">
        <v>0.26480324074074074</v>
      </c>
      <c r="D129" t="s">
        <v>407</v>
      </c>
      <c r="E129">
        <v>0.673</v>
      </c>
      <c r="F129">
        <v>11.1847</v>
      </c>
      <c r="G129" t="s">
        <v>408</v>
      </c>
      <c r="H129">
        <v>1.66</v>
      </c>
      <c r="I129">
        <v>206.7817</v>
      </c>
      <c r="K129" s="2">
        <v>0.25972222222222224</v>
      </c>
      <c r="L129" s="3">
        <f t="shared" si="4"/>
        <v>320.2597222222222</v>
      </c>
      <c r="M129">
        <f t="shared" si="5"/>
        <v>559.2349999999999</v>
      </c>
      <c r="N129">
        <f>(277-103)/(220-(AVERAGE($P$207,$P$47)))*I129+277-((277-103)/(220-(AVERAGE($P$207,$P$47)))*220)</f>
        <v>262.2981448048933</v>
      </c>
    </row>
    <row r="130" spans="1:14" ht="12.75">
      <c r="A130" t="s">
        <v>105</v>
      </c>
      <c r="B130" s="1">
        <v>36845</v>
      </c>
      <c r="C130" s="2">
        <v>0.26689814814814816</v>
      </c>
      <c r="D130" t="s">
        <v>407</v>
      </c>
      <c r="E130">
        <v>0.673</v>
      </c>
      <c r="F130">
        <v>10.4302</v>
      </c>
      <c r="G130" t="s">
        <v>408</v>
      </c>
      <c r="H130">
        <v>1.661</v>
      </c>
      <c r="I130">
        <v>175.6638</v>
      </c>
      <c r="K130" s="2">
        <v>0.26180555555555557</v>
      </c>
      <c r="L130" s="3">
        <f t="shared" si="4"/>
        <v>320.26180555555555</v>
      </c>
      <c r="M130">
        <f t="shared" si="5"/>
        <v>521.51</v>
      </c>
      <c r="N130">
        <f>(277-103)/(220-(AVERAGE($P$207,$P$47)))*I130+277-((277-103)/(220-(AVERAGE($P$207,$P$47)))*220)</f>
        <v>227.68772895899707</v>
      </c>
    </row>
    <row r="131" spans="1:14" ht="12.75">
      <c r="A131" t="s">
        <v>415</v>
      </c>
      <c r="B131" s="1">
        <v>36845</v>
      </c>
      <c r="C131">
        <f>AVERAGE(C130,C132)</f>
        <v>0.2689814814814815</v>
      </c>
      <c r="D131" t="s">
        <v>407</v>
      </c>
      <c r="E131" t="s">
        <v>415</v>
      </c>
      <c r="F131" t="s">
        <v>415</v>
      </c>
      <c r="G131" t="s">
        <v>408</v>
      </c>
      <c r="H131" t="s">
        <v>415</v>
      </c>
      <c r="I131" t="s">
        <v>415</v>
      </c>
      <c r="K131" s="2">
        <v>0.2638888888888889</v>
      </c>
      <c r="L131" s="3">
        <f t="shared" si="4"/>
        <v>320.2638888888889</v>
      </c>
      <c r="M131" t="s">
        <v>415</v>
      </c>
      <c r="N131" t="s">
        <v>415</v>
      </c>
    </row>
    <row r="132" spans="1:14" ht="12.75">
      <c r="A132" t="s">
        <v>106</v>
      </c>
      <c r="B132" s="1">
        <v>36845</v>
      </c>
      <c r="C132" s="2">
        <v>0.2710648148148148</v>
      </c>
      <c r="D132" t="s">
        <v>407</v>
      </c>
      <c r="E132">
        <v>0.68</v>
      </c>
      <c r="F132">
        <v>11.4914</v>
      </c>
      <c r="G132" t="s">
        <v>408</v>
      </c>
      <c r="H132">
        <v>1.666</v>
      </c>
      <c r="I132">
        <v>210.0094</v>
      </c>
      <c r="K132" s="2">
        <v>0.2659722222222222</v>
      </c>
      <c r="L132" s="3">
        <f t="shared" si="4"/>
        <v>320.2659722222222</v>
      </c>
      <c r="M132">
        <f t="shared" si="5"/>
        <v>574.5699999999999</v>
      </c>
      <c r="N132">
        <f>(277-103)/(220-(AVERAGE($P$207,$P$47)))*I132+277-((277-103)/(220-(AVERAGE($P$207,$P$47)))*220)</f>
        <v>265.88810554214746</v>
      </c>
    </row>
    <row r="133" spans="1:14" ht="12.75">
      <c r="A133" t="s">
        <v>415</v>
      </c>
      <c r="B133" s="1">
        <v>36845</v>
      </c>
      <c r="C133">
        <f>AVERAGE(C132,C134)</f>
        <v>0.27314814814814814</v>
      </c>
      <c r="D133" t="s">
        <v>407</v>
      </c>
      <c r="E133" t="s">
        <v>415</v>
      </c>
      <c r="F133" t="s">
        <v>415</v>
      </c>
      <c r="G133" t="s">
        <v>408</v>
      </c>
      <c r="H133" t="s">
        <v>415</v>
      </c>
      <c r="I133" t="s">
        <v>415</v>
      </c>
      <c r="K133" s="2">
        <v>0.26805555555555555</v>
      </c>
      <c r="L133" s="3">
        <f t="shared" si="4"/>
        <v>320.2680555555556</v>
      </c>
      <c r="M133" t="s">
        <v>415</v>
      </c>
      <c r="N133" t="s">
        <v>415</v>
      </c>
    </row>
    <row r="134" spans="1:14" ht="12.75">
      <c r="A134" t="s">
        <v>107</v>
      </c>
      <c r="B134" s="1">
        <v>36845</v>
      </c>
      <c r="C134" s="2">
        <v>0.2752314814814815</v>
      </c>
      <c r="D134" t="s">
        <v>407</v>
      </c>
      <c r="E134">
        <v>0.675</v>
      </c>
      <c r="F134">
        <v>11.4492</v>
      </c>
      <c r="G134" t="s">
        <v>408</v>
      </c>
      <c r="H134">
        <v>1.661</v>
      </c>
      <c r="I134">
        <v>215.8008</v>
      </c>
      <c r="K134" s="2">
        <v>0.2701388888888889</v>
      </c>
      <c r="L134" s="3">
        <f aca="true" t="shared" si="8" ref="L134:L197">B134-DATE(1999,12,31)+K134</f>
        <v>320.2701388888889</v>
      </c>
      <c r="M134">
        <f aca="true" t="shared" si="9" ref="M134:M197">500*F134/$O$6</f>
        <v>572.4599999999999</v>
      </c>
      <c r="N134">
        <f aca="true" t="shared" si="10" ref="N134:N141">(277-103)/(220-(AVERAGE($P$207,$P$47)))*I134+277-((277-103)/(220-(AVERAGE($P$207,$P$47)))*220)</f>
        <v>272.3295030120899</v>
      </c>
    </row>
    <row r="135" spans="1:14" ht="12.75">
      <c r="A135" t="s">
        <v>108</v>
      </c>
      <c r="B135" s="1">
        <v>36845</v>
      </c>
      <c r="C135" s="2">
        <v>0.27731481481481485</v>
      </c>
      <c r="D135" t="s">
        <v>407</v>
      </c>
      <c r="E135">
        <v>0.676</v>
      </c>
      <c r="F135">
        <v>10.8643</v>
      </c>
      <c r="G135" t="s">
        <v>408</v>
      </c>
      <c r="H135">
        <v>1.663</v>
      </c>
      <c r="I135">
        <v>233.8164</v>
      </c>
      <c r="K135" s="2">
        <v>0.2722222222222222</v>
      </c>
      <c r="L135" s="3">
        <f t="shared" si="8"/>
        <v>320.27222222222224</v>
      </c>
      <c r="M135">
        <f t="shared" si="9"/>
        <v>543.2149999999999</v>
      </c>
      <c r="N135">
        <f t="shared" si="10"/>
        <v>292.3670829166892</v>
      </c>
    </row>
    <row r="136" spans="1:14" ht="12.75">
      <c r="A136" t="s">
        <v>109</v>
      </c>
      <c r="B136" s="1">
        <v>36845</v>
      </c>
      <c r="C136" s="2">
        <v>0.2794097222222222</v>
      </c>
      <c r="D136" t="s">
        <v>407</v>
      </c>
      <c r="E136">
        <v>0.675</v>
      </c>
      <c r="F136">
        <v>10.7932</v>
      </c>
      <c r="G136" t="s">
        <v>408</v>
      </c>
      <c r="H136">
        <v>1.661</v>
      </c>
      <c r="I136">
        <v>219.2756</v>
      </c>
      <c r="K136" s="2">
        <v>0.2743055555555555</v>
      </c>
      <c r="L136" s="3">
        <f t="shared" si="8"/>
        <v>320.27430555555554</v>
      </c>
      <c r="M136">
        <f t="shared" si="9"/>
        <v>539.6600000000001</v>
      </c>
      <c r="N136">
        <f t="shared" si="10"/>
        <v>276.19429700465747</v>
      </c>
    </row>
    <row r="137" spans="1:14" ht="12.75">
      <c r="A137" t="s">
        <v>110</v>
      </c>
      <c r="B137" s="1">
        <v>36845</v>
      </c>
      <c r="C137" s="2">
        <v>0.28149305555555554</v>
      </c>
      <c r="D137" t="s">
        <v>407</v>
      </c>
      <c r="E137">
        <v>0.675</v>
      </c>
      <c r="F137">
        <v>11.37</v>
      </c>
      <c r="G137" t="s">
        <v>408</v>
      </c>
      <c r="H137">
        <v>1.661</v>
      </c>
      <c r="I137">
        <v>231.2838</v>
      </c>
      <c r="K137" s="2">
        <v>0.27638888888888885</v>
      </c>
      <c r="L137" s="3">
        <f t="shared" si="8"/>
        <v>320.2763888888889</v>
      </c>
      <c r="M137">
        <f t="shared" si="9"/>
        <v>568.5</v>
      </c>
      <c r="N137">
        <f t="shared" si="10"/>
        <v>289.550236690841</v>
      </c>
    </row>
    <row r="138" spans="1:14" ht="12.75">
      <c r="A138" t="s">
        <v>111</v>
      </c>
      <c r="B138" s="1">
        <v>36845</v>
      </c>
      <c r="C138" s="2">
        <v>0.28357638888888886</v>
      </c>
      <c r="D138" t="s">
        <v>407</v>
      </c>
      <c r="E138">
        <v>0.673</v>
      </c>
      <c r="F138">
        <v>10.6493</v>
      </c>
      <c r="G138" t="s">
        <v>408</v>
      </c>
      <c r="H138">
        <v>1.661</v>
      </c>
      <c r="I138">
        <v>215.5772</v>
      </c>
      <c r="K138" s="2">
        <v>0.27847222222222223</v>
      </c>
      <c r="L138" s="3">
        <f t="shared" si="8"/>
        <v>320.2784722222222</v>
      </c>
      <c r="M138">
        <f t="shared" si="9"/>
        <v>532.465</v>
      </c>
      <c r="N138">
        <f t="shared" si="10"/>
        <v>272.0808072780223</v>
      </c>
    </row>
    <row r="139" spans="1:14" ht="12.75">
      <c r="A139" t="s">
        <v>112</v>
      </c>
      <c r="B139" s="1">
        <v>36845</v>
      </c>
      <c r="C139" s="2">
        <v>0.2856597222222222</v>
      </c>
      <c r="D139" t="s">
        <v>407</v>
      </c>
      <c r="E139">
        <v>0.675</v>
      </c>
      <c r="F139">
        <v>11.5037</v>
      </c>
      <c r="G139" t="s">
        <v>408</v>
      </c>
      <c r="H139">
        <v>1.661</v>
      </c>
      <c r="I139">
        <v>239.0224</v>
      </c>
      <c r="K139" s="2">
        <v>0.28055555555555556</v>
      </c>
      <c r="L139" s="3">
        <f t="shared" si="8"/>
        <v>320.28055555555557</v>
      </c>
      <c r="M139">
        <f t="shared" si="9"/>
        <v>575.1850000000001</v>
      </c>
      <c r="N139">
        <f t="shared" si="10"/>
        <v>298.1573780488715</v>
      </c>
    </row>
    <row r="140" spans="1:14" ht="12.75">
      <c r="A140" t="s">
        <v>113</v>
      </c>
      <c r="B140" s="1">
        <v>36845</v>
      </c>
      <c r="C140" s="2">
        <v>0.28774305555555557</v>
      </c>
      <c r="D140" t="s">
        <v>407</v>
      </c>
      <c r="E140">
        <v>0.673</v>
      </c>
      <c r="F140">
        <v>10.8386</v>
      </c>
      <c r="G140" t="s">
        <v>408</v>
      </c>
      <c r="H140">
        <v>1.66</v>
      </c>
      <c r="I140">
        <v>224.6923</v>
      </c>
      <c r="K140" s="2">
        <v>0.2826388888888889</v>
      </c>
      <c r="L140" s="3">
        <f t="shared" si="8"/>
        <v>320.28263888888887</v>
      </c>
      <c r="M140">
        <f t="shared" si="9"/>
        <v>541.9300000000001</v>
      </c>
      <c r="N140">
        <f t="shared" si="10"/>
        <v>282.2189400400959</v>
      </c>
    </row>
    <row r="141" spans="1:14" ht="12.75">
      <c r="A141" t="s">
        <v>114</v>
      </c>
      <c r="B141" s="1">
        <v>36845</v>
      </c>
      <c r="C141" s="2">
        <v>0.2898263888888889</v>
      </c>
      <c r="D141" t="s">
        <v>407</v>
      </c>
      <c r="E141">
        <v>0.673</v>
      </c>
      <c r="F141">
        <v>12.0165</v>
      </c>
      <c r="G141" t="s">
        <v>408</v>
      </c>
      <c r="H141">
        <v>1.66</v>
      </c>
      <c r="I141">
        <v>231.2952</v>
      </c>
      <c r="K141" s="2">
        <v>0.2847222222222222</v>
      </c>
      <c r="L141" s="3">
        <f t="shared" si="8"/>
        <v>320.28472222222223</v>
      </c>
      <c r="M141">
        <f t="shared" si="9"/>
        <v>600.825</v>
      </c>
      <c r="N141">
        <f t="shared" si="10"/>
        <v>289.56291616923266</v>
      </c>
    </row>
    <row r="142" spans="1:14" ht="12.75">
      <c r="A142" t="s">
        <v>415</v>
      </c>
      <c r="B142" s="1">
        <v>36845</v>
      </c>
      <c r="C142">
        <f>AVERAGE(C141,C143)</f>
        <v>0.29191550925925924</v>
      </c>
      <c r="D142" t="s">
        <v>407</v>
      </c>
      <c r="E142" t="s">
        <v>415</v>
      </c>
      <c r="F142" t="s">
        <v>415</v>
      </c>
      <c r="G142" t="s">
        <v>408</v>
      </c>
      <c r="H142" t="s">
        <v>415</v>
      </c>
      <c r="I142" t="s">
        <v>415</v>
      </c>
      <c r="K142" s="2">
        <v>0.28680555555555554</v>
      </c>
      <c r="L142" s="3">
        <f t="shared" si="8"/>
        <v>320.28680555555553</v>
      </c>
      <c r="M142" t="s">
        <v>415</v>
      </c>
      <c r="N142" t="s">
        <v>415</v>
      </c>
    </row>
    <row r="143" spans="1:14" ht="12.75">
      <c r="A143" t="s">
        <v>115</v>
      </c>
      <c r="B143" s="1">
        <v>36845</v>
      </c>
      <c r="C143" s="2">
        <v>0.29400462962962964</v>
      </c>
      <c r="D143" t="s">
        <v>407</v>
      </c>
      <c r="E143">
        <v>0.673</v>
      </c>
      <c r="F143">
        <v>11.1692</v>
      </c>
      <c r="G143" t="s">
        <v>408</v>
      </c>
      <c r="H143">
        <v>1.656</v>
      </c>
      <c r="I143">
        <v>263.0622</v>
      </c>
      <c r="K143" s="2">
        <v>0.2888888888888889</v>
      </c>
      <c r="L143" s="3">
        <f t="shared" si="8"/>
        <v>320.2888888888889</v>
      </c>
      <c r="M143">
        <f t="shared" si="9"/>
        <v>558.46</v>
      </c>
      <c r="N143">
        <f>(277-103)/(220-(AVERAGE($P$207,$P$47)))*I143+277-((277-103)/(220-(AVERAGE($P$207,$P$47)))*220)</f>
        <v>324.8952837189898</v>
      </c>
    </row>
    <row r="144" spans="1:14" ht="12.75">
      <c r="A144" t="s">
        <v>116</v>
      </c>
      <c r="B144" s="1">
        <v>36845</v>
      </c>
      <c r="C144" s="2">
        <v>0.29608796296296297</v>
      </c>
      <c r="D144" t="s">
        <v>407</v>
      </c>
      <c r="E144">
        <v>0.675</v>
      </c>
      <c r="F144">
        <v>10.8209</v>
      </c>
      <c r="G144" t="s">
        <v>408</v>
      </c>
      <c r="H144">
        <v>1.661</v>
      </c>
      <c r="I144">
        <v>243.8663</v>
      </c>
      <c r="K144" s="2">
        <v>0.29097222222222224</v>
      </c>
      <c r="L144" s="3">
        <f t="shared" si="8"/>
        <v>320.2909722222222</v>
      </c>
      <c r="M144">
        <f t="shared" si="9"/>
        <v>541.045</v>
      </c>
      <c r="N144">
        <f>(277-103)/(220-(AVERAGE($P$207,$P$47)))*I144+277-((277-103)/(220-(AVERAGE($P$207,$P$47)))*220)</f>
        <v>303.54493290687714</v>
      </c>
    </row>
    <row r="145" spans="1:14" ht="12.75">
      <c r="A145" t="s">
        <v>415</v>
      </c>
      <c r="B145" s="1">
        <v>36845</v>
      </c>
      <c r="C145">
        <f>AVERAGE(C144,C147)</f>
        <v>0.29921296296296296</v>
      </c>
      <c r="D145" t="s">
        <v>407</v>
      </c>
      <c r="E145" t="s">
        <v>415</v>
      </c>
      <c r="F145" t="s">
        <v>415</v>
      </c>
      <c r="G145" t="s">
        <v>408</v>
      </c>
      <c r="H145" t="s">
        <v>415</v>
      </c>
      <c r="I145" t="s">
        <v>415</v>
      </c>
      <c r="K145" s="2">
        <v>0.29305555555555557</v>
      </c>
      <c r="L145" s="3">
        <f t="shared" si="8"/>
        <v>320.29305555555555</v>
      </c>
      <c r="M145" t="s">
        <v>415</v>
      </c>
      <c r="N145" t="s">
        <v>415</v>
      </c>
    </row>
    <row r="146" spans="1:14" ht="12.75">
      <c r="A146" t="s">
        <v>415</v>
      </c>
      <c r="B146" s="1">
        <v>36845</v>
      </c>
      <c r="C146">
        <f>AVERAGE(C145,C147)</f>
        <v>0.300775462962963</v>
      </c>
      <c r="D146" t="s">
        <v>407</v>
      </c>
      <c r="E146" t="s">
        <v>415</v>
      </c>
      <c r="F146" t="s">
        <v>415</v>
      </c>
      <c r="G146" t="s">
        <v>408</v>
      </c>
      <c r="H146" t="s">
        <v>415</v>
      </c>
      <c r="I146" t="s">
        <v>415</v>
      </c>
      <c r="K146" s="2">
        <v>0.2951388888888889</v>
      </c>
      <c r="L146" s="3">
        <f t="shared" si="8"/>
        <v>320.2951388888889</v>
      </c>
      <c r="M146" t="s">
        <v>415</v>
      </c>
      <c r="N146" t="s">
        <v>415</v>
      </c>
    </row>
    <row r="147" spans="1:14" ht="12.75">
      <c r="A147" t="s">
        <v>117</v>
      </c>
      <c r="B147" s="1">
        <v>36845</v>
      </c>
      <c r="C147" s="2">
        <v>0.30233796296296295</v>
      </c>
      <c r="D147" t="s">
        <v>407</v>
      </c>
      <c r="E147">
        <v>0.673</v>
      </c>
      <c r="F147">
        <v>10.9942</v>
      </c>
      <c r="G147" t="s">
        <v>408</v>
      </c>
      <c r="H147">
        <v>1.66</v>
      </c>
      <c r="I147">
        <v>224.7319</v>
      </c>
      <c r="K147" s="2">
        <v>0.2972222222222222</v>
      </c>
      <c r="L147" s="3">
        <f t="shared" si="8"/>
        <v>320.2972222222222</v>
      </c>
      <c r="M147">
        <f t="shared" si="9"/>
        <v>549.7099999999999</v>
      </c>
      <c r="N147">
        <f>(277-103)/(220-(AVERAGE($P$207,$P$47)))*I147+277-((277-103)/(220-(AVERAGE($P$207,$P$47)))*220)</f>
        <v>282.26298454398255</v>
      </c>
    </row>
    <row r="148" spans="1:14" ht="12.75">
      <c r="A148" t="s">
        <v>118</v>
      </c>
      <c r="B148" s="1">
        <v>36845</v>
      </c>
      <c r="C148" s="2">
        <v>0.3044212962962963</v>
      </c>
      <c r="D148" t="s">
        <v>407</v>
      </c>
      <c r="E148">
        <v>0.673</v>
      </c>
      <c r="F148">
        <v>12.1818</v>
      </c>
      <c r="G148" t="s">
        <v>408</v>
      </c>
      <c r="H148">
        <v>1.66</v>
      </c>
      <c r="I148">
        <v>210.9999</v>
      </c>
      <c r="K148" s="2">
        <v>0.29930555555555555</v>
      </c>
      <c r="L148" s="3">
        <f t="shared" si="8"/>
        <v>320.2993055555556</v>
      </c>
      <c r="M148">
        <f t="shared" si="9"/>
        <v>609.09</v>
      </c>
      <c r="N148">
        <f>(277-103)/(220-(AVERAGE($P$207,$P$47)))*I148+277-((277-103)/(220-(AVERAGE($P$207,$P$47)))*220)</f>
        <v>266.9897742567895</v>
      </c>
    </row>
    <row r="149" spans="1:14" ht="12.75">
      <c r="A149" t="s">
        <v>119</v>
      </c>
      <c r="B149" s="1">
        <v>36845</v>
      </c>
      <c r="C149" s="2">
        <v>0.3065046296296296</v>
      </c>
      <c r="D149" t="s">
        <v>407</v>
      </c>
      <c r="E149">
        <v>0.673</v>
      </c>
      <c r="F149">
        <v>10.9338</v>
      </c>
      <c r="G149" t="s">
        <v>408</v>
      </c>
      <c r="H149">
        <v>1.661</v>
      </c>
      <c r="I149">
        <v>238.7665</v>
      </c>
      <c r="K149" s="2">
        <v>0.3013888888888889</v>
      </c>
      <c r="L149" s="3">
        <f t="shared" si="8"/>
        <v>320.3013888888889</v>
      </c>
      <c r="M149">
        <f t="shared" si="9"/>
        <v>546.6899999999999</v>
      </c>
      <c r="N149">
        <f>(277-103)/(220-(AVERAGE($P$207,$P$47)))*I149+277-((277-103)/(220-(AVERAGE($P$207,$P$47)))*220)</f>
        <v>297.8727571260276</v>
      </c>
    </row>
    <row r="150" spans="1:14" ht="12.75">
      <c r="A150" t="s">
        <v>120</v>
      </c>
      <c r="B150" s="1">
        <v>36845</v>
      </c>
      <c r="C150" s="2">
        <v>0.308587962962963</v>
      </c>
      <c r="D150" t="s">
        <v>407</v>
      </c>
      <c r="E150">
        <v>0.673</v>
      </c>
      <c r="F150">
        <v>10.5834</v>
      </c>
      <c r="G150" t="s">
        <v>408</v>
      </c>
      <c r="H150">
        <v>1.656</v>
      </c>
      <c r="I150">
        <v>235.0425</v>
      </c>
      <c r="K150" s="2">
        <v>0.3034722222222222</v>
      </c>
      <c r="L150" s="3">
        <f t="shared" si="8"/>
        <v>320.30347222222224</v>
      </c>
      <c r="M150">
        <f t="shared" si="9"/>
        <v>529.17</v>
      </c>
      <c r="N150">
        <f>(277-103)/(220-(AVERAGE($P$207,$P$47)))*I150+277-((277-103)/(220-(AVERAGE($P$207,$P$47)))*220)</f>
        <v>293.7307941847584</v>
      </c>
    </row>
    <row r="151" spans="1:14" ht="12.75">
      <c r="A151" t="s">
        <v>415</v>
      </c>
      <c r="B151" s="1">
        <v>36845</v>
      </c>
      <c r="C151">
        <f>AVERAGE(C150,C152)</f>
        <v>0.31070601851851853</v>
      </c>
      <c r="D151" t="s">
        <v>407</v>
      </c>
      <c r="E151" t="s">
        <v>415</v>
      </c>
      <c r="F151" t="s">
        <v>415</v>
      </c>
      <c r="G151" t="s">
        <v>408</v>
      </c>
      <c r="H151" t="s">
        <v>415</v>
      </c>
      <c r="I151" t="s">
        <v>415</v>
      </c>
      <c r="K151" s="2">
        <v>0.3055555555555555</v>
      </c>
      <c r="L151" s="3">
        <f t="shared" si="8"/>
        <v>320.30555555555554</v>
      </c>
      <c r="M151" t="s">
        <v>415</v>
      </c>
      <c r="N151" t="s">
        <v>415</v>
      </c>
    </row>
    <row r="152" spans="1:14" ht="12.75">
      <c r="A152" t="s">
        <v>121</v>
      </c>
      <c r="B152" s="1">
        <v>36845</v>
      </c>
      <c r="C152" s="2">
        <v>0.3128240740740741</v>
      </c>
      <c r="D152" t="s">
        <v>407</v>
      </c>
      <c r="E152">
        <v>0.673</v>
      </c>
      <c r="F152">
        <v>10.1379</v>
      </c>
      <c r="G152" t="s">
        <v>408</v>
      </c>
      <c r="H152">
        <v>1.66</v>
      </c>
      <c r="I152">
        <v>203.3314</v>
      </c>
      <c r="K152" s="2">
        <v>0.3076388888888889</v>
      </c>
      <c r="L152" s="3">
        <f t="shared" si="8"/>
        <v>320.3076388888889</v>
      </c>
      <c r="M152">
        <f t="shared" si="9"/>
        <v>506.895</v>
      </c>
      <c r="N152">
        <f>(277-103)/(220-(AVERAGE($P$207,$P$47)))*I152+277-((277-103)/(220-(AVERAGE($P$207,$P$47)))*220)</f>
        <v>258.46060056851826</v>
      </c>
    </row>
    <row r="153" spans="1:14" ht="12.75">
      <c r="A153" t="s">
        <v>122</v>
      </c>
      <c r="B153" s="1">
        <v>36845</v>
      </c>
      <c r="C153" s="2">
        <v>0.31484953703703705</v>
      </c>
      <c r="D153" t="s">
        <v>407</v>
      </c>
      <c r="E153">
        <v>0.675</v>
      </c>
      <c r="F153">
        <v>10.5554</v>
      </c>
      <c r="G153" t="s">
        <v>408</v>
      </c>
      <c r="H153">
        <v>1.661</v>
      </c>
      <c r="I153">
        <v>198.7449</v>
      </c>
      <c r="K153" s="2">
        <v>0.30972222222222223</v>
      </c>
      <c r="L153" s="3">
        <f t="shared" si="8"/>
        <v>320.3097222222222</v>
      </c>
      <c r="M153">
        <f t="shared" si="9"/>
        <v>527.7700000000001</v>
      </c>
      <c r="N153">
        <f>(277-103)/(220-(AVERAGE($P$207,$P$47)))*I153+277-((277-103)/(220-(AVERAGE($P$207,$P$47)))*220)</f>
        <v>253.3593349857764</v>
      </c>
    </row>
    <row r="154" spans="1:14" ht="12.75">
      <c r="A154" t="s">
        <v>123</v>
      </c>
      <c r="B154" s="1">
        <v>36845</v>
      </c>
      <c r="C154" s="2">
        <v>0.3169328703703704</v>
      </c>
      <c r="D154" t="s">
        <v>407</v>
      </c>
      <c r="E154">
        <v>0.673</v>
      </c>
      <c r="F154">
        <v>10.2569</v>
      </c>
      <c r="G154" t="s">
        <v>408</v>
      </c>
      <c r="H154">
        <v>1.656</v>
      </c>
      <c r="I154">
        <v>196.0744</v>
      </c>
      <c r="K154" s="2">
        <v>0.31180555555555556</v>
      </c>
      <c r="L154" s="3">
        <f t="shared" si="8"/>
        <v>320.31180555555557</v>
      </c>
      <c r="M154">
        <f t="shared" si="9"/>
        <v>512.845</v>
      </c>
      <c r="N154">
        <f>(277-103)/(220-(AVERAGE($P$207,$P$47)))*I154+277-((277-103)/(220-(AVERAGE($P$207,$P$47)))*220)</f>
        <v>250.3891115607874</v>
      </c>
    </row>
    <row r="155" spans="1:14" ht="12.75">
      <c r="A155" t="s">
        <v>124</v>
      </c>
      <c r="B155" s="1">
        <v>36845</v>
      </c>
      <c r="C155" s="2">
        <v>0.3190162037037037</v>
      </c>
      <c r="D155" t="s">
        <v>407</v>
      </c>
      <c r="E155">
        <v>0.675</v>
      </c>
      <c r="F155">
        <v>11.5537</v>
      </c>
      <c r="G155" t="s">
        <v>408</v>
      </c>
      <c r="H155">
        <v>1.66</v>
      </c>
      <c r="I155">
        <v>208.0278</v>
      </c>
      <c r="K155" s="2">
        <v>0.3138888888888889</v>
      </c>
      <c r="L155" s="3">
        <f t="shared" si="8"/>
        <v>320.31388888888887</v>
      </c>
      <c r="M155">
        <f t="shared" si="9"/>
        <v>577.685</v>
      </c>
      <c r="N155">
        <f>(277-103)/(220-(AVERAGE($P$207,$P$47)))*I155+277-((277-103)/(220-(AVERAGE($P$207,$P$47)))*220)</f>
        <v>263.6841007718953</v>
      </c>
    </row>
    <row r="156" spans="1:14" ht="12.75">
      <c r="A156" t="s">
        <v>415</v>
      </c>
      <c r="B156" s="1">
        <v>36845</v>
      </c>
      <c r="C156">
        <f>AVERAGE(C155,C158)</f>
        <v>0.3221412037037037</v>
      </c>
      <c r="D156" t="s">
        <v>407</v>
      </c>
      <c r="E156" t="s">
        <v>415</v>
      </c>
      <c r="F156" t="s">
        <v>415</v>
      </c>
      <c r="G156" t="s">
        <v>408</v>
      </c>
      <c r="H156" t="s">
        <v>415</v>
      </c>
      <c r="I156" t="s">
        <v>415</v>
      </c>
      <c r="K156" s="2">
        <v>0.3159722222222222</v>
      </c>
      <c r="L156" s="3">
        <f t="shared" si="8"/>
        <v>320.31597222222223</v>
      </c>
      <c r="M156" t="s">
        <v>415</v>
      </c>
      <c r="N156" t="s">
        <v>415</v>
      </c>
    </row>
    <row r="157" spans="1:14" ht="12.75">
      <c r="A157" t="s">
        <v>415</v>
      </c>
      <c r="B157" s="1">
        <v>36845</v>
      </c>
      <c r="C157">
        <f>AVERAGE(C156,C158)</f>
        <v>0.3237037037037037</v>
      </c>
      <c r="D157" t="s">
        <v>407</v>
      </c>
      <c r="E157" t="s">
        <v>415</v>
      </c>
      <c r="F157" t="s">
        <v>415</v>
      </c>
      <c r="G157" t="s">
        <v>408</v>
      </c>
      <c r="H157" t="s">
        <v>415</v>
      </c>
      <c r="I157" t="s">
        <v>415</v>
      </c>
      <c r="K157" s="2">
        <v>0.31805555555555554</v>
      </c>
      <c r="L157" s="3">
        <f t="shared" si="8"/>
        <v>320.31805555555553</v>
      </c>
      <c r="M157" t="s">
        <v>415</v>
      </c>
      <c r="N157" t="s">
        <v>415</v>
      </c>
    </row>
    <row r="158" spans="1:14" ht="12.75">
      <c r="A158" t="s">
        <v>125</v>
      </c>
      <c r="B158" s="1">
        <v>36845</v>
      </c>
      <c r="C158" s="2">
        <v>0.3252662037037037</v>
      </c>
      <c r="D158" t="s">
        <v>407</v>
      </c>
      <c r="E158">
        <v>0.675</v>
      </c>
      <c r="F158">
        <v>10.6073</v>
      </c>
      <c r="G158" t="s">
        <v>408</v>
      </c>
      <c r="H158">
        <v>1.661</v>
      </c>
      <c r="I158">
        <v>204.904</v>
      </c>
      <c r="K158" s="2">
        <v>0.3201388888888889</v>
      </c>
      <c r="L158" s="3">
        <f t="shared" si="8"/>
        <v>320.3201388888889</v>
      </c>
      <c r="M158">
        <f t="shared" si="9"/>
        <v>530.365</v>
      </c>
      <c r="N158">
        <f aca="true" t="shared" si="11" ref="N158:N164">(277-103)/(220-(AVERAGE($P$207,$P$47)))*I158+277-((277-103)/(220-(AVERAGE($P$207,$P$47)))*220)</f>
        <v>260.2097012455966</v>
      </c>
    </row>
    <row r="159" spans="1:14" ht="12.75">
      <c r="A159" t="s">
        <v>126</v>
      </c>
      <c r="B159" s="1">
        <v>36845</v>
      </c>
      <c r="C159" s="2">
        <v>0.3273611111111111</v>
      </c>
      <c r="D159" t="s">
        <v>407</v>
      </c>
      <c r="E159">
        <v>0.675</v>
      </c>
      <c r="F159">
        <v>11.5286</v>
      </c>
      <c r="G159" t="s">
        <v>408</v>
      </c>
      <c r="H159">
        <v>1.661</v>
      </c>
      <c r="I159">
        <v>236.9866</v>
      </c>
      <c r="K159" s="2">
        <v>0.32222222222222224</v>
      </c>
      <c r="L159" s="3">
        <f t="shared" si="8"/>
        <v>320.3222222222222</v>
      </c>
      <c r="M159">
        <f t="shared" si="9"/>
        <v>576.4300000000001</v>
      </c>
      <c r="N159">
        <f t="shared" si="11"/>
        <v>295.89309014451163</v>
      </c>
    </row>
    <row r="160" spans="1:14" ht="12.75">
      <c r="A160" t="s">
        <v>127</v>
      </c>
      <c r="B160" s="1">
        <v>36845</v>
      </c>
      <c r="C160" s="2">
        <v>0.32944444444444443</v>
      </c>
      <c r="D160" t="s">
        <v>407</v>
      </c>
      <c r="E160">
        <v>0.673</v>
      </c>
      <c r="F160">
        <v>10.0423</v>
      </c>
      <c r="G160" t="s">
        <v>408</v>
      </c>
      <c r="H160">
        <v>1.658</v>
      </c>
      <c r="I160">
        <v>216.9161</v>
      </c>
      <c r="K160" s="2">
        <v>0.32430555555555557</v>
      </c>
      <c r="L160" s="3">
        <f t="shared" si="8"/>
        <v>320.32430555555555</v>
      </c>
      <c r="M160">
        <f t="shared" si="9"/>
        <v>502.11499999999995</v>
      </c>
      <c r="N160">
        <f t="shared" si="11"/>
        <v>273.569978648072</v>
      </c>
    </row>
    <row r="161" spans="1:14" ht="12.75">
      <c r="A161" t="s">
        <v>128</v>
      </c>
      <c r="B161" s="1">
        <v>36845</v>
      </c>
      <c r="C161" s="2">
        <v>0.3315277777777778</v>
      </c>
      <c r="D161" t="s">
        <v>407</v>
      </c>
      <c r="E161">
        <v>0.675</v>
      </c>
      <c r="F161">
        <v>11.8339</v>
      </c>
      <c r="G161" t="s">
        <v>408</v>
      </c>
      <c r="H161">
        <v>1.66</v>
      </c>
      <c r="I161">
        <v>232.8097</v>
      </c>
      <c r="K161" s="2">
        <v>0.3263888888888889</v>
      </c>
      <c r="L161" s="3">
        <f t="shared" si="8"/>
        <v>320.3263888888889</v>
      </c>
      <c r="M161">
        <f t="shared" si="9"/>
        <v>591.6949999999999</v>
      </c>
      <c r="N161">
        <f t="shared" si="11"/>
        <v>291.2473959959115</v>
      </c>
    </row>
    <row r="162" spans="1:14" ht="12.75">
      <c r="A162" t="s">
        <v>129</v>
      </c>
      <c r="B162" s="1">
        <v>36845</v>
      </c>
      <c r="C162" s="2">
        <v>0.3336111111111111</v>
      </c>
      <c r="D162" t="s">
        <v>407</v>
      </c>
      <c r="E162">
        <v>0.675</v>
      </c>
      <c r="F162">
        <v>10.3089</v>
      </c>
      <c r="G162" t="s">
        <v>408</v>
      </c>
      <c r="H162">
        <v>1.661</v>
      </c>
      <c r="I162">
        <v>228.2176</v>
      </c>
      <c r="K162" s="2">
        <v>0.3284722222222222</v>
      </c>
      <c r="L162" s="3">
        <f t="shared" si="8"/>
        <v>320.3284722222222</v>
      </c>
      <c r="M162">
        <f t="shared" si="9"/>
        <v>515.4449999999999</v>
      </c>
      <c r="N162">
        <f t="shared" si="11"/>
        <v>286.1399018974685</v>
      </c>
    </row>
    <row r="163" spans="1:14" ht="12.75">
      <c r="A163" t="s">
        <v>130</v>
      </c>
      <c r="B163" s="1">
        <v>36845</v>
      </c>
      <c r="C163" s="2">
        <v>0.33569444444444446</v>
      </c>
      <c r="D163" t="s">
        <v>407</v>
      </c>
      <c r="E163">
        <v>0.673</v>
      </c>
      <c r="F163">
        <v>12.1421</v>
      </c>
      <c r="G163" t="s">
        <v>408</v>
      </c>
      <c r="H163">
        <v>1.66</v>
      </c>
      <c r="I163">
        <v>250.5702</v>
      </c>
      <c r="K163" s="2">
        <v>0.33055555555555555</v>
      </c>
      <c r="L163" s="3">
        <f t="shared" si="8"/>
        <v>320.3305555555556</v>
      </c>
      <c r="M163">
        <f t="shared" si="9"/>
        <v>607.1049999999999</v>
      </c>
      <c r="N163">
        <f t="shared" si="11"/>
        <v>311.0012447656242</v>
      </c>
    </row>
    <row r="164" spans="1:14" ht="12.75">
      <c r="A164" t="s">
        <v>131</v>
      </c>
      <c r="B164" s="1">
        <v>36845</v>
      </c>
      <c r="C164" s="2">
        <v>0.3377777777777778</v>
      </c>
      <c r="D164" t="s">
        <v>407</v>
      </c>
      <c r="E164">
        <v>0.675</v>
      </c>
      <c r="F164">
        <v>10.6847</v>
      </c>
      <c r="G164" t="s">
        <v>408</v>
      </c>
      <c r="H164">
        <v>1.661</v>
      </c>
      <c r="I164">
        <v>231.8844</v>
      </c>
      <c r="K164" s="2">
        <v>0.3326388888888889</v>
      </c>
      <c r="L164" s="3">
        <f t="shared" si="8"/>
        <v>320.3326388888889</v>
      </c>
      <c r="M164">
        <f t="shared" si="9"/>
        <v>534.2349999999999</v>
      </c>
      <c r="N164">
        <f t="shared" si="11"/>
        <v>290.2182449997901</v>
      </c>
    </row>
    <row r="165" spans="1:14" ht="12.75">
      <c r="A165" t="s">
        <v>415</v>
      </c>
      <c r="B165" s="1">
        <v>36845</v>
      </c>
      <c r="C165">
        <f>AVERAGE(C164,C166)</f>
        <v>0.33986689814814813</v>
      </c>
      <c r="D165" t="s">
        <v>407</v>
      </c>
      <c r="E165" t="s">
        <v>415</v>
      </c>
      <c r="F165" t="s">
        <v>415</v>
      </c>
      <c r="G165" t="s">
        <v>408</v>
      </c>
      <c r="H165" t="s">
        <v>415</v>
      </c>
      <c r="I165" t="s">
        <v>415</v>
      </c>
      <c r="K165" s="2">
        <v>0.334722222222222</v>
      </c>
      <c r="L165" s="3">
        <f t="shared" si="8"/>
        <v>320.33472222222224</v>
      </c>
      <c r="M165" t="s">
        <v>415</v>
      </c>
      <c r="N165" t="s">
        <v>415</v>
      </c>
    </row>
    <row r="166" spans="1:14" ht="12.75">
      <c r="A166" t="s">
        <v>132</v>
      </c>
      <c r="B166" s="1">
        <v>36845</v>
      </c>
      <c r="C166" s="2">
        <v>0.3419560185185185</v>
      </c>
      <c r="D166" t="s">
        <v>407</v>
      </c>
      <c r="E166">
        <v>0.675</v>
      </c>
      <c r="F166">
        <v>10.8356</v>
      </c>
      <c r="G166" t="s">
        <v>408</v>
      </c>
      <c r="H166">
        <v>1.66</v>
      </c>
      <c r="I166">
        <v>232.3956</v>
      </c>
      <c r="K166" s="2">
        <v>0.336805555555556</v>
      </c>
      <c r="L166" s="3">
        <f t="shared" si="8"/>
        <v>320.33680555555554</v>
      </c>
      <c r="M166">
        <f t="shared" si="9"/>
        <v>541.78</v>
      </c>
      <c r="N166">
        <f aca="true" t="shared" si="12" ref="N166:N178">(277-103)/(220-(AVERAGE($P$207,$P$47)))*I166+277-((277-103)/(220-(AVERAGE($P$207,$P$47)))*220)</f>
        <v>290.78681950451</v>
      </c>
    </row>
    <row r="167" spans="1:14" ht="12.75">
      <c r="A167" t="s">
        <v>133</v>
      </c>
      <c r="B167" s="1">
        <v>36845</v>
      </c>
      <c r="C167" s="2">
        <v>0.34403935185185186</v>
      </c>
      <c r="D167" t="s">
        <v>407</v>
      </c>
      <c r="E167">
        <v>0.673</v>
      </c>
      <c r="F167">
        <v>11.2195</v>
      </c>
      <c r="G167" t="s">
        <v>408</v>
      </c>
      <c r="H167">
        <v>1.66</v>
      </c>
      <c r="I167">
        <v>271.8288</v>
      </c>
      <c r="K167" s="2">
        <v>0.338888888888889</v>
      </c>
      <c r="L167" s="3">
        <f t="shared" si="8"/>
        <v>320.3388888888889</v>
      </c>
      <c r="M167">
        <f t="shared" si="9"/>
        <v>560.975</v>
      </c>
      <c r="N167">
        <f t="shared" si="12"/>
        <v>334.64580260216104</v>
      </c>
    </row>
    <row r="168" spans="1:14" ht="12.75">
      <c r="A168" t="s">
        <v>134</v>
      </c>
      <c r="B168" s="1">
        <v>36845</v>
      </c>
      <c r="C168" s="2">
        <v>0.34612268518518513</v>
      </c>
      <c r="D168" t="s">
        <v>407</v>
      </c>
      <c r="E168">
        <v>0.675</v>
      </c>
      <c r="F168">
        <v>10.7458</v>
      </c>
      <c r="G168" t="s">
        <v>408</v>
      </c>
      <c r="H168">
        <v>1.66</v>
      </c>
      <c r="I168">
        <v>237.2539</v>
      </c>
      <c r="K168" s="2">
        <v>0.340972222222222</v>
      </c>
      <c r="L168" s="3">
        <f t="shared" si="8"/>
        <v>320.3409722222222</v>
      </c>
      <c r="M168">
        <f t="shared" si="9"/>
        <v>537.29</v>
      </c>
      <c r="N168">
        <f t="shared" si="12"/>
        <v>296.1903905457472</v>
      </c>
    </row>
    <row r="169" spans="1:14" ht="12.75">
      <c r="A169" t="s">
        <v>135</v>
      </c>
      <c r="B169" s="1">
        <v>36845</v>
      </c>
      <c r="C169" s="2">
        <v>0.3482060185185185</v>
      </c>
      <c r="D169" t="s">
        <v>407</v>
      </c>
      <c r="E169">
        <v>0.673</v>
      </c>
      <c r="F169">
        <v>12.2025</v>
      </c>
      <c r="G169" t="s">
        <v>408</v>
      </c>
      <c r="H169">
        <v>1.66</v>
      </c>
      <c r="I169">
        <v>331.1142</v>
      </c>
      <c r="K169" s="2">
        <v>0.343055555555556</v>
      </c>
      <c r="L169" s="3">
        <f t="shared" si="8"/>
        <v>320.34305555555557</v>
      </c>
      <c r="M169">
        <f t="shared" si="9"/>
        <v>610.125</v>
      </c>
      <c r="N169">
        <f t="shared" si="12"/>
        <v>400.5850963074012</v>
      </c>
    </row>
    <row r="170" spans="1:14" ht="12.75">
      <c r="A170" t="s">
        <v>136</v>
      </c>
      <c r="B170" s="1">
        <v>36845</v>
      </c>
      <c r="C170" s="2">
        <v>0.3503472222222222</v>
      </c>
      <c r="D170" t="s">
        <v>407</v>
      </c>
      <c r="E170">
        <v>0.675</v>
      </c>
      <c r="F170">
        <v>12.4404</v>
      </c>
      <c r="G170" t="s">
        <v>408</v>
      </c>
      <c r="H170">
        <v>1.661</v>
      </c>
      <c r="I170">
        <v>274.1955</v>
      </c>
      <c r="K170" s="2">
        <v>0.345138888888889</v>
      </c>
      <c r="L170" s="3">
        <f t="shared" si="8"/>
        <v>320.34513888888887</v>
      </c>
      <c r="M170">
        <f t="shared" si="9"/>
        <v>622.02</v>
      </c>
      <c r="N170">
        <f t="shared" si="12"/>
        <v>337.27812905036234</v>
      </c>
    </row>
    <row r="171" spans="1:14" ht="12.75">
      <c r="A171" t="s">
        <v>137</v>
      </c>
      <c r="B171" s="1">
        <v>36845</v>
      </c>
      <c r="C171" s="2">
        <v>0.35238425925925926</v>
      </c>
      <c r="D171" t="s">
        <v>407</v>
      </c>
      <c r="E171">
        <v>0.676</v>
      </c>
      <c r="F171">
        <v>12.2001</v>
      </c>
      <c r="G171" t="s">
        <v>408</v>
      </c>
      <c r="H171">
        <v>1.66</v>
      </c>
      <c r="I171">
        <v>339.8943</v>
      </c>
      <c r="K171" s="2">
        <v>0.347222222222222</v>
      </c>
      <c r="L171" s="3">
        <f t="shared" si="8"/>
        <v>320.34722222222223</v>
      </c>
      <c r="M171">
        <f t="shared" si="9"/>
        <v>610.005</v>
      </c>
      <c r="N171">
        <f t="shared" si="12"/>
        <v>410.3506303623521</v>
      </c>
    </row>
    <row r="172" spans="1:14" ht="12.75">
      <c r="A172" t="s">
        <v>138</v>
      </c>
      <c r="B172" s="1">
        <v>36845</v>
      </c>
      <c r="C172" s="2">
        <v>0.354525462962963</v>
      </c>
      <c r="D172" t="s">
        <v>407</v>
      </c>
      <c r="E172">
        <v>0.675</v>
      </c>
      <c r="F172">
        <v>11.3633</v>
      </c>
      <c r="G172" t="s">
        <v>408</v>
      </c>
      <c r="H172">
        <v>1.661</v>
      </c>
      <c r="I172">
        <v>272.8854</v>
      </c>
      <c r="K172" s="2">
        <v>0.349305555555555</v>
      </c>
      <c r="L172" s="3">
        <f t="shared" si="8"/>
        <v>320.34930555555553</v>
      </c>
      <c r="M172">
        <f t="shared" si="9"/>
        <v>568.1650000000001</v>
      </c>
      <c r="N172">
        <f t="shared" si="12"/>
        <v>335.82099004677565</v>
      </c>
    </row>
    <row r="173" spans="1:14" ht="12.75">
      <c r="A173" t="s">
        <v>139</v>
      </c>
      <c r="B173" s="1">
        <v>36845</v>
      </c>
      <c r="C173" s="2">
        <v>0.3565509259259259</v>
      </c>
      <c r="D173" t="s">
        <v>407</v>
      </c>
      <c r="E173">
        <v>0.673</v>
      </c>
      <c r="F173">
        <v>13.3384</v>
      </c>
      <c r="G173" t="s">
        <v>408</v>
      </c>
      <c r="H173">
        <v>1.66</v>
      </c>
      <c r="I173">
        <v>335.433</v>
      </c>
      <c r="K173" s="2">
        <v>0.351388888888889</v>
      </c>
      <c r="L173" s="3">
        <f t="shared" si="8"/>
        <v>320.3513888888889</v>
      </c>
      <c r="M173">
        <f t="shared" si="9"/>
        <v>666.92</v>
      </c>
      <c r="N173">
        <f t="shared" si="12"/>
        <v>405.3886165949289</v>
      </c>
    </row>
    <row r="174" spans="1:14" ht="12.75">
      <c r="A174" t="s">
        <v>140</v>
      </c>
      <c r="B174" s="1">
        <v>36845</v>
      </c>
      <c r="C174" s="2">
        <v>0.3586342592592593</v>
      </c>
      <c r="D174" t="s">
        <v>407</v>
      </c>
      <c r="E174">
        <v>0.675</v>
      </c>
      <c r="F174">
        <v>13.7119</v>
      </c>
      <c r="G174" t="s">
        <v>408</v>
      </c>
      <c r="H174">
        <v>1.658</v>
      </c>
      <c r="I174">
        <v>300.8788</v>
      </c>
      <c r="K174" s="2">
        <v>0.353472222222222</v>
      </c>
      <c r="L174" s="3">
        <f t="shared" si="8"/>
        <v>320.3534722222222</v>
      </c>
      <c r="M174">
        <f t="shared" si="9"/>
        <v>685.595</v>
      </c>
      <c r="N174">
        <f t="shared" si="12"/>
        <v>366.95622780191053</v>
      </c>
    </row>
    <row r="175" spans="1:14" ht="12.75">
      <c r="A175" t="s">
        <v>141</v>
      </c>
      <c r="B175" s="1">
        <v>36845</v>
      </c>
      <c r="C175" s="2">
        <v>0.36071759259259256</v>
      </c>
      <c r="D175" t="s">
        <v>407</v>
      </c>
      <c r="E175">
        <v>0.675</v>
      </c>
      <c r="F175">
        <v>11.9431</v>
      </c>
      <c r="G175" t="s">
        <v>408</v>
      </c>
      <c r="H175">
        <v>1.66</v>
      </c>
      <c r="I175">
        <v>310.7124</v>
      </c>
      <c r="K175" s="2">
        <v>0.355555555555555</v>
      </c>
      <c r="L175" s="3">
        <f t="shared" si="8"/>
        <v>320.35555555555555</v>
      </c>
      <c r="M175">
        <f t="shared" si="9"/>
        <v>597.155</v>
      </c>
      <c r="N175">
        <f t="shared" si="12"/>
        <v>377.8935013731414</v>
      </c>
    </row>
    <row r="176" spans="1:14" ht="12.75">
      <c r="A176" t="s">
        <v>142</v>
      </c>
      <c r="B176" s="1">
        <v>36845</v>
      </c>
      <c r="C176" s="2">
        <v>0.36280092592592594</v>
      </c>
      <c r="D176" t="s">
        <v>407</v>
      </c>
      <c r="E176">
        <v>0.673</v>
      </c>
      <c r="F176">
        <v>11.9626</v>
      </c>
      <c r="G176" t="s">
        <v>408</v>
      </c>
      <c r="H176">
        <v>1.66</v>
      </c>
      <c r="I176">
        <v>299.7253</v>
      </c>
      <c r="K176" s="2">
        <v>0.357638888888889</v>
      </c>
      <c r="L176" s="3">
        <f t="shared" si="8"/>
        <v>320.3576388888889</v>
      </c>
      <c r="M176">
        <f t="shared" si="9"/>
        <v>598.13</v>
      </c>
      <c r="N176">
        <f t="shared" si="12"/>
        <v>365.67326479096704</v>
      </c>
    </row>
    <row r="177" spans="1:14" ht="12.75">
      <c r="A177" t="s">
        <v>143</v>
      </c>
      <c r="B177" s="1">
        <v>36845</v>
      </c>
      <c r="C177" s="2">
        <v>0.3648842592592592</v>
      </c>
      <c r="D177" t="s">
        <v>407</v>
      </c>
      <c r="E177">
        <v>0.675</v>
      </c>
      <c r="F177">
        <v>11.5627</v>
      </c>
      <c r="G177" t="s">
        <v>408</v>
      </c>
      <c r="H177">
        <v>1.661</v>
      </c>
      <c r="I177">
        <v>303.1184</v>
      </c>
      <c r="K177" s="2">
        <v>0.359722222222222</v>
      </c>
      <c r="L177" s="3">
        <f t="shared" si="8"/>
        <v>320.3597222222222</v>
      </c>
      <c r="M177">
        <f t="shared" si="9"/>
        <v>578.135</v>
      </c>
      <c r="N177">
        <f t="shared" si="12"/>
        <v>369.4471891883945</v>
      </c>
    </row>
    <row r="178" spans="1:14" ht="12.75">
      <c r="A178" t="s">
        <v>144</v>
      </c>
      <c r="B178" s="1">
        <v>36845</v>
      </c>
      <c r="C178" s="2">
        <v>0.36697916666666663</v>
      </c>
      <c r="D178" t="s">
        <v>407</v>
      </c>
      <c r="E178">
        <v>0.673</v>
      </c>
      <c r="F178">
        <v>11.5576</v>
      </c>
      <c r="G178" t="s">
        <v>408</v>
      </c>
      <c r="H178">
        <v>1.658</v>
      </c>
      <c r="I178">
        <v>290.7128</v>
      </c>
      <c r="K178" s="2">
        <v>0.361805555555555</v>
      </c>
      <c r="L178" s="3">
        <f t="shared" si="8"/>
        <v>320.3618055555556</v>
      </c>
      <c r="M178">
        <f t="shared" si="9"/>
        <v>577.88</v>
      </c>
      <c r="N178">
        <f t="shared" si="12"/>
        <v>355.64924733441825</v>
      </c>
    </row>
    <row r="179" spans="1:14" ht="12.75">
      <c r="A179" t="s">
        <v>415</v>
      </c>
      <c r="B179" s="1">
        <v>36845</v>
      </c>
      <c r="C179">
        <f>AVERAGE(C178,C180)</f>
        <v>0.36906249999999996</v>
      </c>
      <c r="D179" t="s">
        <v>407</v>
      </c>
      <c r="E179" t="s">
        <v>415</v>
      </c>
      <c r="F179" t="s">
        <v>415</v>
      </c>
      <c r="G179" t="s">
        <v>408</v>
      </c>
      <c r="H179" t="s">
        <v>415</v>
      </c>
      <c r="I179" t="s">
        <v>415</v>
      </c>
      <c r="K179" s="2">
        <v>0.363888888888889</v>
      </c>
      <c r="L179" s="3">
        <f t="shared" si="8"/>
        <v>320.3638888888889</v>
      </c>
      <c r="M179" t="s">
        <v>415</v>
      </c>
      <c r="N179" t="s">
        <v>415</v>
      </c>
    </row>
    <row r="180" spans="1:14" ht="12.75">
      <c r="A180" t="s">
        <v>145</v>
      </c>
      <c r="B180" s="1">
        <v>36845</v>
      </c>
      <c r="C180" s="2">
        <v>0.37114583333333334</v>
      </c>
      <c r="D180" t="s">
        <v>407</v>
      </c>
      <c r="E180">
        <v>0.675</v>
      </c>
      <c r="F180">
        <v>12.3126</v>
      </c>
      <c r="G180" t="s">
        <v>408</v>
      </c>
      <c r="H180">
        <v>1.661</v>
      </c>
      <c r="I180">
        <v>302.6312</v>
      </c>
      <c r="K180" s="2">
        <v>0.365972222222222</v>
      </c>
      <c r="L180" s="3">
        <f t="shared" si="8"/>
        <v>320.36597222222224</v>
      </c>
      <c r="M180">
        <f t="shared" si="9"/>
        <v>615.63</v>
      </c>
      <c r="N180">
        <f>(277-103)/(220-(AVERAGE($P$207,$P$47)))*I180+277-((277-103)/(220-(AVERAGE($P$207,$P$47)))*220)</f>
        <v>368.90530832239386</v>
      </c>
    </row>
    <row r="181" spans="1:14" ht="12.75">
      <c r="A181" t="s">
        <v>146</v>
      </c>
      <c r="B181" s="1">
        <v>36845</v>
      </c>
      <c r="C181" s="2">
        <v>0.37322916666666667</v>
      </c>
      <c r="D181" t="s">
        <v>407</v>
      </c>
      <c r="E181">
        <v>0.673</v>
      </c>
      <c r="F181">
        <v>11.626</v>
      </c>
      <c r="G181" t="s">
        <v>408</v>
      </c>
      <c r="H181">
        <v>1.661</v>
      </c>
      <c r="I181">
        <v>297.1266</v>
      </c>
      <c r="K181" s="2">
        <v>0.368055555555555</v>
      </c>
      <c r="L181" s="3">
        <f t="shared" si="8"/>
        <v>320.36805555555554</v>
      </c>
      <c r="M181">
        <f t="shared" si="9"/>
        <v>581.3</v>
      </c>
      <c r="N181">
        <f>(277-103)/(220-(AVERAGE($P$207,$P$47)))*I181+277-((277-103)/(220-(AVERAGE($P$207,$P$47)))*220)</f>
        <v>362.78289983514634</v>
      </c>
    </row>
    <row r="182" spans="1:14" ht="12.75">
      <c r="A182" t="s">
        <v>415</v>
      </c>
      <c r="B182" s="1">
        <v>36845</v>
      </c>
      <c r="C182">
        <f>AVERAGE(C181,C183)</f>
        <v>0.3753125</v>
      </c>
      <c r="D182" t="s">
        <v>407</v>
      </c>
      <c r="E182" t="s">
        <v>415</v>
      </c>
      <c r="F182" t="s">
        <v>415</v>
      </c>
      <c r="G182" t="s">
        <v>408</v>
      </c>
      <c r="H182" t="s">
        <v>415</v>
      </c>
      <c r="I182" t="s">
        <v>415</v>
      </c>
      <c r="K182" s="2">
        <v>0.370138888888889</v>
      </c>
      <c r="L182" s="3">
        <f t="shared" si="8"/>
        <v>320.3701388888889</v>
      </c>
      <c r="M182" t="s">
        <v>415</v>
      </c>
      <c r="N182" t="s">
        <v>415</v>
      </c>
    </row>
    <row r="183" spans="1:14" ht="12.75">
      <c r="A183" t="s">
        <v>147</v>
      </c>
      <c r="B183" s="1">
        <v>36845</v>
      </c>
      <c r="C183" s="2">
        <v>0.3773958333333333</v>
      </c>
      <c r="D183" t="s">
        <v>407</v>
      </c>
      <c r="E183">
        <v>0.675</v>
      </c>
      <c r="F183">
        <v>12.706</v>
      </c>
      <c r="G183" t="s">
        <v>408</v>
      </c>
      <c r="H183">
        <v>1.663</v>
      </c>
      <c r="I183">
        <v>288.0276</v>
      </c>
      <c r="K183" s="2">
        <v>0.372222222222222</v>
      </c>
      <c r="L183" s="3">
        <f t="shared" si="8"/>
        <v>320.3722222222222</v>
      </c>
      <c r="M183">
        <f t="shared" si="9"/>
        <v>635.3</v>
      </c>
      <c r="N183">
        <f aca="true" t="shared" si="13" ref="N183:N189">(277-103)/(220-(AVERAGE($P$207,$P$47)))*I183+277-((277-103)/(220-(AVERAGE($P$207,$P$47)))*220)</f>
        <v>352.6626740557136</v>
      </c>
    </row>
    <row r="184" spans="1:14" ht="12.75">
      <c r="A184" t="s">
        <v>148</v>
      </c>
      <c r="B184" s="1">
        <v>36845</v>
      </c>
      <c r="C184" s="2">
        <v>0.37947916666666665</v>
      </c>
      <c r="D184" t="s">
        <v>407</v>
      </c>
      <c r="E184">
        <v>0.675</v>
      </c>
      <c r="F184">
        <v>13.0363</v>
      </c>
      <c r="G184" t="s">
        <v>408</v>
      </c>
      <c r="H184">
        <v>1.66</v>
      </c>
      <c r="I184">
        <v>297.8238</v>
      </c>
      <c r="K184" s="2">
        <v>0.374305555555555</v>
      </c>
      <c r="L184" s="3">
        <f t="shared" si="8"/>
        <v>320.37430555555557</v>
      </c>
      <c r="M184">
        <f t="shared" si="9"/>
        <v>651.815</v>
      </c>
      <c r="N184">
        <f t="shared" si="13"/>
        <v>363.5583500399403</v>
      </c>
    </row>
    <row r="185" spans="1:14" ht="12.75">
      <c r="A185" t="s">
        <v>149</v>
      </c>
      <c r="B185" s="1">
        <v>36845</v>
      </c>
      <c r="C185" s="2">
        <v>0.38157407407407407</v>
      </c>
      <c r="D185" t="s">
        <v>407</v>
      </c>
      <c r="E185">
        <v>0.675</v>
      </c>
      <c r="F185">
        <v>12.1102</v>
      </c>
      <c r="G185" t="s">
        <v>408</v>
      </c>
      <c r="H185">
        <v>1.661</v>
      </c>
      <c r="I185">
        <v>301.7649</v>
      </c>
      <c r="K185" s="2">
        <v>0.376388888888889</v>
      </c>
      <c r="L185" s="3">
        <f t="shared" si="8"/>
        <v>320.37638888888887</v>
      </c>
      <c r="M185">
        <f t="shared" si="9"/>
        <v>605.51</v>
      </c>
      <c r="N185">
        <f t="shared" si="13"/>
        <v>367.9417791881239</v>
      </c>
    </row>
    <row r="186" spans="1:14" ht="12.75">
      <c r="A186" t="s">
        <v>150</v>
      </c>
      <c r="B186" s="1">
        <v>36845</v>
      </c>
      <c r="C186" s="2">
        <v>0.38365740740740745</v>
      </c>
      <c r="D186" t="s">
        <v>407</v>
      </c>
      <c r="E186">
        <v>0.673</v>
      </c>
      <c r="F186">
        <v>11.7948</v>
      </c>
      <c r="G186" t="s">
        <v>408</v>
      </c>
      <c r="H186">
        <v>1.661</v>
      </c>
      <c r="I186">
        <v>302.5604</v>
      </c>
      <c r="K186" s="2">
        <v>0.378472222222222</v>
      </c>
      <c r="L186" s="3">
        <f t="shared" si="8"/>
        <v>320.37847222222223</v>
      </c>
      <c r="M186">
        <f t="shared" si="9"/>
        <v>589.74</v>
      </c>
      <c r="N186">
        <f t="shared" si="13"/>
        <v>368.8265620881721</v>
      </c>
    </row>
    <row r="187" spans="1:14" ht="12.75">
      <c r="A187" t="s">
        <v>151</v>
      </c>
      <c r="B187" s="1">
        <v>36845</v>
      </c>
      <c r="C187" s="2">
        <v>0.3857407407407407</v>
      </c>
      <c r="D187" t="s">
        <v>407</v>
      </c>
      <c r="E187">
        <v>0.675</v>
      </c>
      <c r="F187">
        <v>11.4026</v>
      </c>
      <c r="G187" t="s">
        <v>408</v>
      </c>
      <c r="H187">
        <v>1.66</v>
      </c>
      <c r="I187">
        <v>303.3909</v>
      </c>
      <c r="K187" s="2">
        <v>0.380555555555555</v>
      </c>
      <c r="L187" s="3">
        <f t="shared" si="8"/>
        <v>320.38055555555553</v>
      </c>
      <c r="M187">
        <f t="shared" si="9"/>
        <v>570.13</v>
      </c>
      <c r="N187">
        <f t="shared" si="13"/>
        <v>369.7502732113525</v>
      </c>
    </row>
    <row r="188" spans="1:14" ht="12.75">
      <c r="A188" t="s">
        <v>152</v>
      </c>
      <c r="B188" s="1">
        <v>36845</v>
      </c>
      <c r="C188" s="2">
        <v>0.3878240740740741</v>
      </c>
      <c r="D188" t="s">
        <v>407</v>
      </c>
      <c r="E188">
        <v>0.675</v>
      </c>
      <c r="F188">
        <v>12.0096</v>
      </c>
      <c r="G188" t="s">
        <v>408</v>
      </c>
      <c r="H188">
        <v>1.66</v>
      </c>
      <c r="I188">
        <v>312.0645</v>
      </c>
      <c r="K188" s="2">
        <v>0.382638888888889</v>
      </c>
      <c r="L188" s="3">
        <f t="shared" si="8"/>
        <v>320.3826388888889</v>
      </c>
      <c r="M188">
        <f t="shared" si="9"/>
        <v>600.48</v>
      </c>
      <c r="N188">
        <f t="shared" si="13"/>
        <v>379.39735424448673</v>
      </c>
    </row>
    <row r="189" spans="1:14" ht="12.75">
      <c r="A189" t="s">
        <v>153</v>
      </c>
      <c r="B189" s="1">
        <v>36845</v>
      </c>
      <c r="C189" s="2">
        <v>0.3899652777777778</v>
      </c>
      <c r="D189" t="s">
        <v>407</v>
      </c>
      <c r="E189">
        <v>0.675</v>
      </c>
      <c r="F189">
        <v>11.9538</v>
      </c>
      <c r="G189" t="s">
        <v>408</v>
      </c>
      <c r="H189">
        <v>1.663</v>
      </c>
      <c r="I189">
        <v>322.0606</v>
      </c>
      <c r="K189" s="2">
        <v>0.384722222222222</v>
      </c>
      <c r="L189" s="3">
        <f t="shared" si="8"/>
        <v>320.3847222222222</v>
      </c>
      <c r="M189">
        <f t="shared" si="9"/>
        <v>597.6899999999999</v>
      </c>
      <c r="N189">
        <f t="shared" si="13"/>
        <v>390.5153659945458</v>
      </c>
    </row>
    <row r="190" spans="1:14" ht="12.75">
      <c r="A190" t="s">
        <v>415</v>
      </c>
      <c r="B190" s="1">
        <v>36845</v>
      </c>
      <c r="C190">
        <f>AVERAGE(C189,C191)</f>
        <v>0.3920196759259259</v>
      </c>
      <c r="D190" t="s">
        <v>407</v>
      </c>
      <c r="E190" t="s">
        <v>415</v>
      </c>
      <c r="F190" t="s">
        <v>415</v>
      </c>
      <c r="G190" t="s">
        <v>408</v>
      </c>
      <c r="H190" t="s">
        <v>415</v>
      </c>
      <c r="I190" t="s">
        <v>415</v>
      </c>
      <c r="K190" s="2">
        <v>0.386805555555555</v>
      </c>
      <c r="L190" s="3">
        <f t="shared" si="8"/>
        <v>320.38680555555555</v>
      </c>
      <c r="M190" t="s">
        <v>415</v>
      </c>
      <c r="N190" t="s">
        <v>415</v>
      </c>
    </row>
    <row r="191" spans="1:14" ht="12.75">
      <c r="A191" t="s">
        <v>154</v>
      </c>
      <c r="B191" s="1">
        <v>36845</v>
      </c>
      <c r="C191" s="2">
        <v>0.3940740740740741</v>
      </c>
      <c r="D191" t="s">
        <v>407</v>
      </c>
      <c r="E191">
        <v>0.68</v>
      </c>
      <c r="F191">
        <v>12.4877</v>
      </c>
      <c r="G191" t="s">
        <v>408</v>
      </c>
      <c r="H191">
        <v>1.668</v>
      </c>
      <c r="I191">
        <v>368.6712</v>
      </c>
      <c r="K191" s="2">
        <v>0.388888888888889</v>
      </c>
      <c r="L191" s="3">
        <f t="shared" si="8"/>
        <v>320.3888888888889</v>
      </c>
      <c r="M191">
        <f t="shared" si="9"/>
        <v>624.385</v>
      </c>
      <c r="N191">
        <f>(277-103)/(220-(AVERAGE($P$207,$P$47)))*I191+277-((277-103)/(220-(AVERAGE($P$207,$P$47)))*220)</f>
        <v>442.35730419817554</v>
      </c>
    </row>
    <row r="192" spans="1:14" ht="12.75">
      <c r="A192" t="s">
        <v>415</v>
      </c>
      <c r="B192" s="1">
        <v>36845</v>
      </c>
      <c r="C192">
        <f>AVERAGE(C191,C193)</f>
        <v>0.3961631944444444</v>
      </c>
      <c r="D192" t="s">
        <v>407</v>
      </c>
      <c r="E192" t="s">
        <v>415</v>
      </c>
      <c r="F192" t="s">
        <v>415</v>
      </c>
      <c r="G192" t="s">
        <v>408</v>
      </c>
      <c r="H192" t="s">
        <v>415</v>
      </c>
      <c r="I192" t="s">
        <v>415</v>
      </c>
      <c r="K192" s="2">
        <v>0.390972222222222</v>
      </c>
      <c r="L192" s="3">
        <f t="shared" si="8"/>
        <v>320.3909722222222</v>
      </c>
      <c r="M192" t="s">
        <v>415</v>
      </c>
      <c r="N192" t="s">
        <v>415</v>
      </c>
    </row>
    <row r="193" spans="1:14" ht="12.75">
      <c r="A193" t="s">
        <v>155</v>
      </c>
      <c r="B193" s="1">
        <v>36845</v>
      </c>
      <c r="C193" s="2">
        <v>0.39825231481481477</v>
      </c>
      <c r="D193" t="s">
        <v>407</v>
      </c>
      <c r="E193">
        <v>0.676</v>
      </c>
      <c r="F193">
        <v>12.2187</v>
      </c>
      <c r="G193" t="s">
        <v>408</v>
      </c>
      <c r="H193">
        <v>1.661</v>
      </c>
      <c r="I193">
        <v>367.2025</v>
      </c>
      <c r="K193" s="2">
        <v>0.393055555555555</v>
      </c>
      <c r="L193" s="3">
        <f t="shared" si="8"/>
        <v>320.3930555555556</v>
      </c>
      <c r="M193">
        <f t="shared" si="9"/>
        <v>610.9350000000001</v>
      </c>
      <c r="N193">
        <f>(277-103)/(220-(AVERAGE($P$207,$P$47)))*I193+277-((277-103)/(220-(AVERAGE($P$207,$P$47)))*220)</f>
        <v>440.72376473205253</v>
      </c>
    </row>
    <row r="194" spans="1:14" ht="12.75">
      <c r="A194" t="s">
        <v>156</v>
      </c>
      <c r="B194" s="1">
        <v>36845</v>
      </c>
      <c r="C194" s="2">
        <v>0.40033564814814815</v>
      </c>
      <c r="D194" t="s">
        <v>407</v>
      </c>
      <c r="E194">
        <v>0.675</v>
      </c>
      <c r="F194">
        <v>12.8787</v>
      </c>
      <c r="G194" t="s">
        <v>408</v>
      </c>
      <c r="H194">
        <v>1.663</v>
      </c>
      <c r="I194">
        <v>353.2502</v>
      </c>
      <c r="K194" s="2">
        <v>0.395138888888889</v>
      </c>
      <c r="L194" s="3">
        <f t="shared" si="8"/>
        <v>320.3951388888889</v>
      </c>
      <c r="M194">
        <f t="shared" si="9"/>
        <v>643.9350000000001</v>
      </c>
      <c r="N194">
        <f>(277-103)/(220-(AVERAGE($P$207,$P$47)))*I194+277-((277-103)/(220-(AVERAGE($P$207,$P$47)))*220)</f>
        <v>425.20552908611575</v>
      </c>
    </row>
    <row r="195" spans="1:14" ht="12.75">
      <c r="A195" t="s">
        <v>157</v>
      </c>
      <c r="B195" s="1">
        <v>36845</v>
      </c>
      <c r="C195" s="2">
        <v>0.40247685185185184</v>
      </c>
      <c r="D195" t="s">
        <v>407</v>
      </c>
      <c r="E195">
        <v>0.675</v>
      </c>
      <c r="F195">
        <v>12.6758</v>
      </c>
      <c r="G195" t="s">
        <v>408</v>
      </c>
      <c r="H195">
        <v>1.663</v>
      </c>
      <c r="I195">
        <v>323.1727</v>
      </c>
      <c r="K195" s="2">
        <v>0.397222222222222</v>
      </c>
      <c r="L195" s="3">
        <f t="shared" si="8"/>
        <v>320.39722222222224</v>
      </c>
      <c r="M195">
        <f t="shared" si="9"/>
        <v>633.7900000000001</v>
      </c>
      <c r="N195">
        <f>(277-103)/(220-(AVERAGE($P$207,$P$47)))*I195+277-((277-103)/(220-(AVERAGE($P$207,$P$47)))*220)</f>
        <v>391.75228247869876</v>
      </c>
    </row>
    <row r="196" spans="1:14" ht="12.75">
      <c r="A196" t="s">
        <v>415</v>
      </c>
      <c r="B196" s="1">
        <v>36845</v>
      </c>
      <c r="C196">
        <f>AVERAGE(C195,C197)</f>
        <v>0.40453125</v>
      </c>
      <c r="D196" t="s">
        <v>407</v>
      </c>
      <c r="E196" t="s">
        <v>415</v>
      </c>
      <c r="F196" t="s">
        <v>415</v>
      </c>
      <c r="G196" t="s">
        <v>408</v>
      </c>
      <c r="H196" t="s">
        <v>415</v>
      </c>
      <c r="I196" t="s">
        <v>415</v>
      </c>
      <c r="K196" s="2">
        <v>0.399305555555555</v>
      </c>
      <c r="L196" s="3">
        <f t="shared" si="8"/>
        <v>320.39930555555554</v>
      </c>
      <c r="M196" t="s">
        <v>415</v>
      </c>
      <c r="N196" t="s">
        <v>415</v>
      </c>
    </row>
    <row r="197" spans="1:14" ht="12.75">
      <c r="A197" t="s">
        <v>158</v>
      </c>
      <c r="B197" s="1">
        <v>36845</v>
      </c>
      <c r="C197" s="2">
        <v>0.4065856481481482</v>
      </c>
      <c r="D197" t="s">
        <v>407</v>
      </c>
      <c r="E197">
        <v>0.678</v>
      </c>
      <c r="F197">
        <v>11.145</v>
      </c>
      <c r="G197" t="s">
        <v>408</v>
      </c>
      <c r="H197">
        <v>1.663</v>
      </c>
      <c r="I197">
        <v>294.8747</v>
      </c>
      <c r="K197" s="2">
        <v>0.401388888888889</v>
      </c>
      <c r="L197" s="3">
        <f t="shared" si="8"/>
        <v>320.4013888888889</v>
      </c>
      <c r="M197">
        <f t="shared" si="9"/>
        <v>557.25</v>
      </c>
      <c r="N197">
        <f>(277-103)/(220-(AVERAGE($P$207,$P$47)))*I197+277-((277-103)/(220-(AVERAGE($P$207,$P$47)))*220)</f>
        <v>360.27825795881876</v>
      </c>
    </row>
    <row r="198" spans="1:14" ht="12.75">
      <c r="A198" t="s">
        <v>415</v>
      </c>
      <c r="B198" s="1">
        <v>36845</v>
      </c>
      <c r="C198">
        <f>AVERAGE(C197,C200)</f>
        <v>0.4097164351851852</v>
      </c>
      <c r="D198" t="s">
        <v>407</v>
      </c>
      <c r="E198" t="s">
        <v>415</v>
      </c>
      <c r="F198" t="s">
        <v>415</v>
      </c>
      <c r="G198" t="s">
        <v>408</v>
      </c>
      <c r="H198" t="s">
        <v>415</v>
      </c>
      <c r="I198" t="s">
        <v>415</v>
      </c>
      <c r="K198" s="2">
        <v>0.403472222222222</v>
      </c>
      <c r="L198" s="3">
        <f aca="true" t="shared" si="14" ref="L198:L261">B198-DATE(1999,12,31)+K198</f>
        <v>320.4034722222222</v>
      </c>
      <c r="M198" t="s">
        <v>415</v>
      </c>
      <c r="N198" t="s">
        <v>415</v>
      </c>
    </row>
    <row r="199" spans="1:14" ht="12.75">
      <c r="A199" t="s">
        <v>415</v>
      </c>
      <c r="B199" s="1">
        <v>36845</v>
      </c>
      <c r="C199">
        <f>AVERAGE(C198,C200)</f>
        <v>0.41128182870370367</v>
      </c>
      <c r="D199" t="s">
        <v>407</v>
      </c>
      <c r="E199" t="s">
        <v>415</v>
      </c>
      <c r="F199" t="s">
        <v>415</v>
      </c>
      <c r="G199" t="s">
        <v>408</v>
      </c>
      <c r="H199" t="s">
        <v>415</v>
      </c>
      <c r="I199" t="s">
        <v>415</v>
      </c>
      <c r="K199" s="2">
        <v>0.405555555555555</v>
      </c>
      <c r="L199" s="3">
        <f t="shared" si="14"/>
        <v>320.40555555555557</v>
      </c>
      <c r="M199" t="s">
        <v>415</v>
      </c>
      <c r="N199" t="s">
        <v>415</v>
      </c>
    </row>
    <row r="200" spans="1:14" ht="12.75">
      <c r="A200" t="s">
        <v>159</v>
      </c>
      <c r="B200" s="1">
        <v>36845</v>
      </c>
      <c r="C200" s="2">
        <v>0.4128472222222222</v>
      </c>
      <c r="D200" t="s">
        <v>407</v>
      </c>
      <c r="E200">
        <v>0.678</v>
      </c>
      <c r="F200">
        <v>12.1537</v>
      </c>
      <c r="G200" t="s">
        <v>408</v>
      </c>
      <c r="H200">
        <v>1.661</v>
      </c>
      <c r="I200">
        <v>280.286</v>
      </c>
      <c r="K200" s="2">
        <v>0.407638888888889</v>
      </c>
      <c r="L200" s="3">
        <f t="shared" si="14"/>
        <v>320.40763888888887</v>
      </c>
      <c r="M200">
        <f aca="true" t="shared" si="15" ref="M200:M260">500*F200/$O$6</f>
        <v>607.6850000000001</v>
      </c>
      <c r="N200">
        <f>(277-103)/(220-(AVERAGE($P$207,$P$47)))*I200+277-((277-103)/(220-(AVERAGE($P$207,$P$47)))*220)</f>
        <v>344.05219599284334</v>
      </c>
    </row>
    <row r="201" spans="1:14" ht="12.75">
      <c r="A201" t="s">
        <v>160</v>
      </c>
      <c r="B201" s="1">
        <v>36845</v>
      </c>
      <c r="C201" s="2">
        <v>0.4149305555555556</v>
      </c>
      <c r="D201" t="s">
        <v>407</v>
      </c>
      <c r="E201">
        <v>0.676</v>
      </c>
      <c r="F201">
        <v>12.7348</v>
      </c>
      <c r="G201" t="s">
        <v>408</v>
      </c>
      <c r="H201">
        <v>1.661</v>
      </c>
      <c r="I201">
        <v>294.3307</v>
      </c>
      <c r="K201" s="2">
        <v>0.409722222222222</v>
      </c>
      <c r="L201" s="3">
        <f t="shared" si="14"/>
        <v>320.40972222222223</v>
      </c>
      <c r="M201">
        <f t="shared" si="15"/>
        <v>636.74</v>
      </c>
      <c r="N201">
        <f>(277-103)/(220-(AVERAGE($P$207,$P$47)))*I201+277-((277-103)/(220-(AVERAGE($P$207,$P$47)))*220)</f>
        <v>359.67320214784917</v>
      </c>
    </row>
    <row r="202" spans="1:14" ht="12.75">
      <c r="A202" t="s">
        <v>161</v>
      </c>
      <c r="B202" s="1">
        <v>36845</v>
      </c>
      <c r="C202" s="2">
        <v>0.41701388888888885</v>
      </c>
      <c r="D202" t="s">
        <v>407</v>
      </c>
      <c r="E202">
        <v>0.676</v>
      </c>
      <c r="F202">
        <v>12.7189</v>
      </c>
      <c r="G202" t="s">
        <v>408</v>
      </c>
      <c r="H202">
        <v>1.665</v>
      </c>
      <c r="I202">
        <v>283.1722</v>
      </c>
      <c r="K202" s="2">
        <v>0.411805555555555</v>
      </c>
      <c r="L202" s="3">
        <f t="shared" si="14"/>
        <v>320.41180555555553</v>
      </c>
      <c r="M202">
        <f t="shared" si="15"/>
        <v>635.9449999999999</v>
      </c>
      <c r="N202">
        <f>(277-103)/(220-(AVERAGE($P$207,$P$47)))*I202+277-((277-103)/(220-(AVERAGE($P$207,$P$47)))*220)</f>
        <v>347.26232849582146</v>
      </c>
    </row>
    <row r="203" spans="1:14" ht="12.75">
      <c r="A203" t="s">
        <v>162</v>
      </c>
      <c r="B203" s="1">
        <v>36845</v>
      </c>
      <c r="C203" s="2">
        <v>0.41909722222222223</v>
      </c>
      <c r="D203" t="s">
        <v>407</v>
      </c>
      <c r="E203">
        <v>0.678</v>
      </c>
      <c r="F203">
        <v>13.1793</v>
      </c>
      <c r="G203" t="s">
        <v>408</v>
      </c>
      <c r="H203">
        <v>1.666</v>
      </c>
      <c r="I203">
        <v>267.6298</v>
      </c>
      <c r="K203" s="2">
        <v>0.413888888888889</v>
      </c>
      <c r="L203" s="3">
        <f t="shared" si="14"/>
        <v>320.4138888888889</v>
      </c>
      <c r="M203">
        <f t="shared" si="15"/>
        <v>658.9649999999999</v>
      </c>
      <c r="N203">
        <f>(277-103)/(220-(AVERAGE($P$207,$P$47)))*I203+277-((277-103)/(220-(AVERAGE($P$207,$P$47)))*220)</f>
        <v>329.97552806124025</v>
      </c>
    </row>
    <row r="204" spans="1:14" ht="12.75">
      <c r="A204" t="s">
        <v>163</v>
      </c>
      <c r="B204" s="1">
        <v>36845</v>
      </c>
      <c r="C204" s="2">
        <v>0.4211805555555555</v>
      </c>
      <c r="D204" t="s">
        <v>407</v>
      </c>
      <c r="E204">
        <v>0.675</v>
      </c>
      <c r="F204">
        <v>11.8321</v>
      </c>
      <c r="G204" t="s">
        <v>408</v>
      </c>
      <c r="H204">
        <v>1.665</v>
      </c>
      <c r="I204">
        <v>268.8298</v>
      </c>
      <c r="K204" s="2">
        <v>0.415972222222222</v>
      </c>
      <c r="L204" s="3">
        <f t="shared" si="14"/>
        <v>320.4159722222222</v>
      </c>
      <c r="M204">
        <f t="shared" si="15"/>
        <v>591.605</v>
      </c>
      <c r="N204">
        <f>(277-103)/(220-(AVERAGE($P$207,$P$47)))*I204+277-((277-103)/(220-(AVERAGE($P$207,$P$47)))*220)</f>
        <v>331.3102099972023</v>
      </c>
    </row>
    <row r="205" spans="1:16" ht="12.75">
      <c r="A205" t="s">
        <v>164</v>
      </c>
      <c r="B205" s="1">
        <v>36845</v>
      </c>
      <c r="C205" s="2">
        <v>0.4232638888888889</v>
      </c>
      <c r="D205" t="s">
        <v>407</v>
      </c>
      <c r="E205" t="s">
        <v>415</v>
      </c>
      <c r="F205" t="s">
        <v>415</v>
      </c>
      <c r="G205" t="s">
        <v>408</v>
      </c>
      <c r="H205">
        <v>1.668</v>
      </c>
      <c r="I205">
        <v>63.2849</v>
      </c>
      <c r="K205" s="2">
        <v>0.418055555555555</v>
      </c>
      <c r="L205" s="3">
        <f t="shared" si="14"/>
        <v>320.41805555555555</v>
      </c>
      <c r="M205" t="s">
        <v>415</v>
      </c>
      <c r="N205" t="s">
        <v>415</v>
      </c>
      <c r="P205" t="s">
        <v>416</v>
      </c>
    </row>
    <row r="206" spans="1:14" ht="12.75">
      <c r="A206" t="s">
        <v>415</v>
      </c>
      <c r="B206" s="1">
        <v>36845</v>
      </c>
      <c r="C206">
        <f>AVERAGE(C205,C207)</f>
        <v>0.42535300925925923</v>
      </c>
      <c r="D206" t="s">
        <v>407</v>
      </c>
      <c r="E206" t="s">
        <v>415</v>
      </c>
      <c r="F206" t="s">
        <v>415</v>
      </c>
      <c r="G206" t="s">
        <v>408</v>
      </c>
      <c r="H206" t="s">
        <v>415</v>
      </c>
      <c r="I206" t="s">
        <v>415</v>
      </c>
      <c r="K206" s="2">
        <v>0.420138888888889</v>
      </c>
      <c r="L206" s="3">
        <f t="shared" si="14"/>
        <v>320.4201388888889</v>
      </c>
      <c r="M206" t="s">
        <v>415</v>
      </c>
      <c r="N206" t="s">
        <v>415</v>
      </c>
    </row>
    <row r="207" spans="1:16" ht="12.75">
      <c r="A207" t="s">
        <v>165</v>
      </c>
      <c r="B207" s="1">
        <v>36845</v>
      </c>
      <c r="C207" s="2">
        <v>0.42744212962962963</v>
      </c>
      <c r="D207" t="s">
        <v>407</v>
      </c>
      <c r="E207" t="s">
        <v>415</v>
      </c>
      <c r="F207" t="s">
        <v>415</v>
      </c>
      <c r="G207" t="s">
        <v>408</v>
      </c>
      <c r="H207">
        <v>1.665</v>
      </c>
      <c r="I207">
        <v>64.5265</v>
      </c>
      <c r="K207" s="2">
        <v>0.422222222222222</v>
      </c>
      <c r="L207" s="3">
        <f t="shared" si="14"/>
        <v>320.4222222222222</v>
      </c>
      <c r="M207" t="s">
        <v>415</v>
      </c>
      <c r="N207" t="s">
        <v>415</v>
      </c>
      <c r="P207">
        <f>AVERAGE(I206:I208)</f>
        <v>64.5265</v>
      </c>
    </row>
    <row r="208" spans="1:16" ht="12.75">
      <c r="A208" t="s">
        <v>415</v>
      </c>
      <c r="B208" s="1">
        <v>36845</v>
      </c>
      <c r="C208">
        <f>AVERAGE(C207,C209)</f>
        <v>0.42952546296296296</v>
      </c>
      <c r="D208" t="s">
        <v>407</v>
      </c>
      <c r="E208" t="s">
        <v>415</v>
      </c>
      <c r="F208" t="s">
        <v>415</v>
      </c>
      <c r="G208" t="s">
        <v>408</v>
      </c>
      <c r="H208" t="s">
        <v>415</v>
      </c>
      <c r="I208" t="s">
        <v>415</v>
      </c>
      <c r="K208" s="2">
        <v>0.424305555555555</v>
      </c>
      <c r="L208" s="3">
        <f t="shared" si="14"/>
        <v>320.4243055555556</v>
      </c>
      <c r="M208" t="s">
        <v>415</v>
      </c>
      <c r="N208" t="s">
        <v>415</v>
      </c>
      <c r="P208" t="e">
        <f>STDEV(I206:I208)</f>
        <v>#DIV/0!</v>
      </c>
    </row>
    <row r="209" spans="1:14" ht="12.75">
      <c r="A209" t="s">
        <v>166</v>
      </c>
      <c r="B209" s="1">
        <v>36845</v>
      </c>
      <c r="C209" s="2">
        <v>0.4316087962962963</v>
      </c>
      <c r="D209" t="s">
        <v>407</v>
      </c>
      <c r="E209">
        <v>0.676</v>
      </c>
      <c r="F209">
        <v>12.0462</v>
      </c>
      <c r="G209" t="s">
        <v>408</v>
      </c>
      <c r="H209">
        <v>1.663</v>
      </c>
      <c r="I209">
        <v>249.9753</v>
      </c>
      <c r="K209" s="2">
        <v>0.426388888888889</v>
      </c>
      <c r="L209" s="3">
        <f t="shared" si="14"/>
        <v>320.4263888888889</v>
      </c>
      <c r="M209">
        <f t="shared" si="15"/>
        <v>602.3100000000001</v>
      </c>
      <c r="N209">
        <f>(277-103)/(220-(AVERAGE($P$207,$P$47)))*I209+277-((277-103)/(220-(AVERAGE($P$207,$P$47)))*220)</f>
        <v>310.33957619587096</v>
      </c>
    </row>
    <row r="210" spans="1:14" ht="12.75">
      <c r="A210" t="s">
        <v>167</v>
      </c>
      <c r="B210" s="1">
        <v>36845</v>
      </c>
      <c r="C210" s="2">
        <v>0.43369212962962966</v>
      </c>
      <c r="D210" t="s">
        <v>407</v>
      </c>
      <c r="E210">
        <v>0.676</v>
      </c>
      <c r="F210">
        <v>11.9572</v>
      </c>
      <c r="G210" t="s">
        <v>408</v>
      </c>
      <c r="H210">
        <v>1.663</v>
      </c>
      <c r="I210">
        <v>245.2171</v>
      </c>
      <c r="K210" s="2">
        <v>0.428472222222222</v>
      </c>
      <c r="L210" s="3">
        <f t="shared" si="14"/>
        <v>320.42847222222224</v>
      </c>
      <c r="M210">
        <f t="shared" si="15"/>
        <v>597.86</v>
      </c>
      <c r="N210">
        <f>(277-103)/(220-(AVERAGE($P$207,$P$47)))*I220+277-((277-103)/(220-(AVERAGE($P$207,$P$47)))*220)</f>
        <v>312.20979925863793</v>
      </c>
    </row>
    <row r="211" spans="1:14" ht="12.75">
      <c r="A211" t="s">
        <v>168</v>
      </c>
      <c r="B211" s="1">
        <v>36845</v>
      </c>
      <c r="C211" s="2">
        <v>0.43577546296296293</v>
      </c>
      <c r="D211" t="s">
        <v>407</v>
      </c>
      <c r="E211">
        <v>0.676</v>
      </c>
      <c r="F211">
        <v>11.6423</v>
      </c>
      <c r="G211" t="s">
        <v>408</v>
      </c>
      <c r="H211">
        <v>1.661</v>
      </c>
      <c r="I211">
        <v>245.4559</v>
      </c>
      <c r="K211" s="2">
        <v>0.430555555555555</v>
      </c>
      <c r="L211" s="3">
        <f t="shared" si="14"/>
        <v>320.43055555555554</v>
      </c>
      <c r="M211">
        <f t="shared" si="15"/>
        <v>582.115</v>
      </c>
      <c r="N211">
        <f aca="true" t="shared" si="16" ref="N211:N224">(277-103)/(220-(AVERAGE($P$207,$P$47)))*I211+277-((277-103)/(220-(AVERAGE($P$207,$P$47)))*220)</f>
        <v>305.3129415780483</v>
      </c>
    </row>
    <row r="212" spans="1:14" ht="12.75">
      <c r="A212" t="s">
        <v>169</v>
      </c>
      <c r="B212" s="1">
        <v>36845</v>
      </c>
      <c r="C212" s="2">
        <v>0.43787037037037035</v>
      </c>
      <c r="D212" t="s">
        <v>407</v>
      </c>
      <c r="E212">
        <v>0.678</v>
      </c>
      <c r="F212">
        <v>12.6567</v>
      </c>
      <c r="G212" t="s">
        <v>408</v>
      </c>
      <c r="H212">
        <v>1.663</v>
      </c>
      <c r="I212">
        <v>247.0586</v>
      </c>
      <c r="K212" s="2">
        <v>0.432638888888889</v>
      </c>
      <c r="L212" s="3">
        <f t="shared" si="14"/>
        <v>320.4326388888889</v>
      </c>
      <c r="M212">
        <f t="shared" si="15"/>
        <v>632.835</v>
      </c>
      <c r="N212">
        <f t="shared" si="16"/>
        <v>307.09552052702037</v>
      </c>
    </row>
    <row r="213" spans="1:14" ht="12.75">
      <c r="A213" t="s">
        <v>170</v>
      </c>
      <c r="B213" s="1">
        <v>36845</v>
      </c>
      <c r="C213" s="2">
        <v>0.4399421296296296</v>
      </c>
      <c r="D213" t="s">
        <v>407</v>
      </c>
      <c r="E213">
        <v>0.676</v>
      </c>
      <c r="F213">
        <v>12.7419</v>
      </c>
      <c r="G213" t="s">
        <v>408</v>
      </c>
      <c r="H213">
        <v>1.663</v>
      </c>
      <c r="I213">
        <v>258.0619</v>
      </c>
      <c r="K213" s="2">
        <v>0.434722222222222</v>
      </c>
      <c r="L213" s="3">
        <f t="shared" si="14"/>
        <v>320.4347222222222</v>
      </c>
      <c r="M213">
        <f t="shared" si="15"/>
        <v>637.095</v>
      </c>
      <c r="N213">
        <f t="shared" si="16"/>
        <v>319.33377531533023</v>
      </c>
    </row>
    <row r="214" spans="1:14" ht="12.75">
      <c r="A214" t="s">
        <v>171</v>
      </c>
      <c r="B214" s="1">
        <v>36845</v>
      </c>
      <c r="C214" s="2">
        <v>0.4420486111111111</v>
      </c>
      <c r="D214" t="s">
        <v>407</v>
      </c>
      <c r="E214">
        <v>0.678</v>
      </c>
      <c r="F214">
        <v>12.6142</v>
      </c>
      <c r="G214" t="s">
        <v>408</v>
      </c>
      <c r="H214">
        <v>1.666</v>
      </c>
      <c r="I214">
        <v>271.0871</v>
      </c>
      <c r="K214" s="2">
        <v>0.436805555555556</v>
      </c>
      <c r="L214" s="3">
        <f t="shared" si="14"/>
        <v>320.43680555555557</v>
      </c>
      <c r="M214">
        <f t="shared" si="15"/>
        <v>630.71</v>
      </c>
      <c r="N214">
        <f t="shared" si="16"/>
        <v>333.82085794224184</v>
      </c>
    </row>
    <row r="215" spans="1:14" ht="12.75">
      <c r="A215" t="s">
        <v>172</v>
      </c>
      <c r="B215" s="1">
        <v>36845</v>
      </c>
      <c r="C215" s="2">
        <v>0.4441203703703704</v>
      </c>
      <c r="D215" t="s">
        <v>407</v>
      </c>
      <c r="E215">
        <v>0.681</v>
      </c>
      <c r="F215">
        <v>12.2228</v>
      </c>
      <c r="G215" t="s">
        <v>408</v>
      </c>
      <c r="H215">
        <v>1.671</v>
      </c>
      <c r="I215">
        <v>264.9309</v>
      </c>
      <c r="K215" s="2">
        <v>0.438888888888889</v>
      </c>
      <c r="L215" s="3">
        <f t="shared" si="14"/>
        <v>320.43888888888887</v>
      </c>
      <c r="M215">
        <f t="shared" si="15"/>
        <v>611.14</v>
      </c>
      <c r="N215">
        <f t="shared" si="16"/>
        <v>326.9737171637668</v>
      </c>
    </row>
    <row r="216" spans="1:14" ht="12.75">
      <c r="A216" t="s">
        <v>173</v>
      </c>
      <c r="B216" s="1">
        <v>36845</v>
      </c>
      <c r="C216" s="2">
        <v>0.4462037037037037</v>
      </c>
      <c r="D216" t="s">
        <v>407</v>
      </c>
      <c r="E216">
        <v>0.675</v>
      </c>
      <c r="F216">
        <v>12.3116</v>
      </c>
      <c r="G216" t="s">
        <v>408</v>
      </c>
      <c r="H216">
        <v>1.666</v>
      </c>
      <c r="I216">
        <v>263.4218</v>
      </c>
      <c r="K216" s="2">
        <v>0.440972222222222</v>
      </c>
      <c r="L216" s="3">
        <f t="shared" si="14"/>
        <v>320.44097222222223</v>
      </c>
      <c r="M216">
        <f t="shared" si="15"/>
        <v>615.58</v>
      </c>
      <c r="N216">
        <f t="shared" si="16"/>
        <v>325.2952434057998</v>
      </c>
    </row>
    <row r="217" spans="1:14" ht="12.75">
      <c r="A217" t="s">
        <v>174</v>
      </c>
      <c r="B217" s="1">
        <v>36845</v>
      </c>
      <c r="C217" s="2">
        <v>0.44828703703703704</v>
      </c>
      <c r="D217" t="s">
        <v>407</v>
      </c>
      <c r="E217">
        <v>0.675</v>
      </c>
      <c r="F217">
        <v>11.982</v>
      </c>
      <c r="G217" t="s">
        <v>408</v>
      </c>
      <c r="H217">
        <v>1.666</v>
      </c>
      <c r="I217">
        <v>269.1714</v>
      </c>
      <c r="K217" s="2">
        <v>0.443055555555556</v>
      </c>
      <c r="L217" s="3">
        <f t="shared" si="14"/>
        <v>320.44305555555553</v>
      </c>
      <c r="M217">
        <f t="shared" si="15"/>
        <v>599.1</v>
      </c>
      <c r="N217">
        <f t="shared" si="16"/>
        <v>331.69014945497287</v>
      </c>
    </row>
    <row r="218" spans="1:14" ht="12.75">
      <c r="A218" t="s">
        <v>175</v>
      </c>
      <c r="B218" s="1">
        <v>36845</v>
      </c>
      <c r="C218" s="2">
        <v>0.45037037037037037</v>
      </c>
      <c r="D218" t="s">
        <v>407</v>
      </c>
      <c r="E218">
        <v>0.676</v>
      </c>
      <c r="F218">
        <v>11.4854</v>
      </c>
      <c r="G218" t="s">
        <v>408</v>
      </c>
      <c r="H218">
        <v>1.668</v>
      </c>
      <c r="I218">
        <v>258.7403</v>
      </c>
      <c r="K218" s="2">
        <v>0.445138888888889</v>
      </c>
      <c r="L218" s="3">
        <f t="shared" si="14"/>
        <v>320.4451388888889</v>
      </c>
      <c r="M218">
        <f t="shared" si="15"/>
        <v>574.27</v>
      </c>
      <c r="N218">
        <f t="shared" si="16"/>
        <v>320.0883155031276</v>
      </c>
    </row>
    <row r="219" spans="1:14" ht="12.75">
      <c r="A219" t="s">
        <v>176</v>
      </c>
      <c r="B219" s="1">
        <v>36845</v>
      </c>
      <c r="C219" s="2">
        <v>0.4524652777777778</v>
      </c>
      <c r="D219" t="s">
        <v>407</v>
      </c>
      <c r="E219">
        <v>0.676</v>
      </c>
      <c r="F219">
        <v>11.2583</v>
      </c>
      <c r="G219" t="s">
        <v>408</v>
      </c>
      <c r="H219">
        <v>1.668</v>
      </c>
      <c r="I219">
        <v>236.7907</v>
      </c>
      <c r="K219" s="2">
        <v>0.447222222222222</v>
      </c>
      <c r="L219" s="3">
        <f t="shared" si="14"/>
        <v>320.4472222222222</v>
      </c>
      <c r="M219">
        <f t="shared" si="15"/>
        <v>562.9150000000001</v>
      </c>
      <c r="N219">
        <f t="shared" si="16"/>
        <v>295.6752033184659</v>
      </c>
    </row>
    <row r="220" spans="1:14" ht="12.75">
      <c r="A220" t="s">
        <v>177</v>
      </c>
      <c r="B220" s="1">
        <v>36845</v>
      </c>
      <c r="C220" s="2">
        <v>0.454537037037037</v>
      </c>
      <c r="D220" t="s">
        <v>407</v>
      </c>
      <c r="E220">
        <v>0.676</v>
      </c>
      <c r="F220">
        <v>12.2738</v>
      </c>
      <c r="G220" t="s">
        <v>408</v>
      </c>
      <c r="H220">
        <v>1.668</v>
      </c>
      <c r="I220">
        <v>251.6568</v>
      </c>
      <c r="K220" s="2">
        <v>0.449305555555556</v>
      </c>
      <c r="L220" s="3">
        <f t="shared" si="14"/>
        <v>320.44930555555555</v>
      </c>
      <c r="M220">
        <f t="shared" si="15"/>
        <v>613.6899999999999</v>
      </c>
      <c r="N220">
        <f t="shared" si="16"/>
        <v>312.20979925863793</v>
      </c>
    </row>
    <row r="221" spans="1:14" ht="12.75">
      <c r="A221" t="s">
        <v>178</v>
      </c>
      <c r="B221" s="1">
        <v>36845</v>
      </c>
      <c r="C221" s="2">
        <v>0.45663194444444444</v>
      </c>
      <c r="D221" t="s">
        <v>407</v>
      </c>
      <c r="E221">
        <v>0.681</v>
      </c>
      <c r="F221">
        <v>10.9193</v>
      </c>
      <c r="G221" t="s">
        <v>408</v>
      </c>
      <c r="H221">
        <v>1.671</v>
      </c>
      <c r="I221">
        <v>241.4576</v>
      </c>
      <c r="K221" s="2">
        <v>0.451388888888889</v>
      </c>
      <c r="L221" s="3">
        <f t="shared" si="14"/>
        <v>320.4513888888889</v>
      </c>
      <c r="M221">
        <f t="shared" si="15"/>
        <v>545.9649999999999</v>
      </c>
      <c r="N221">
        <f t="shared" si="16"/>
        <v>300.8658925909172</v>
      </c>
    </row>
    <row r="222" spans="1:14" ht="12.75">
      <c r="A222" t="s">
        <v>179</v>
      </c>
      <c r="B222" s="1">
        <v>36845</v>
      </c>
      <c r="C222" s="2">
        <v>0.4587152777777778</v>
      </c>
      <c r="D222" t="s">
        <v>407</v>
      </c>
      <c r="E222">
        <v>0.676</v>
      </c>
      <c r="F222">
        <v>11.4033</v>
      </c>
      <c r="G222" t="s">
        <v>408</v>
      </c>
      <c r="H222">
        <v>1.666</v>
      </c>
      <c r="I222">
        <v>243.9384</v>
      </c>
      <c r="K222" s="2">
        <v>0.453472222222222</v>
      </c>
      <c r="L222" s="3">
        <f t="shared" si="14"/>
        <v>320.4534722222222</v>
      </c>
      <c r="M222">
        <f t="shared" si="15"/>
        <v>570.165</v>
      </c>
      <c r="N222">
        <f t="shared" si="16"/>
        <v>303.6251250465295</v>
      </c>
    </row>
    <row r="223" spans="1:14" ht="12.75">
      <c r="A223" t="s">
        <v>180</v>
      </c>
      <c r="B223" s="1">
        <v>36845</v>
      </c>
      <c r="C223" s="2">
        <v>0.4608564814814815</v>
      </c>
      <c r="D223" t="s">
        <v>407</v>
      </c>
      <c r="E223">
        <v>0.676</v>
      </c>
      <c r="F223">
        <v>10.7841</v>
      </c>
      <c r="G223" t="s">
        <v>408</v>
      </c>
      <c r="H223">
        <v>1.666</v>
      </c>
      <c r="I223">
        <v>228.9858</v>
      </c>
      <c r="K223" s="2">
        <v>0.455555555555556</v>
      </c>
      <c r="L223" s="3">
        <f t="shared" si="14"/>
        <v>320.4555555555556</v>
      </c>
      <c r="M223">
        <f t="shared" si="15"/>
        <v>539.205</v>
      </c>
      <c r="N223">
        <f t="shared" si="16"/>
        <v>286.9943207834737</v>
      </c>
    </row>
    <row r="224" spans="1:14" ht="12.75">
      <c r="A224" t="s">
        <v>181</v>
      </c>
      <c r="B224" s="1">
        <v>36845</v>
      </c>
      <c r="C224" s="2">
        <v>0.46288194444444447</v>
      </c>
      <c r="D224" t="s">
        <v>407</v>
      </c>
      <c r="E224">
        <v>0.676</v>
      </c>
      <c r="F224">
        <v>10.4294</v>
      </c>
      <c r="G224" t="s">
        <v>408</v>
      </c>
      <c r="H224">
        <v>1.666</v>
      </c>
      <c r="I224">
        <v>228.6608</v>
      </c>
      <c r="K224" s="2">
        <v>0.457638888888889</v>
      </c>
      <c r="L224" s="3">
        <f t="shared" si="14"/>
        <v>320.4576388888889</v>
      </c>
      <c r="M224">
        <f t="shared" si="15"/>
        <v>521.47</v>
      </c>
      <c r="N224">
        <f t="shared" si="16"/>
        <v>286.63284442581715</v>
      </c>
    </row>
    <row r="225" spans="1:14" ht="12.75">
      <c r="A225" t="s">
        <v>415</v>
      </c>
      <c r="B225" s="1">
        <v>36845</v>
      </c>
      <c r="C225">
        <f>AVERAGE(C224,C226)</f>
        <v>0.4649652777777778</v>
      </c>
      <c r="D225" t="s">
        <v>407</v>
      </c>
      <c r="E225" t="s">
        <v>415</v>
      </c>
      <c r="F225" t="s">
        <v>415</v>
      </c>
      <c r="G225" t="s">
        <v>408</v>
      </c>
      <c r="H225" t="s">
        <v>415</v>
      </c>
      <c r="I225" t="s">
        <v>415</v>
      </c>
      <c r="K225" s="2">
        <v>0.459722222222222</v>
      </c>
      <c r="L225" s="3">
        <f t="shared" si="14"/>
        <v>320.45972222222224</v>
      </c>
      <c r="M225" t="s">
        <v>415</v>
      </c>
      <c r="N225" t="s">
        <v>415</v>
      </c>
    </row>
    <row r="226" spans="1:14" ht="12.75">
      <c r="A226" t="s">
        <v>182</v>
      </c>
      <c r="B226" s="1">
        <v>36845</v>
      </c>
      <c r="C226" s="2">
        <v>0.4670486111111111</v>
      </c>
      <c r="D226" t="s">
        <v>407</v>
      </c>
      <c r="E226">
        <v>0.676</v>
      </c>
      <c r="F226">
        <v>10.497</v>
      </c>
      <c r="G226" t="s">
        <v>408</v>
      </c>
      <c r="H226">
        <v>1.668</v>
      </c>
      <c r="I226">
        <v>235.2278</v>
      </c>
      <c r="K226" s="2">
        <v>0.461805555555556</v>
      </c>
      <c r="L226" s="3">
        <f t="shared" si="14"/>
        <v>320.46180555555554</v>
      </c>
      <c r="M226">
        <f t="shared" si="15"/>
        <v>524.85</v>
      </c>
      <c r="N226">
        <f>(277-103)/(220-(AVERAGE($P$207,$P$47)))*I226+277-((277-103)/(220-(AVERAGE($P$207,$P$47)))*220)</f>
        <v>293.93689132036997</v>
      </c>
    </row>
    <row r="227" spans="1:14" ht="12.75">
      <c r="A227" t="s">
        <v>183</v>
      </c>
      <c r="B227" s="1">
        <v>36845</v>
      </c>
      <c r="C227" s="2">
        <v>0.4691435185185185</v>
      </c>
      <c r="D227" t="s">
        <v>407</v>
      </c>
      <c r="E227">
        <v>0.676</v>
      </c>
      <c r="F227">
        <v>12.4249</v>
      </c>
      <c r="G227" t="s">
        <v>408</v>
      </c>
      <c r="H227">
        <v>1.668</v>
      </c>
      <c r="I227">
        <v>275.6855</v>
      </c>
      <c r="K227" s="2">
        <v>0.463888888888889</v>
      </c>
      <c r="L227" s="3">
        <f t="shared" si="14"/>
        <v>320.4638888888889</v>
      </c>
      <c r="M227">
        <f t="shared" si="15"/>
        <v>621.245</v>
      </c>
      <c r="N227">
        <f>(277-103)/(220-(AVERAGE($P$207,$P$47)))*I227+277-((277-103)/(220-(AVERAGE($P$207,$P$47)))*220)</f>
        <v>338.93535912084866</v>
      </c>
    </row>
    <row r="228" spans="1:14" ht="12.75">
      <c r="A228" t="s">
        <v>184</v>
      </c>
      <c r="B228" s="1">
        <v>36845</v>
      </c>
      <c r="C228" s="2">
        <v>0.47122685185185187</v>
      </c>
      <c r="D228" t="s">
        <v>407</v>
      </c>
      <c r="E228">
        <v>0.676</v>
      </c>
      <c r="F228">
        <v>12.6639</v>
      </c>
      <c r="G228" t="s">
        <v>408</v>
      </c>
      <c r="H228">
        <v>1.666</v>
      </c>
      <c r="I228">
        <v>308.4324</v>
      </c>
      <c r="K228" s="2">
        <v>0.465972222222222</v>
      </c>
      <c r="L228" s="3">
        <f t="shared" si="14"/>
        <v>320.4659722222222</v>
      </c>
      <c r="M228">
        <f t="shared" si="15"/>
        <v>633.1949999999999</v>
      </c>
      <c r="N228">
        <f>(277-103)/(220-(AVERAGE($P$207,$P$47)))*I228+277-((277-103)/(220-(AVERAGE($P$207,$P$47)))*220)</f>
        <v>375.35760569481334</v>
      </c>
    </row>
    <row r="229" spans="1:14" ht="12.75">
      <c r="A229" t="s">
        <v>415</v>
      </c>
      <c r="B229" s="1">
        <v>36845</v>
      </c>
      <c r="C229">
        <f>AVERAGE(C228,C230)</f>
        <v>0.4733680555555556</v>
      </c>
      <c r="D229" t="s">
        <v>407</v>
      </c>
      <c r="E229" t="s">
        <v>415</v>
      </c>
      <c r="F229" t="s">
        <v>415</v>
      </c>
      <c r="G229" t="s">
        <v>408</v>
      </c>
      <c r="H229" t="s">
        <v>415</v>
      </c>
      <c r="I229" t="s">
        <v>415</v>
      </c>
      <c r="K229" s="2">
        <v>0.468055555555556</v>
      </c>
      <c r="L229" s="3">
        <f t="shared" si="14"/>
        <v>320.46805555555557</v>
      </c>
      <c r="M229" t="s">
        <v>415</v>
      </c>
      <c r="N229" t="s">
        <v>415</v>
      </c>
    </row>
    <row r="230" spans="1:14" ht="12.75">
      <c r="A230" t="s">
        <v>185</v>
      </c>
      <c r="B230" s="1">
        <v>36845</v>
      </c>
      <c r="C230" s="2">
        <v>0.4755092592592593</v>
      </c>
      <c r="D230" t="s">
        <v>407</v>
      </c>
      <c r="E230">
        <v>0.678</v>
      </c>
      <c r="F230">
        <v>11.4906</v>
      </c>
      <c r="G230" t="s">
        <v>408</v>
      </c>
      <c r="H230">
        <v>1.67</v>
      </c>
      <c r="I230">
        <v>249.2548</v>
      </c>
      <c r="K230" s="2">
        <v>0.470138888888889</v>
      </c>
      <c r="L230" s="3">
        <f t="shared" si="14"/>
        <v>320.47013888888887</v>
      </c>
      <c r="M230">
        <f t="shared" si="15"/>
        <v>574.53</v>
      </c>
      <c r="N230">
        <f>(277-103)/(220-(AVERAGE($P$207,$P$47)))*I230+277-((277-103)/(220-(AVERAGE($P$207,$P$47)))*220)</f>
        <v>309.53821091682033</v>
      </c>
    </row>
    <row r="231" spans="1:14" ht="12.75">
      <c r="A231" t="s">
        <v>186</v>
      </c>
      <c r="B231" s="1">
        <v>36845</v>
      </c>
      <c r="C231" s="2">
        <v>0.47759259259259257</v>
      </c>
      <c r="D231" t="s">
        <v>407</v>
      </c>
      <c r="E231">
        <v>0.678</v>
      </c>
      <c r="F231">
        <v>10.7825</v>
      </c>
      <c r="G231" t="s">
        <v>408</v>
      </c>
      <c r="H231">
        <v>1.671</v>
      </c>
      <c r="I231">
        <v>254.6503</v>
      </c>
      <c r="K231" s="2">
        <v>0.472222222222222</v>
      </c>
      <c r="L231" s="3">
        <f t="shared" si="14"/>
        <v>320.47222222222223</v>
      </c>
      <c r="M231">
        <f t="shared" si="15"/>
        <v>539.125</v>
      </c>
      <c r="N231">
        <f>(277-103)/(220-(AVERAGE($P$207,$P$47)))*I231+277-((277-103)/(220-(AVERAGE($P$207,$P$47)))*220)</f>
        <v>315.53927457138997</v>
      </c>
    </row>
    <row r="232" spans="1:14" ht="12.75">
      <c r="A232" t="s">
        <v>187</v>
      </c>
      <c r="B232" s="1">
        <v>36845</v>
      </c>
      <c r="C232" s="2">
        <v>0.47967592592592595</v>
      </c>
      <c r="D232" t="s">
        <v>407</v>
      </c>
      <c r="E232">
        <v>0.678</v>
      </c>
      <c r="F232">
        <v>10.1481</v>
      </c>
      <c r="G232" t="s">
        <v>408</v>
      </c>
      <c r="H232">
        <v>1.67</v>
      </c>
      <c r="I232">
        <v>229.6571</v>
      </c>
      <c r="K232" s="2">
        <v>0.474305555555555</v>
      </c>
      <c r="L232" s="3">
        <f t="shared" si="14"/>
        <v>320.47430555555553</v>
      </c>
      <c r="M232">
        <f t="shared" si="15"/>
        <v>507.4049999999999</v>
      </c>
      <c r="N232">
        <f>(277-103)/(220-(AVERAGE($P$207,$P$47)))*I232+277-((277-103)/(220-(AVERAGE($P$207,$P$47)))*220)</f>
        <v>287.7409641031498</v>
      </c>
    </row>
    <row r="233" spans="1:14" ht="12.75">
      <c r="A233" t="s">
        <v>188</v>
      </c>
      <c r="B233" s="1">
        <v>36845</v>
      </c>
      <c r="C233" s="2">
        <v>0.48181712962962964</v>
      </c>
      <c r="D233" t="s">
        <v>407</v>
      </c>
      <c r="E233">
        <v>0.678</v>
      </c>
      <c r="F233">
        <v>11.1067</v>
      </c>
      <c r="G233" t="s">
        <v>408</v>
      </c>
      <c r="H233">
        <v>1.67</v>
      </c>
      <c r="I233">
        <v>201.1158</v>
      </c>
      <c r="K233" s="2">
        <v>0.476388888888889</v>
      </c>
      <c r="L233" s="3">
        <f t="shared" si="14"/>
        <v>320.4763888888889</v>
      </c>
      <c r="M233">
        <f t="shared" si="15"/>
        <v>555.335</v>
      </c>
      <c r="N233">
        <f>(277-103)/(220-(AVERAGE($P$207,$P$47)))*I233+277-((277-103)/(220-(AVERAGE($P$207,$P$47)))*220)</f>
        <v>255.99633282075354</v>
      </c>
    </row>
    <row r="234" spans="1:14" ht="12.75">
      <c r="A234" t="s">
        <v>415</v>
      </c>
      <c r="B234" s="1">
        <v>36845</v>
      </c>
      <c r="C234">
        <f>AVERAGE(C233,C235)</f>
        <v>0.48387152777777775</v>
      </c>
      <c r="D234" t="s">
        <v>407</v>
      </c>
      <c r="E234" t="s">
        <v>415</v>
      </c>
      <c r="F234" t="s">
        <v>415</v>
      </c>
      <c r="G234" t="s">
        <v>408</v>
      </c>
      <c r="H234" t="s">
        <v>415</v>
      </c>
      <c r="I234" t="s">
        <v>415</v>
      </c>
      <c r="K234" s="2">
        <v>0.478472222222222</v>
      </c>
      <c r="L234" s="3">
        <f t="shared" si="14"/>
        <v>320.4784722222222</v>
      </c>
      <c r="M234" t="s">
        <v>415</v>
      </c>
      <c r="N234" t="s">
        <v>415</v>
      </c>
    </row>
    <row r="235" spans="1:14" ht="12.75">
      <c r="A235" t="s">
        <v>189</v>
      </c>
      <c r="B235" s="1">
        <v>36845</v>
      </c>
      <c r="C235" s="2">
        <v>0.48592592592592593</v>
      </c>
      <c r="D235" t="s">
        <v>407</v>
      </c>
      <c r="E235">
        <v>0.678</v>
      </c>
      <c r="F235">
        <v>10.7946</v>
      </c>
      <c r="G235" t="s">
        <v>408</v>
      </c>
      <c r="H235">
        <v>1.671</v>
      </c>
      <c r="I235">
        <v>181.3654</v>
      </c>
      <c r="K235" s="2">
        <v>0.480555555555555</v>
      </c>
      <c r="L235" s="3">
        <f t="shared" si="14"/>
        <v>320.48055555555555</v>
      </c>
      <c r="M235">
        <f t="shared" si="15"/>
        <v>539.73</v>
      </c>
      <c r="N235">
        <f aca="true" t="shared" si="17" ref="N235:N260">(277-103)/(220-(AVERAGE($P$207,$P$47)))*I235+277-((277-103)/(220-(AVERAGE($P$207,$P$47)))*220)</f>
        <v>234.02924773073175</v>
      </c>
    </row>
    <row r="236" spans="1:14" ht="12.75">
      <c r="A236" t="s">
        <v>190</v>
      </c>
      <c r="B236" s="1">
        <v>36845</v>
      </c>
      <c r="C236" s="2">
        <v>0.48802083333333335</v>
      </c>
      <c r="D236" t="s">
        <v>407</v>
      </c>
      <c r="E236">
        <v>0.676</v>
      </c>
      <c r="F236">
        <v>11.086</v>
      </c>
      <c r="G236" t="s">
        <v>408</v>
      </c>
      <c r="H236">
        <v>1.67</v>
      </c>
      <c r="I236">
        <v>187.3453</v>
      </c>
      <c r="K236" s="2">
        <v>0.482638888888889</v>
      </c>
      <c r="L236" s="3">
        <f t="shared" si="14"/>
        <v>320.4826388888889</v>
      </c>
      <c r="M236">
        <f t="shared" si="15"/>
        <v>554.3</v>
      </c>
      <c r="N236">
        <f t="shared" si="17"/>
        <v>240.68030148811494</v>
      </c>
    </row>
    <row r="237" spans="1:14" ht="12.75">
      <c r="A237" t="s">
        <v>191</v>
      </c>
      <c r="B237" s="1">
        <v>36845</v>
      </c>
      <c r="C237" s="2">
        <v>0.4901041666666666</v>
      </c>
      <c r="D237" t="s">
        <v>407</v>
      </c>
      <c r="E237">
        <v>0.676</v>
      </c>
      <c r="F237">
        <v>10.6086</v>
      </c>
      <c r="G237" t="s">
        <v>408</v>
      </c>
      <c r="H237">
        <v>1.67</v>
      </c>
      <c r="I237">
        <v>188.9242</v>
      </c>
      <c r="K237" s="2">
        <v>0.484722222222222</v>
      </c>
      <c r="L237" s="3">
        <f t="shared" si="14"/>
        <v>320.4847222222222</v>
      </c>
      <c r="M237">
        <f t="shared" si="15"/>
        <v>530.43</v>
      </c>
      <c r="N237">
        <f t="shared" si="17"/>
        <v>242.43640924535708</v>
      </c>
    </row>
    <row r="238" spans="1:14" ht="12.75">
      <c r="A238" t="s">
        <v>192</v>
      </c>
      <c r="B238" s="1">
        <v>36845</v>
      </c>
      <c r="C238" s="2">
        <v>0.49224537037037036</v>
      </c>
      <c r="D238" t="s">
        <v>407</v>
      </c>
      <c r="E238">
        <v>0.676</v>
      </c>
      <c r="F238">
        <v>11.0816</v>
      </c>
      <c r="G238" t="s">
        <v>408</v>
      </c>
      <c r="H238">
        <v>1.668</v>
      </c>
      <c r="I238">
        <v>182.3568</v>
      </c>
      <c r="K238" s="2">
        <v>0.486805555555555</v>
      </c>
      <c r="L238" s="3">
        <f t="shared" si="14"/>
        <v>320.4868055555556</v>
      </c>
      <c r="M238">
        <f t="shared" si="15"/>
        <v>554.08</v>
      </c>
      <c r="N238">
        <f t="shared" si="17"/>
        <v>235.13191745682576</v>
      </c>
    </row>
    <row r="239" spans="1:14" ht="12.75">
      <c r="A239" t="s">
        <v>193</v>
      </c>
      <c r="B239" s="1">
        <v>36845</v>
      </c>
      <c r="C239" s="2">
        <v>0.4942708333333334</v>
      </c>
      <c r="D239" t="s">
        <v>407</v>
      </c>
      <c r="E239">
        <v>0.676</v>
      </c>
      <c r="F239">
        <v>10.2579</v>
      </c>
      <c r="G239" t="s">
        <v>408</v>
      </c>
      <c r="H239">
        <v>1.668</v>
      </c>
      <c r="I239">
        <v>167.3119</v>
      </c>
      <c r="K239" s="2">
        <v>0.488888888888889</v>
      </c>
      <c r="L239" s="3">
        <f t="shared" si="14"/>
        <v>320.4888888888889</v>
      </c>
      <c r="M239">
        <f t="shared" si="15"/>
        <v>512.895</v>
      </c>
      <c r="N239">
        <f t="shared" si="17"/>
        <v>218.39845390819545</v>
      </c>
    </row>
    <row r="240" spans="1:14" ht="12.75">
      <c r="A240" t="s">
        <v>194</v>
      </c>
      <c r="B240" s="1">
        <v>36845</v>
      </c>
      <c r="C240" s="2">
        <v>0.49635416666666665</v>
      </c>
      <c r="D240" t="s">
        <v>407</v>
      </c>
      <c r="E240">
        <v>0.678</v>
      </c>
      <c r="F240">
        <v>10.3819</v>
      </c>
      <c r="G240" t="s">
        <v>408</v>
      </c>
      <c r="H240">
        <v>1.67</v>
      </c>
      <c r="I240">
        <v>162.508</v>
      </c>
      <c r="K240" s="2">
        <v>0.490972222222222</v>
      </c>
      <c r="L240" s="3">
        <f t="shared" si="14"/>
        <v>320.49097222222224</v>
      </c>
      <c r="M240">
        <f t="shared" si="15"/>
        <v>519.095</v>
      </c>
      <c r="N240">
        <f t="shared" si="17"/>
        <v>213.0553884480551</v>
      </c>
    </row>
    <row r="241" spans="1:14" ht="12.75">
      <c r="A241" t="s">
        <v>195</v>
      </c>
      <c r="B241" s="1">
        <v>36845</v>
      </c>
      <c r="C241" s="2">
        <v>0.4984375</v>
      </c>
      <c r="D241" t="s">
        <v>407</v>
      </c>
      <c r="E241">
        <v>0.676</v>
      </c>
      <c r="F241">
        <v>10.1977</v>
      </c>
      <c r="G241" t="s">
        <v>408</v>
      </c>
      <c r="H241">
        <v>1.668</v>
      </c>
      <c r="I241">
        <v>130.3718</v>
      </c>
      <c r="K241" s="2">
        <v>0.493055555555555</v>
      </c>
      <c r="L241" s="3">
        <f t="shared" si="14"/>
        <v>320.49305555555554</v>
      </c>
      <c r="M241">
        <f t="shared" si="15"/>
        <v>509.88499999999993</v>
      </c>
      <c r="N241">
        <f t="shared" si="17"/>
        <v>177.31238375600037</v>
      </c>
    </row>
    <row r="242" spans="1:14" ht="12.75">
      <c r="A242" t="s">
        <v>196</v>
      </c>
      <c r="B242" s="1">
        <v>36845</v>
      </c>
      <c r="C242" s="2">
        <v>0.5005208333333333</v>
      </c>
      <c r="D242" t="s">
        <v>407</v>
      </c>
      <c r="E242">
        <v>0.675</v>
      </c>
      <c r="F242">
        <v>10.5106</v>
      </c>
      <c r="G242" t="s">
        <v>408</v>
      </c>
      <c r="H242">
        <v>1.666</v>
      </c>
      <c r="I242">
        <v>130.4087</v>
      </c>
      <c r="K242" s="2">
        <v>0.495138888888889</v>
      </c>
      <c r="L242" s="3">
        <f t="shared" si="14"/>
        <v>320.4951388888889</v>
      </c>
      <c r="M242">
        <f t="shared" si="15"/>
        <v>525.53</v>
      </c>
      <c r="N242">
        <f t="shared" si="17"/>
        <v>177.35342522553123</v>
      </c>
    </row>
    <row r="243" spans="1:14" ht="12.75">
      <c r="A243" t="s">
        <v>197</v>
      </c>
      <c r="B243" s="1">
        <v>36845</v>
      </c>
      <c r="C243" s="2">
        <v>0.5026157407407407</v>
      </c>
      <c r="D243" t="s">
        <v>407</v>
      </c>
      <c r="E243">
        <v>0.68</v>
      </c>
      <c r="F243">
        <v>10.6996</v>
      </c>
      <c r="G243" t="s">
        <v>408</v>
      </c>
      <c r="H243">
        <v>1.67</v>
      </c>
      <c r="I243">
        <v>127.0596</v>
      </c>
      <c r="K243" s="2">
        <v>0.497222222222222</v>
      </c>
      <c r="L243" s="3">
        <f t="shared" si="14"/>
        <v>320.4972222222222</v>
      </c>
      <c r="M243">
        <f t="shared" si="15"/>
        <v>534.98</v>
      </c>
      <c r="N243">
        <f t="shared" si="17"/>
        <v>173.6284391657556</v>
      </c>
    </row>
    <row r="244" spans="1:14" ht="12.75">
      <c r="A244" t="s">
        <v>198</v>
      </c>
      <c r="B244" s="1">
        <v>36845</v>
      </c>
      <c r="C244" s="2">
        <v>0.5046875</v>
      </c>
      <c r="D244" t="s">
        <v>407</v>
      </c>
      <c r="E244">
        <v>0.68</v>
      </c>
      <c r="F244">
        <v>9.9597</v>
      </c>
      <c r="G244" t="s">
        <v>408</v>
      </c>
      <c r="H244">
        <v>1.67</v>
      </c>
      <c r="I244">
        <v>132.4568</v>
      </c>
      <c r="K244" s="2">
        <v>0.499305555555555</v>
      </c>
      <c r="L244" s="3">
        <f t="shared" si="14"/>
        <v>320.49930555555557</v>
      </c>
      <c r="M244">
        <f t="shared" si="15"/>
        <v>497.98499999999996</v>
      </c>
      <c r="N244">
        <f t="shared" si="17"/>
        <v>179.63139361973452</v>
      </c>
    </row>
    <row r="245" spans="1:14" ht="12.75">
      <c r="A245" t="s">
        <v>199</v>
      </c>
      <c r="B245" s="1">
        <v>36845</v>
      </c>
      <c r="C245" s="2">
        <v>0.5067824074074074</v>
      </c>
      <c r="D245" t="s">
        <v>407</v>
      </c>
      <c r="E245">
        <v>0.676</v>
      </c>
      <c r="F245">
        <v>10.5337</v>
      </c>
      <c r="G245" t="s">
        <v>408</v>
      </c>
      <c r="H245">
        <v>1.666</v>
      </c>
      <c r="I245">
        <v>136.187</v>
      </c>
      <c r="K245" s="2">
        <v>0.501388888888889</v>
      </c>
      <c r="L245" s="3">
        <f t="shared" si="14"/>
        <v>320.50138888888887</v>
      </c>
      <c r="M245">
        <f t="shared" si="15"/>
        <v>526.685</v>
      </c>
      <c r="N245">
        <f t="shared" si="17"/>
        <v>183.78025241767278</v>
      </c>
    </row>
    <row r="246" spans="1:14" ht="12.75">
      <c r="A246" t="s">
        <v>200</v>
      </c>
      <c r="B246" s="1">
        <v>36845</v>
      </c>
      <c r="C246" s="2">
        <v>0.5088657407407408</v>
      </c>
      <c r="D246" t="s">
        <v>407</v>
      </c>
      <c r="E246">
        <v>0.676</v>
      </c>
      <c r="F246">
        <v>10.5891</v>
      </c>
      <c r="G246" t="s">
        <v>408</v>
      </c>
      <c r="H246">
        <v>1.665</v>
      </c>
      <c r="I246">
        <v>148.8142</v>
      </c>
      <c r="K246" s="2">
        <v>0.503472222222222</v>
      </c>
      <c r="L246" s="3">
        <f t="shared" si="14"/>
        <v>320.50347222222223</v>
      </c>
      <c r="M246">
        <f t="shared" si="15"/>
        <v>529.455</v>
      </c>
      <c r="N246">
        <f t="shared" si="17"/>
        <v>197.82466553582344</v>
      </c>
    </row>
    <row r="247" spans="1:14" ht="12.75">
      <c r="A247" t="s">
        <v>201</v>
      </c>
      <c r="B247" s="1">
        <v>36845</v>
      </c>
      <c r="C247" s="2">
        <v>0.5109490740740741</v>
      </c>
      <c r="D247" t="s">
        <v>407</v>
      </c>
      <c r="E247">
        <v>0.675</v>
      </c>
      <c r="F247">
        <v>10.7211</v>
      </c>
      <c r="G247" t="s">
        <v>408</v>
      </c>
      <c r="H247">
        <v>1.665</v>
      </c>
      <c r="I247">
        <v>147.511</v>
      </c>
      <c r="K247" s="2">
        <v>0.505555555555555</v>
      </c>
      <c r="L247" s="3">
        <f t="shared" si="14"/>
        <v>320.50555555555553</v>
      </c>
      <c r="M247">
        <f t="shared" si="15"/>
        <v>536.0550000000001</v>
      </c>
      <c r="N247">
        <f t="shared" si="17"/>
        <v>196.37520095336862</v>
      </c>
    </row>
    <row r="248" spans="1:14" ht="12.75">
      <c r="A248" t="s">
        <v>202</v>
      </c>
      <c r="B248" s="1">
        <v>36845</v>
      </c>
      <c r="C248" s="2">
        <v>0.5130324074074074</v>
      </c>
      <c r="D248" t="s">
        <v>407</v>
      </c>
      <c r="E248">
        <v>0.675</v>
      </c>
      <c r="F248">
        <v>10.768</v>
      </c>
      <c r="G248" t="s">
        <v>408</v>
      </c>
      <c r="H248">
        <v>1.665</v>
      </c>
      <c r="I248">
        <v>157.5801</v>
      </c>
      <c r="K248" s="2">
        <v>0.507638888888889</v>
      </c>
      <c r="L248" s="3">
        <f t="shared" si="14"/>
        <v>320.5076388888889</v>
      </c>
      <c r="M248">
        <f t="shared" si="15"/>
        <v>538.4</v>
      </c>
      <c r="N248">
        <f t="shared" si="17"/>
        <v>207.57440585453202</v>
      </c>
    </row>
    <row r="249" spans="1:14" ht="12.75">
      <c r="A249" t="s">
        <v>203</v>
      </c>
      <c r="B249" s="1">
        <v>36845</v>
      </c>
      <c r="C249" s="2">
        <v>0.5151157407407407</v>
      </c>
      <c r="D249" t="s">
        <v>407</v>
      </c>
      <c r="E249">
        <v>0.676</v>
      </c>
      <c r="F249">
        <v>10.2585</v>
      </c>
      <c r="G249" t="s">
        <v>408</v>
      </c>
      <c r="H249">
        <v>1.666</v>
      </c>
      <c r="I249">
        <v>156.6245</v>
      </c>
      <c r="K249" s="2">
        <v>0.509722222222222</v>
      </c>
      <c r="L249" s="3">
        <f t="shared" si="14"/>
        <v>320.5097222222222</v>
      </c>
      <c r="M249">
        <f t="shared" si="15"/>
        <v>512.925</v>
      </c>
      <c r="N249">
        <f t="shared" si="17"/>
        <v>206.5115541395275</v>
      </c>
    </row>
    <row r="250" spans="1:14" ht="12.75">
      <c r="A250" t="s">
        <v>204</v>
      </c>
      <c r="B250" s="1">
        <v>36845</v>
      </c>
      <c r="C250" s="2">
        <v>0.5171990740740741</v>
      </c>
      <c r="D250" t="s">
        <v>407</v>
      </c>
      <c r="E250">
        <v>0.676</v>
      </c>
      <c r="F250">
        <v>10.5114</v>
      </c>
      <c r="G250" t="s">
        <v>408</v>
      </c>
      <c r="H250">
        <v>1.666</v>
      </c>
      <c r="I250">
        <v>159.803</v>
      </c>
      <c r="K250" s="2">
        <v>0.511805555555555</v>
      </c>
      <c r="L250" s="3">
        <f t="shared" si="14"/>
        <v>320.51180555555555</v>
      </c>
      <c r="M250">
        <f t="shared" si="15"/>
        <v>525.5699999999999</v>
      </c>
      <c r="N250">
        <f t="shared" si="17"/>
        <v>210.04679291740717</v>
      </c>
    </row>
    <row r="251" spans="1:14" ht="12.75">
      <c r="A251" t="s">
        <v>205</v>
      </c>
      <c r="B251" s="1">
        <v>36845</v>
      </c>
      <c r="C251" s="2">
        <v>0.5192939814814815</v>
      </c>
      <c r="D251" t="s">
        <v>407</v>
      </c>
      <c r="E251">
        <v>0.676</v>
      </c>
      <c r="F251">
        <v>10.4714</v>
      </c>
      <c r="G251" t="s">
        <v>408</v>
      </c>
      <c r="H251">
        <v>1.666</v>
      </c>
      <c r="I251">
        <v>162.8582</v>
      </c>
      <c r="K251" s="2">
        <v>0.513888888888889</v>
      </c>
      <c r="L251" s="3">
        <f t="shared" si="14"/>
        <v>320.5138888888889</v>
      </c>
      <c r="M251">
        <f t="shared" si="15"/>
        <v>523.5699999999999</v>
      </c>
      <c r="N251">
        <f t="shared" si="17"/>
        <v>213.4448931263667</v>
      </c>
    </row>
    <row r="252" spans="1:14" ht="12.75">
      <c r="A252" t="s">
        <v>206</v>
      </c>
      <c r="B252" s="1">
        <v>36845</v>
      </c>
      <c r="C252" s="2">
        <v>0.5213773148148148</v>
      </c>
      <c r="D252" t="s">
        <v>407</v>
      </c>
      <c r="E252">
        <v>0.681</v>
      </c>
      <c r="F252">
        <v>10.1979</v>
      </c>
      <c r="G252" t="s">
        <v>408</v>
      </c>
      <c r="H252">
        <v>1.671</v>
      </c>
      <c r="I252">
        <v>144.5857</v>
      </c>
      <c r="K252" s="2">
        <v>0.515972222222222</v>
      </c>
      <c r="L252" s="3">
        <f t="shared" si="14"/>
        <v>320.5159722222222</v>
      </c>
      <c r="M252">
        <f t="shared" si="15"/>
        <v>509.8950000000001</v>
      </c>
      <c r="N252">
        <f t="shared" si="17"/>
        <v>193.12158006397698</v>
      </c>
    </row>
    <row r="253" spans="1:14" ht="12.75">
      <c r="A253" t="s">
        <v>207</v>
      </c>
      <c r="B253" s="1">
        <v>36845</v>
      </c>
      <c r="C253" s="2">
        <v>0.5234606481481482</v>
      </c>
      <c r="D253" t="s">
        <v>407</v>
      </c>
      <c r="E253">
        <v>0.676</v>
      </c>
      <c r="F253">
        <v>10.244</v>
      </c>
      <c r="G253" t="s">
        <v>408</v>
      </c>
      <c r="H253">
        <v>1.668</v>
      </c>
      <c r="I253">
        <v>137.4371</v>
      </c>
      <c r="K253" s="2">
        <v>0.518055555555555</v>
      </c>
      <c r="L253" s="3">
        <f t="shared" si="14"/>
        <v>320.5180555555556</v>
      </c>
      <c r="M253">
        <f t="shared" si="15"/>
        <v>512.2</v>
      </c>
      <c r="N253">
        <f t="shared" si="17"/>
        <v>185.17065732446127</v>
      </c>
    </row>
    <row r="254" spans="1:14" ht="12.75">
      <c r="A254" t="s">
        <v>208</v>
      </c>
      <c r="B254" s="1">
        <v>36845</v>
      </c>
      <c r="C254" s="2">
        <v>0.5255439814814815</v>
      </c>
      <c r="D254" t="s">
        <v>407</v>
      </c>
      <c r="E254">
        <v>0.676</v>
      </c>
      <c r="F254">
        <v>11.341</v>
      </c>
      <c r="G254" t="s">
        <v>408</v>
      </c>
      <c r="H254">
        <v>1.67</v>
      </c>
      <c r="I254">
        <v>141.0677</v>
      </c>
      <c r="K254" s="2">
        <v>0.520138888888888</v>
      </c>
      <c r="L254" s="3">
        <f t="shared" si="14"/>
        <v>320.5201388888889</v>
      </c>
      <c r="M254">
        <f t="shared" si="15"/>
        <v>567.05</v>
      </c>
      <c r="N254">
        <f t="shared" si="17"/>
        <v>189.20873752171468</v>
      </c>
    </row>
    <row r="255" spans="1:14" ht="12.75">
      <c r="A255" t="s">
        <v>415</v>
      </c>
      <c r="B255" s="1">
        <v>36845</v>
      </c>
      <c r="C255" t="s">
        <v>415</v>
      </c>
      <c r="D255" t="s">
        <v>407</v>
      </c>
      <c r="E255" t="s">
        <v>415</v>
      </c>
      <c r="F255" t="s">
        <v>415</v>
      </c>
      <c r="G255" t="s">
        <v>408</v>
      </c>
      <c r="H255" t="s">
        <v>415</v>
      </c>
      <c r="I255" t="s">
        <v>415</v>
      </c>
      <c r="K255" s="2">
        <v>0.522222222222221</v>
      </c>
      <c r="L255" s="3">
        <f t="shared" si="14"/>
        <v>320.52222222222224</v>
      </c>
      <c r="M255" t="e">
        <f t="shared" si="15"/>
        <v>#VALUE!</v>
      </c>
      <c r="N255" t="e">
        <f t="shared" si="17"/>
        <v>#VALUE!</v>
      </c>
    </row>
    <row r="256" spans="1:14" ht="12.75">
      <c r="A256" t="s">
        <v>415</v>
      </c>
      <c r="B256" s="1">
        <v>36845</v>
      </c>
      <c r="C256" t="s">
        <v>415</v>
      </c>
      <c r="D256" t="s">
        <v>407</v>
      </c>
      <c r="E256" t="s">
        <v>415</v>
      </c>
      <c r="F256" t="s">
        <v>415</v>
      </c>
      <c r="G256" t="s">
        <v>408</v>
      </c>
      <c r="H256" t="s">
        <v>415</v>
      </c>
      <c r="I256" t="s">
        <v>415</v>
      </c>
      <c r="K256" s="2">
        <v>0.524305555555554</v>
      </c>
      <c r="L256" s="3">
        <f t="shared" si="14"/>
        <v>320.52430555555554</v>
      </c>
      <c r="M256" t="e">
        <f t="shared" si="15"/>
        <v>#VALUE!</v>
      </c>
      <c r="N256" t="e">
        <f t="shared" si="17"/>
        <v>#VALUE!</v>
      </c>
    </row>
    <row r="257" spans="1:14" ht="12.75">
      <c r="A257" s="4" t="s">
        <v>209</v>
      </c>
      <c r="B257" s="1">
        <v>36845</v>
      </c>
      <c r="C257" s="5">
        <v>0.5261689814814815</v>
      </c>
      <c r="D257" t="s">
        <v>407</v>
      </c>
      <c r="E257">
        <v>0.678</v>
      </c>
      <c r="F257">
        <v>10.0965</v>
      </c>
      <c r="G257" t="s">
        <v>408</v>
      </c>
      <c r="H257">
        <v>1.67</v>
      </c>
      <c r="I257">
        <v>127.6642</v>
      </c>
      <c r="K257" s="2">
        <v>0.526388888888887</v>
      </c>
      <c r="L257" s="3">
        <f t="shared" si="14"/>
        <v>320.5263888888889</v>
      </c>
      <c r="M257">
        <f t="shared" si="15"/>
        <v>504.825</v>
      </c>
      <c r="N257">
        <f t="shared" si="17"/>
        <v>174.3008964144912</v>
      </c>
    </row>
    <row r="258" spans="1:14" ht="12.75">
      <c r="A258" t="s">
        <v>210</v>
      </c>
      <c r="B258" s="1">
        <v>36845</v>
      </c>
      <c r="C258" s="2">
        <v>0.5283101851851851</v>
      </c>
      <c r="D258" t="s">
        <v>407</v>
      </c>
      <c r="E258">
        <v>0.676</v>
      </c>
      <c r="F258">
        <v>9.6654</v>
      </c>
      <c r="G258" t="s">
        <v>408</v>
      </c>
      <c r="H258">
        <v>1.67</v>
      </c>
      <c r="I258">
        <v>126.9164</v>
      </c>
      <c r="K258" s="2">
        <v>0.52847222222222</v>
      </c>
      <c r="L258" s="3">
        <f t="shared" si="14"/>
        <v>320.5284722222222</v>
      </c>
      <c r="M258">
        <f t="shared" si="15"/>
        <v>483.27</v>
      </c>
      <c r="N258">
        <f t="shared" si="17"/>
        <v>173.46916712139745</v>
      </c>
    </row>
    <row r="259" spans="1:14" ht="12.75">
      <c r="A259" t="s">
        <v>211</v>
      </c>
      <c r="B259" s="1">
        <v>36845</v>
      </c>
      <c r="C259" s="2">
        <v>0.5303472222222222</v>
      </c>
      <c r="D259" t="s">
        <v>407</v>
      </c>
      <c r="E259">
        <v>0.676</v>
      </c>
      <c r="F259">
        <v>11.2286</v>
      </c>
      <c r="G259" t="s">
        <v>408</v>
      </c>
      <c r="H259">
        <v>1.67</v>
      </c>
      <c r="I259">
        <v>128.9187</v>
      </c>
      <c r="K259" s="2">
        <v>0.530555555555553</v>
      </c>
      <c r="L259" s="3">
        <f t="shared" si="14"/>
        <v>320.53055555555557</v>
      </c>
      <c r="M259">
        <f t="shared" si="15"/>
        <v>561.4300000000001</v>
      </c>
      <c r="N259">
        <f t="shared" si="17"/>
        <v>175.6961951550449</v>
      </c>
    </row>
    <row r="260" spans="1:14" ht="12.75">
      <c r="A260" t="s">
        <v>212</v>
      </c>
      <c r="B260" s="1">
        <v>36845</v>
      </c>
      <c r="C260" s="2">
        <v>0.5324305555555556</v>
      </c>
      <c r="D260" t="s">
        <v>407</v>
      </c>
      <c r="E260">
        <v>0.676</v>
      </c>
      <c r="F260">
        <v>11.3143</v>
      </c>
      <c r="G260" t="s">
        <v>408</v>
      </c>
      <c r="H260">
        <v>1.668</v>
      </c>
      <c r="I260">
        <v>141.8179</v>
      </c>
      <c r="K260" s="2">
        <v>0.532638888888886</v>
      </c>
      <c r="L260" s="3">
        <f t="shared" si="14"/>
        <v>320.53263888888887</v>
      </c>
      <c r="M260">
        <f t="shared" si="15"/>
        <v>565.7149999999999</v>
      </c>
      <c r="N260">
        <f t="shared" si="17"/>
        <v>190.0431361786803</v>
      </c>
    </row>
    <row r="261" spans="1:14" ht="12.75">
      <c r="A261" t="s">
        <v>213</v>
      </c>
      <c r="B261" s="1">
        <v>36845</v>
      </c>
      <c r="C261" s="2">
        <v>0.5345717592592593</v>
      </c>
      <c r="D261" t="s">
        <v>407</v>
      </c>
      <c r="E261">
        <v>0.681</v>
      </c>
      <c r="F261">
        <v>9.7329</v>
      </c>
      <c r="G261" t="s">
        <v>408</v>
      </c>
      <c r="H261">
        <v>1.675</v>
      </c>
      <c r="I261">
        <v>137.4823</v>
      </c>
      <c r="K261" s="2">
        <v>0.534722222222219</v>
      </c>
      <c r="L261" s="3">
        <f t="shared" si="14"/>
        <v>320.53472222222223</v>
      </c>
      <c r="M261" t="s">
        <v>415</v>
      </c>
      <c r="N261" t="s">
        <v>415</v>
      </c>
    </row>
    <row r="262" spans="1:14" ht="12.75">
      <c r="A262" t="s">
        <v>214</v>
      </c>
      <c r="B262" s="1">
        <v>36845</v>
      </c>
      <c r="C262" s="2">
        <v>0.5365972222222223</v>
      </c>
      <c r="D262" t="s">
        <v>407</v>
      </c>
      <c r="E262">
        <v>0.676</v>
      </c>
      <c r="F262">
        <v>10.146</v>
      </c>
      <c r="G262" t="s">
        <v>408</v>
      </c>
      <c r="H262">
        <v>1.668</v>
      </c>
      <c r="I262">
        <v>136.5921</v>
      </c>
      <c r="K262" s="2">
        <v>0.536805555555552</v>
      </c>
      <c r="L262" s="3">
        <f aca="true" t="shared" si="18" ref="L262:L325">B262-DATE(1999,12,31)+K262</f>
        <v>320.53680555555553</v>
      </c>
      <c r="M262">
        <f aca="true" t="shared" si="19" ref="M262:M267">500*F262/$O$6</f>
        <v>507.3</v>
      </c>
      <c r="N262">
        <f aca="true" t="shared" si="20" ref="N262:N267">(277-103)/(220-(AVERAGE($P$207,$P$47)))*I262+277-((277-103)/(220-(AVERAGE($P$207,$P$47)))*220)</f>
        <v>184.23081879455464</v>
      </c>
    </row>
    <row r="263" spans="1:14" ht="12.75">
      <c r="A263" t="s">
        <v>415</v>
      </c>
      <c r="B263" s="1">
        <v>36845</v>
      </c>
      <c r="C263">
        <f>AVERAGE(C262,C264)</f>
        <v>0.5386805555555556</v>
      </c>
      <c r="D263" t="s">
        <v>407</v>
      </c>
      <c r="E263" t="s">
        <v>415</v>
      </c>
      <c r="F263" t="s">
        <v>415</v>
      </c>
      <c r="G263" t="s">
        <v>408</v>
      </c>
      <c r="H263" t="s">
        <v>415</v>
      </c>
      <c r="I263" t="s">
        <v>415</v>
      </c>
      <c r="K263" s="2">
        <v>0.538888888888885</v>
      </c>
      <c r="L263" s="3">
        <f t="shared" si="18"/>
        <v>320.5388888888889</v>
      </c>
      <c r="M263" t="e">
        <f t="shared" si="19"/>
        <v>#VALUE!</v>
      </c>
      <c r="N263" t="e">
        <f t="shared" si="20"/>
        <v>#VALUE!</v>
      </c>
    </row>
    <row r="264" spans="1:14" ht="12.75">
      <c r="A264" t="s">
        <v>215</v>
      </c>
      <c r="B264" s="1">
        <v>36845</v>
      </c>
      <c r="C264" s="2">
        <v>0.5407638888888889</v>
      </c>
      <c r="D264" t="s">
        <v>407</v>
      </c>
      <c r="E264">
        <v>0.676</v>
      </c>
      <c r="F264">
        <v>10.509</v>
      </c>
      <c r="G264" t="s">
        <v>408</v>
      </c>
      <c r="H264">
        <v>1.67</v>
      </c>
      <c r="I264">
        <v>156.0466</v>
      </c>
      <c r="K264" s="2">
        <v>0.540972222222218</v>
      </c>
      <c r="L264" s="3">
        <f t="shared" si="18"/>
        <v>320.5409722222222</v>
      </c>
      <c r="M264">
        <f t="shared" si="19"/>
        <v>525.45</v>
      </c>
      <c r="N264">
        <f t="shared" si="20"/>
        <v>205.8687935638671</v>
      </c>
    </row>
    <row r="265" spans="1:14" ht="12.75">
      <c r="A265" t="s">
        <v>216</v>
      </c>
      <c r="B265" s="1">
        <v>36845</v>
      </c>
      <c r="C265" s="2">
        <v>0.5429050925925926</v>
      </c>
      <c r="D265" t="s">
        <v>407</v>
      </c>
      <c r="E265">
        <v>0.676</v>
      </c>
      <c r="F265">
        <v>11.0478</v>
      </c>
      <c r="G265" t="s">
        <v>408</v>
      </c>
      <c r="H265">
        <v>1.671</v>
      </c>
      <c r="I265">
        <v>155.1926</v>
      </c>
      <c r="K265" s="2">
        <v>0.543055555555551</v>
      </c>
      <c r="L265" s="3">
        <f t="shared" si="18"/>
        <v>320.54305555555555</v>
      </c>
      <c r="M265">
        <f t="shared" si="19"/>
        <v>552.3900000000001</v>
      </c>
      <c r="N265">
        <f t="shared" si="20"/>
        <v>204.91894491944072</v>
      </c>
    </row>
    <row r="266" spans="1:14" ht="12.75">
      <c r="A266" t="s">
        <v>217</v>
      </c>
      <c r="B266" s="1">
        <v>36845</v>
      </c>
      <c r="C266" s="2">
        <v>0.5449421296296296</v>
      </c>
      <c r="D266" t="s">
        <v>407</v>
      </c>
      <c r="E266">
        <v>0.676</v>
      </c>
      <c r="F266">
        <v>10.3599</v>
      </c>
      <c r="G266" t="s">
        <v>408</v>
      </c>
      <c r="H266">
        <v>1.671</v>
      </c>
      <c r="I266">
        <v>163.6173</v>
      </c>
      <c r="K266" s="2">
        <v>0.545138888888884</v>
      </c>
      <c r="L266" s="3">
        <f t="shared" si="18"/>
        <v>320.54513888888886</v>
      </c>
      <c r="M266">
        <f t="shared" si="19"/>
        <v>517.995</v>
      </c>
      <c r="N266">
        <f t="shared" si="20"/>
        <v>214.28919067435743</v>
      </c>
    </row>
    <row r="267" spans="1:14" ht="12.75">
      <c r="A267" t="s">
        <v>218</v>
      </c>
      <c r="B267" s="1">
        <v>36845</v>
      </c>
      <c r="C267" s="2">
        <v>0.547025462962963</v>
      </c>
      <c r="D267" t="s">
        <v>407</v>
      </c>
      <c r="E267">
        <v>0.676</v>
      </c>
      <c r="F267">
        <v>10.0279</v>
      </c>
      <c r="G267" t="s">
        <v>408</v>
      </c>
      <c r="H267">
        <v>1.67</v>
      </c>
      <c r="I267">
        <v>166.412</v>
      </c>
      <c r="K267" s="2">
        <v>0.547222222222217</v>
      </c>
      <c r="L267" s="3">
        <f t="shared" si="18"/>
        <v>320.5472222222222</v>
      </c>
      <c r="M267">
        <f t="shared" si="19"/>
        <v>501.3950000000001</v>
      </c>
      <c r="N267">
        <f t="shared" si="20"/>
        <v>217.39755367971856</v>
      </c>
    </row>
    <row r="268" spans="1:14" ht="12.75">
      <c r="A268" t="s">
        <v>219</v>
      </c>
      <c r="B268" s="1">
        <v>36845</v>
      </c>
      <c r="C268" s="2">
        <v>0.5491087962962963</v>
      </c>
      <c r="D268" t="s">
        <v>407</v>
      </c>
      <c r="E268">
        <v>0.676</v>
      </c>
      <c r="F268">
        <v>10.8096</v>
      </c>
      <c r="G268" t="s">
        <v>408</v>
      </c>
      <c r="H268">
        <v>1.668</v>
      </c>
      <c r="I268">
        <v>182.0978</v>
      </c>
      <c r="K268" s="2">
        <v>0.54930555555555</v>
      </c>
      <c r="L268" s="3">
        <f t="shared" si="18"/>
        <v>320.5493055555556</v>
      </c>
      <c r="M268" t="s">
        <v>415</v>
      </c>
      <c r="N268" t="s">
        <v>415</v>
      </c>
    </row>
    <row r="269" spans="1:14" ht="12.75">
      <c r="A269" t="s">
        <v>220</v>
      </c>
      <c r="B269" s="1">
        <v>36845</v>
      </c>
      <c r="C269" s="2">
        <v>0.55125</v>
      </c>
      <c r="D269" t="s">
        <v>407</v>
      </c>
      <c r="E269">
        <v>0.678</v>
      </c>
      <c r="F269">
        <v>10.8808</v>
      </c>
      <c r="G269" t="s">
        <v>408</v>
      </c>
      <c r="H269">
        <v>1.67</v>
      </c>
      <c r="I269">
        <v>182.9985</v>
      </c>
      <c r="K269" s="2">
        <v>0.551388888888883</v>
      </c>
      <c r="L269" s="3">
        <f t="shared" si="18"/>
        <v>320.5513888888889</v>
      </c>
      <c r="M269">
        <f>500*F269/$O$6</f>
        <v>544.0400000000001</v>
      </c>
      <c r="N269">
        <f>(277-103)/(220-(AVERAGE($P$207,$P$47)))*I269+277-((277-103)/(220-(AVERAGE($P$207,$P$47)))*220)</f>
        <v>235.84563862208154</v>
      </c>
    </row>
    <row r="270" spans="1:14" ht="12.75">
      <c r="A270" t="s">
        <v>415</v>
      </c>
      <c r="B270" s="1">
        <v>36845</v>
      </c>
      <c r="C270">
        <f>AVERAGE(C269,C271)</f>
        <v>0.5533043981481482</v>
      </c>
      <c r="D270" t="s">
        <v>407</v>
      </c>
      <c r="E270" t="s">
        <v>415</v>
      </c>
      <c r="F270" t="s">
        <v>415</v>
      </c>
      <c r="G270" t="s">
        <v>408</v>
      </c>
      <c r="H270" t="s">
        <v>415</v>
      </c>
      <c r="I270" t="s">
        <v>415</v>
      </c>
      <c r="K270" s="2">
        <v>0.553472222222216</v>
      </c>
      <c r="L270" s="3">
        <f t="shared" si="18"/>
        <v>320.55347222222224</v>
      </c>
      <c r="M270" t="e">
        <f>500*F270/$O$6</f>
        <v>#VALUE!</v>
      </c>
      <c r="N270" t="e">
        <f>(277-103)/(220-(AVERAGE($P$207,$P$47)))*I270+277-((277-103)/(220-(AVERAGE($P$207,$P$47)))*220)</f>
        <v>#VALUE!</v>
      </c>
    </row>
    <row r="271" spans="1:14" ht="12.75">
      <c r="A271" t="s">
        <v>221</v>
      </c>
      <c r="B271" s="1">
        <v>36845</v>
      </c>
      <c r="C271" s="2">
        <v>0.5553587962962964</v>
      </c>
      <c r="D271" t="s">
        <v>407</v>
      </c>
      <c r="E271">
        <v>0.676</v>
      </c>
      <c r="F271">
        <v>11.6929</v>
      </c>
      <c r="G271" t="s">
        <v>408</v>
      </c>
      <c r="H271">
        <v>1.67</v>
      </c>
      <c r="I271">
        <v>176.7688</v>
      </c>
      <c r="K271" s="2">
        <v>0.555555555555549</v>
      </c>
      <c r="L271" s="3">
        <f t="shared" si="18"/>
        <v>320.55555555555554</v>
      </c>
      <c r="M271">
        <f>500*F271/$O$6</f>
        <v>584.645</v>
      </c>
      <c r="N271">
        <f>(277-103)/(220-(AVERAGE($P$207,$P$47)))*I271+277-((277-103)/(220-(AVERAGE($P$207,$P$47)))*220)</f>
        <v>228.91674857502886</v>
      </c>
    </row>
    <row r="272" spans="1:14" ht="12.75">
      <c r="A272" t="s">
        <v>222</v>
      </c>
      <c r="B272" s="1">
        <v>36845</v>
      </c>
      <c r="C272" s="2">
        <v>0.5574421296296296</v>
      </c>
      <c r="D272" t="s">
        <v>407</v>
      </c>
      <c r="E272">
        <v>0.678</v>
      </c>
      <c r="F272">
        <v>10.4814</v>
      </c>
      <c r="G272" t="s">
        <v>408</v>
      </c>
      <c r="H272">
        <v>1.671</v>
      </c>
      <c r="I272">
        <v>173.3509</v>
      </c>
      <c r="K272" s="2">
        <v>0.557638888888882</v>
      </c>
      <c r="L272" s="3">
        <f t="shared" si="18"/>
        <v>320.5576388888889</v>
      </c>
      <c r="M272">
        <f>500*F272/$O$6</f>
        <v>524.07</v>
      </c>
      <c r="N272">
        <f>(277-103)/(220-(AVERAGE($P$207,$P$47)))*I272+277-((277-103)/(220-(AVERAGE($P$207,$P$47)))*220)</f>
        <v>225.11524075092478</v>
      </c>
    </row>
    <row r="273" spans="1:14" ht="12.75">
      <c r="A273" t="s">
        <v>223</v>
      </c>
      <c r="B273" s="1">
        <v>36845</v>
      </c>
      <c r="C273" s="2">
        <v>0.559537037037037</v>
      </c>
      <c r="D273" t="s">
        <v>407</v>
      </c>
      <c r="E273">
        <v>0.676</v>
      </c>
      <c r="F273">
        <v>10.9603</v>
      </c>
      <c r="G273" t="s">
        <v>408</v>
      </c>
      <c r="H273">
        <v>1.671</v>
      </c>
      <c r="I273">
        <v>178.0275</v>
      </c>
      <c r="K273" s="2">
        <v>0.559722222222215</v>
      </c>
      <c r="L273" s="3">
        <f t="shared" si="18"/>
        <v>320.5597222222222</v>
      </c>
      <c r="M273">
        <f>500*F273/$O$6</f>
        <v>548.015</v>
      </c>
      <c r="N273">
        <f>(277-103)/(220-(AVERAGE($P$207,$P$47)))*I273+277-((277-103)/(220-(AVERAGE($P$207,$P$47)))*220)</f>
        <v>230.31671870235846</v>
      </c>
    </row>
    <row r="274" spans="1:14" ht="12.75">
      <c r="A274" t="s">
        <v>224</v>
      </c>
      <c r="B274" s="1">
        <v>36845</v>
      </c>
      <c r="C274" s="2">
        <v>0.5616203703703704</v>
      </c>
      <c r="D274" t="s">
        <v>407</v>
      </c>
      <c r="E274">
        <v>0.678</v>
      </c>
      <c r="F274">
        <v>10.6178</v>
      </c>
      <c r="G274" t="s">
        <v>408</v>
      </c>
      <c r="H274">
        <v>1.671</v>
      </c>
      <c r="I274">
        <v>184.4885</v>
      </c>
      <c r="K274" s="2">
        <v>0.561805555555548</v>
      </c>
      <c r="L274" s="3">
        <f t="shared" si="18"/>
        <v>320.56180555555557</v>
      </c>
      <c r="M274" t="s">
        <v>415</v>
      </c>
      <c r="N274" t="s">
        <v>415</v>
      </c>
    </row>
    <row r="275" spans="1:14" ht="12.75">
      <c r="A275" t="s">
        <v>225</v>
      </c>
      <c r="B275" s="1">
        <v>36845</v>
      </c>
      <c r="C275" s="2">
        <v>0.5637037037037037</v>
      </c>
      <c r="D275" t="s">
        <v>407</v>
      </c>
      <c r="E275">
        <v>0.678</v>
      </c>
      <c r="F275">
        <v>11.4476</v>
      </c>
      <c r="G275" t="s">
        <v>408</v>
      </c>
      <c r="H275">
        <v>1.671</v>
      </c>
      <c r="I275">
        <v>182.7232</v>
      </c>
      <c r="K275" s="2">
        <v>0.563888888888881</v>
      </c>
      <c r="L275" s="3">
        <f t="shared" si="18"/>
        <v>320.56388888888887</v>
      </c>
      <c r="M275">
        <f aca="true" t="shared" si="21" ref="M275:M287">500*F275/$O$6</f>
        <v>572.38</v>
      </c>
      <c r="N275">
        <f aca="true" t="shared" si="22" ref="N275:N287">(277-103)/(220-(AVERAGE($P$207,$P$47)))*I275+277-((277-103)/(220-(AVERAGE($P$207,$P$47)))*220)</f>
        <v>235.53944034127284</v>
      </c>
    </row>
    <row r="276" spans="1:14" ht="12.75">
      <c r="A276" t="s">
        <v>415</v>
      </c>
      <c r="B276" s="1">
        <v>36845</v>
      </c>
      <c r="C276">
        <f>AVERAGE(C275,C277)</f>
        <v>0.565787037037037</v>
      </c>
      <c r="D276" t="s">
        <v>407</v>
      </c>
      <c r="E276" t="s">
        <v>415</v>
      </c>
      <c r="F276" t="s">
        <v>415</v>
      </c>
      <c r="G276" t="s">
        <v>408</v>
      </c>
      <c r="H276" t="s">
        <v>415</v>
      </c>
      <c r="I276" t="s">
        <v>415</v>
      </c>
      <c r="K276" s="2">
        <v>0.565972222222214</v>
      </c>
      <c r="L276" s="3">
        <f t="shared" si="18"/>
        <v>320.56597222222223</v>
      </c>
      <c r="M276" t="e">
        <f t="shared" si="21"/>
        <v>#VALUE!</v>
      </c>
      <c r="N276" t="e">
        <f t="shared" si="22"/>
        <v>#VALUE!</v>
      </c>
    </row>
    <row r="277" spans="1:14" ht="12.75">
      <c r="A277" t="s">
        <v>226</v>
      </c>
      <c r="B277" s="1">
        <v>36845</v>
      </c>
      <c r="C277" s="2">
        <v>0.5678703703703704</v>
      </c>
      <c r="D277" t="s">
        <v>407</v>
      </c>
      <c r="E277">
        <v>0.678</v>
      </c>
      <c r="F277">
        <v>10.3844</v>
      </c>
      <c r="G277" t="s">
        <v>408</v>
      </c>
      <c r="H277">
        <v>1.668</v>
      </c>
      <c r="I277">
        <v>185.8683</v>
      </c>
      <c r="K277" s="2">
        <v>0.568055555555547</v>
      </c>
      <c r="L277" s="3">
        <f t="shared" si="18"/>
        <v>320.56805555555553</v>
      </c>
      <c r="M277">
        <f t="shared" si="21"/>
        <v>519.22</v>
      </c>
      <c r="N277">
        <f t="shared" si="22"/>
        <v>239.03753047193493</v>
      </c>
    </row>
    <row r="278" spans="1:14" ht="12.75">
      <c r="A278" t="s">
        <v>227</v>
      </c>
      <c r="B278" s="1">
        <v>36845</v>
      </c>
      <c r="C278" s="2">
        <v>0.5699537037037037</v>
      </c>
      <c r="D278" t="s">
        <v>407</v>
      </c>
      <c r="E278">
        <v>0.68</v>
      </c>
      <c r="F278">
        <v>10.9897</v>
      </c>
      <c r="G278" t="s">
        <v>408</v>
      </c>
      <c r="H278">
        <v>1.67</v>
      </c>
      <c r="I278">
        <v>197.0991</v>
      </c>
      <c r="K278" s="2">
        <v>0.57013888888888</v>
      </c>
      <c r="L278" s="3">
        <f t="shared" si="18"/>
        <v>320.5701388888889</v>
      </c>
      <c r="M278">
        <f t="shared" si="21"/>
        <v>549.4849999999999</v>
      </c>
      <c r="N278">
        <f t="shared" si="22"/>
        <v>251.5288187106043</v>
      </c>
    </row>
    <row r="279" spans="1:14" ht="12.75">
      <c r="A279" t="s">
        <v>228</v>
      </c>
      <c r="B279" s="1">
        <v>36845</v>
      </c>
      <c r="C279" s="2">
        <v>0.572037037037037</v>
      </c>
      <c r="D279" t="s">
        <v>407</v>
      </c>
      <c r="E279">
        <v>0.68</v>
      </c>
      <c r="F279">
        <v>11.484</v>
      </c>
      <c r="G279" t="s">
        <v>408</v>
      </c>
      <c r="H279">
        <v>1.67</v>
      </c>
      <c r="I279">
        <v>197.1206</v>
      </c>
      <c r="K279" s="2">
        <v>0.572222222222213</v>
      </c>
      <c r="L279" s="3">
        <f t="shared" si="18"/>
        <v>320.5722222222222</v>
      </c>
      <c r="M279">
        <f t="shared" si="21"/>
        <v>574.2</v>
      </c>
      <c r="N279">
        <f t="shared" si="22"/>
        <v>251.55273176195698</v>
      </c>
    </row>
    <row r="280" spans="1:14" ht="12.75">
      <c r="A280" t="s">
        <v>229</v>
      </c>
      <c r="B280" s="1">
        <v>36845</v>
      </c>
      <c r="C280" s="2">
        <v>0.5741319444444445</v>
      </c>
      <c r="D280" t="s">
        <v>407</v>
      </c>
      <c r="E280">
        <v>0.678</v>
      </c>
      <c r="F280">
        <v>11.7529</v>
      </c>
      <c r="G280" t="s">
        <v>408</v>
      </c>
      <c r="H280">
        <v>1.67</v>
      </c>
      <c r="I280">
        <v>196.8899</v>
      </c>
      <c r="K280" s="2">
        <v>0.574305555555546</v>
      </c>
      <c r="L280" s="3">
        <f t="shared" si="18"/>
        <v>320.57430555555555</v>
      </c>
      <c r="M280">
        <f t="shared" si="21"/>
        <v>587.645</v>
      </c>
      <c r="N280">
        <f t="shared" si="22"/>
        <v>251.2961391597683</v>
      </c>
    </row>
    <row r="281" spans="1:14" ht="12.75">
      <c r="A281" t="s">
        <v>230</v>
      </c>
      <c r="B281" s="1">
        <v>36845</v>
      </c>
      <c r="C281" s="2">
        <v>0.5762152777777778</v>
      </c>
      <c r="D281" t="s">
        <v>407</v>
      </c>
      <c r="E281">
        <v>0.678</v>
      </c>
      <c r="F281">
        <v>11.1639</v>
      </c>
      <c r="G281" t="s">
        <v>408</v>
      </c>
      <c r="H281">
        <v>1.668</v>
      </c>
      <c r="I281">
        <v>200.5983</v>
      </c>
      <c r="K281" s="2">
        <v>0.576388888888879</v>
      </c>
      <c r="L281" s="3">
        <f t="shared" si="18"/>
        <v>320.57638888888886</v>
      </c>
      <c r="M281">
        <f t="shared" si="21"/>
        <v>558.1949999999999</v>
      </c>
      <c r="N281">
        <f t="shared" si="22"/>
        <v>255.4207512358699</v>
      </c>
    </row>
    <row r="282" spans="1:14" ht="12.75">
      <c r="A282" t="s">
        <v>231</v>
      </c>
      <c r="B282" s="1">
        <v>36845</v>
      </c>
      <c r="C282" s="2">
        <v>0.5783564814814816</v>
      </c>
      <c r="D282" t="s">
        <v>407</v>
      </c>
      <c r="E282">
        <v>0.68</v>
      </c>
      <c r="F282">
        <v>12.1806</v>
      </c>
      <c r="G282" t="s">
        <v>408</v>
      </c>
      <c r="H282">
        <v>1.67</v>
      </c>
      <c r="I282">
        <v>199.5597</v>
      </c>
      <c r="K282" s="2">
        <v>0.578472222222212</v>
      </c>
      <c r="L282" s="3">
        <f t="shared" si="18"/>
        <v>320.5784722222222</v>
      </c>
      <c r="M282">
        <f t="shared" si="21"/>
        <v>609.03</v>
      </c>
      <c r="N282">
        <f t="shared" si="22"/>
        <v>254.26558402029463</v>
      </c>
    </row>
    <row r="283" spans="1:14" ht="12.75">
      <c r="A283" t="s">
        <v>232</v>
      </c>
      <c r="B283" s="1">
        <v>36845</v>
      </c>
      <c r="C283" s="2">
        <v>0.5803819444444445</v>
      </c>
      <c r="D283" t="s">
        <v>407</v>
      </c>
      <c r="E283">
        <v>0.68</v>
      </c>
      <c r="F283">
        <v>12.3713</v>
      </c>
      <c r="G283" t="s">
        <v>408</v>
      </c>
      <c r="H283">
        <v>1.67</v>
      </c>
      <c r="I283">
        <v>203.9112</v>
      </c>
      <c r="K283" s="2">
        <v>0.580555555555545</v>
      </c>
      <c r="L283" s="3">
        <f t="shared" si="18"/>
        <v>320.5805555555555</v>
      </c>
      <c r="M283">
        <f t="shared" si="21"/>
        <v>618.5649999999999</v>
      </c>
      <c r="N283">
        <f t="shared" si="22"/>
        <v>259.1054743905773</v>
      </c>
    </row>
    <row r="284" spans="1:14" ht="12.75">
      <c r="A284" t="s">
        <v>233</v>
      </c>
      <c r="B284" s="1">
        <v>36845</v>
      </c>
      <c r="C284" s="2">
        <v>0.5824652777777778</v>
      </c>
      <c r="D284" t="s">
        <v>407</v>
      </c>
      <c r="E284">
        <v>0.68</v>
      </c>
      <c r="F284">
        <v>10.7239</v>
      </c>
      <c r="G284" t="s">
        <v>408</v>
      </c>
      <c r="H284">
        <v>1.673</v>
      </c>
      <c r="I284">
        <v>204.4459</v>
      </c>
      <c r="K284" s="2">
        <v>0.582638888888878</v>
      </c>
      <c r="L284" s="3">
        <f t="shared" si="18"/>
        <v>320.5826388888889</v>
      </c>
      <c r="M284">
        <f t="shared" si="21"/>
        <v>536.1949999999999</v>
      </c>
      <c r="N284">
        <f t="shared" si="22"/>
        <v>259.7001864165431</v>
      </c>
    </row>
    <row r="285" spans="1:14" ht="12.75">
      <c r="A285" t="s">
        <v>234</v>
      </c>
      <c r="B285" s="1">
        <v>36845</v>
      </c>
      <c r="C285" s="2">
        <v>0.5846064814814814</v>
      </c>
      <c r="D285" t="s">
        <v>407</v>
      </c>
      <c r="E285">
        <v>0.678</v>
      </c>
      <c r="F285">
        <v>11.0877</v>
      </c>
      <c r="G285" t="s">
        <v>408</v>
      </c>
      <c r="H285">
        <v>1.671</v>
      </c>
      <c r="I285">
        <v>209.1369</v>
      </c>
      <c r="K285" s="2">
        <v>0.584722222222211</v>
      </c>
      <c r="L285" s="3">
        <f t="shared" si="18"/>
        <v>320.5847222222222</v>
      </c>
      <c r="M285">
        <f t="shared" si="21"/>
        <v>554.385</v>
      </c>
      <c r="N285">
        <f t="shared" si="22"/>
        <v>264.9176805512083</v>
      </c>
    </row>
    <row r="286" spans="1:14" ht="12.75">
      <c r="A286" t="s">
        <v>235</v>
      </c>
      <c r="B286" s="1">
        <v>36845</v>
      </c>
      <c r="C286" s="2">
        <v>0.5866319444444444</v>
      </c>
      <c r="D286" t="s">
        <v>407</v>
      </c>
      <c r="E286">
        <v>0.678</v>
      </c>
      <c r="F286">
        <v>11.6215</v>
      </c>
      <c r="G286" t="s">
        <v>408</v>
      </c>
      <c r="H286">
        <v>1.673</v>
      </c>
      <c r="I286">
        <v>207.6759</v>
      </c>
      <c r="K286" s="2">
        <v>0.586805555555544</v>
      </c>
      <c r="L286" s="3">
        <f t="shared" si="18"/>
        <v>320.58680555555554</v>
      </c>
      <c r="M286">
        <f t="shared" si="21"/>
        <v>581.075</v>
      </c>
      <c r="N286">
        <f t="shared" si="22"/>
        <v>263.2927052941744</v>
      </c>
    </row>
    <row r="287" spans="1:14" ht="12.75">
      <c r="A287" t="s">
        <v>236</v>
      </c>
      <c r="B287" s="1">
        <v>36845</v>
      </c>
      <c r="C287" s="2">
        <v>0.5887268518518519</v>
      </c>
      <c r="D287" t="s">
        <v>407</v>
      </c>
      <c r="E287">
        <v>0.681</v>
      </c>
      <c r="F287">
        <v>11.3412</v>
      </c>
      <c r="G287" t="s">
        <v>408</v>
      </c>
      <c r="H287">
        <v>1.678</v>
      </c>
      <c r="I287">
        <v>212.0154</v>
      </c>
      <c r="K287" s="2">
        <v>0.588888888888877</v>
      </c>
      <c r="L287" s="3">
        <f t="shared" si="18"/>
        <v>320.5888888888889</v>
      </c>
      <c r="M287">
        <f t="shared" si="21"/>
        <v>567.0600000000001</v>
      </c>
      <c r="N287">
        <f t="shared" si="22"/>
        <v>268.1192488450974</v>
      </c>
    </row>
    <row r="288" spans="1:14" ht="12.75">
      <c r="A288" t="s">
        <v>237</v>
      </c>
      <c r="B288" s="1">
        <v>36845</v>
      </c>
      <c r="C288" s="2">
        <v>0.5908101851851851</v>
      </c>
      <c r="D288" t="s">
        <v>407</v>
      </c>
      <c r="E288">
        <v>0.678</v>
      </c>
      <c r="F288">
        <v>11.4254</v>
      </c>
      <c r="G288" t="s">
        <v>408</v>
      </c>
      <c r="H288">
        <v>1.671</v>
      </c>
      <c r="I288">
        <v>204.7208</v>
      </c>
      <c r="K288" s="2">
        <v>0.59097222222221</v>
      </c>
      <c r="L288" s="3">
        <f t="shared" si="18"/>
        <v>320.5909722222222</v>
      </c>
      <c r="M288" t="s">
        <v>415</v>
      </c>
      <c r="N288" t="s">
        <v>415</v>
      </c>
    </row>
    <row r="289" spans="1:14" ht="12.75">
      <c r="A289" t="s">
        <v>238</v>
      </c>
      <c r="B289" s="1">
        <v>36845</v>
      </c>
      <c r="C289" s="2">
        <v>0.5928935185185186</v>
      </c>
      <c r="D289" t="s">
        <v>407</v>
      </c>
      <c r="E289">
        <v>0.678</v>
      </c>
      <c r="F289">
        <v>11.7885</v>
      </c>
      <c r="G289" t="s">
        <v>408</v>
      </c>
      <c r="H289">
        <v>1.67</v>
      </c>
      <c r="I289">
        <v>208.6775</v>
      </c>
      <c r="K289" s="2">
        <v>0.593055555555543</v>
      </c>
      <c r="L289" s="3">
        <f t="shared" si="18"/>
        <v>320.59305555555557</v>
      </c>
      <c r="M289">
        <f>500*F289/$O$6</f>
        <v>589.425</v>
      </c>
      <c r="N289">
        <f>(277-103)/(220-(AVERAGE($P$207,$P$47)))*I289+277-((277-103)/(220-(AVERAGE($P$207,$P$47)))*220)</f>
        <v>264.40671981672415</v>
      </c>
    </row>
    <row r="290" spans="1:14" ht="12.75">
      <c r="A290" t="s">
        <v>415</v>
      </c>
      <c r="B290" s="1">
        <v>36845</v>
      </c>
      <c r="C290">
        <f>AVERAGE(C289,C291)</f>
        <v>0.5949768518518519</v>
      </c>
      <c r="D290" t="s">
        <v>407</v>
      </c>
      <c r="E290" t="s">
        <v>415</v>
      </c>
      <c r="F290" t="s">
        <v>415</v>
      </c>
      <c r="G290" t="s">
        <v>408</v>
      </c>
      <c r="H290" t="s">
        <v>415</v>
      </c>
      <c r="I290" t="s">
        <v>415</v>
      </c>
      <c r="K290" s="2">
        <v>0.595138888888876</v>
      </c>
      <c r="L290" s="3">
        <f t="shared" si="18"/>
        <v>320.59513888888887</v>
      </c>
      <c r="M290" t="e">
        <f>500*F290/$O$6</f>
        <v>#VALUE!</v>
      </c>
      <c r="N290" t="e">
        <f>(277-103)/(220-(AVERAGE($P$207,$P$47)))*I290+277-((277-103)/(220-(AVERAGE($P$207,$P$47)))*220)</f>
        <v>#VALUE!</v>
      </c>
    </row>
    <row r="291" spans="1:14" ht="12.75">
      <c r="A291" t="s">
        <v>239</v>
      </c>
      <c r="B291" s="1">
        <v>36845</v>
      </c>
      <c r="C291" s="2">
        <v>0.5970601851851852</v>
      </c>
      <c r="D291" t="s">
        <v>407</v>
      </c>
      <c r="E291">
        <v>0.68</v>
      </c>
      <c r="F291">
        <v>11.5686</v>
      </c>
      <c r="G291" t="s">
        <v>408</v>
      </c>
      <c r="H291">
        <v>1.671</v>
      </c>
      <c r="I291">
        <v>218.7649</v>
      </c>
      <c r="K291" s="2">
        <v>0.597222222222209</v>
      </c>
      <c r="L291" s="3">
        <f t="shared" si="18"/>
        <v>320.59722222222223</v>
      </c>
      <c r="M291" t="s">
        <v>415</v>
      </c>
      <c r="N291" t="s">
        <v>415</v>
      </c>
    </row>
    <row r="292" spans="1:14" ht="12.75">
      <c r="A292" t="s">
        <v>240</v>
      </c>
      <c r="B292" s="1">
        <v>36845</v>
      </c>
      <c r="C292" s="2">
        <v>0.5991435185185185</v>
      </c>
      <c r="D292" t="s">
        <v>407</v>
      </c>
      <c r="E292">
        <v>0.678</v>
      </c>
      <c r="F292">
        <v>11.5433</v>
      </c>
      <c r="G292" t="s">
        <v>408</v>
      </c>
      <c r="H292">
        <v>1.67</v>
      </c>
      <c r="I292">
        <v>219.4932</v>
      </c>
      <c r="K292" s="2">
        <v>0.599305555555542</v>
      </c>
      <c r="L292" s="3">
        <f t="shared" si="18"/>
        <v>320.59930555555553</v>
      </c>
      <c r="M292" t="s">
        <v>415</v>
      </c>
      <c r="N292" t="s">
        <v>415</v>
      </c>
    </row>
    <row r="293" spans="1:14" ht="12.75">
      <c r="A293" t="s">
        <v>415</v>
      </c>
      <c r="B293" s="1">
        <v>36845</v>
      </c>
      <c r="C293">
        <f>AVERAGE(C292,C295)</f>
        <v>0.6022743055555555</v>
      </c>
      <c r="D293" t="s">
        <v>407</v>
      </c>
      <c r="E293" t="s">
        <v>415</v>
      </c>
      <c r="F293" t="s">
        <v>415</v>
      </c>
      <c r="G293" t="s">
        <v>408</v>
      </c>
      <c r="H293" t="s">
        <v>415</v>
      </c>
      <c r="I293" t="s">
        <v>415</v>
      </c>
      <c r="K293" s="2">
        <v>0.601388888888875</v>
      </c>
      <c r="L293" s="3">
        <f t="shared" si="18"/>
        <v>320.6013888888889</v>
      </c>
      <c r="M293" t="e">
        <f>500*F293/$O$6</f>
        <v>#VALUE!</v>
      </c>
      <c r="N293" t="e">
        <f>(277-103)/(220-(AVERAGE($P$207,$P$47)))*I293+277-((277-103)/(220-(AVERAGE($P$207,$P$47)))*220)</f>
        <v>#VALUE!</v>
      </c>
    </row>
    <row r="294" spans="1:14" ht="12.75">
      <c r="A294" t="s">
        <v>415</v>
      </c>
      <c r="B294" s="1">
        <v>36845</v>
      </c>
      <c r="C294">
        <f>AVERAGE(C293,C295)</f>
        <v>0.603839699074074</v>
      </c>
      <c r="D294" t="s">
        <v>407</v>
      </c>
      <c r="E294" t="s">
        <v>415</v>
      </c>
      <c r="F294" t="s">
        <v>415</v>
      </c>
      <c r="G294" t="s">
        <v>408</v>
      </c>
      <c r="H294" t="s">
        <v>415</v>
      </c>
      <c r="I294" t="s">
        <v>415</v>
      </c>
      <c r="K294" s="2">
        <v>0.603472222222208</v>
      </c>
      <c r="L294" s="3">
        <f t="shared" si="18"/>
        <v>320.6034722222222</v>
      </c>
      <c r="M294" t="e">
        <f>500*F294/$O$6</f>
        <v>#VALUE!</v>
      </c>
      <c r="N294" t="e">
        <f>(277-103)/(220-(AVERAGE($P$207,$P$47)))*I294+277-((277-103)/(220-(AVERAGE($P$207,$P$47)))*220)</f>
        <v>#VALUE!</v>
      </c>
    </row>
    <row r="295" spans="1:14" ht="12.75">
      <c r="A295" t="s">
        <v>241</v>
      </c>
      <c r="B295" s="1">
        <v>36845</v>
      </c>
      <c r="C295" s="2">
        <v>0.6054050925925926</v>
      </c>
      <c r="D295" t="s">
        <v>407</v>
      </c>
      <c r="E295">
        <v>0.678</v>
      </c>
      <c r="F295">
        <v>10.3238</v>
      </c>
      <c r="G295" t="s">
        <v>408</v>
      </c>
      <c r="H295">
        <v>1.673</v>
      </c>
      <c r="I295">
        <v>225.1479</v>
      </c>
      <c r="K295" s="2">
        <v>0.605555555555541</v>
      </c>
      <c r="L295" s="3">
        <f t="shared" si="18"/>
        <v>320.60555555555555</v>
      </c>
      <c r="M295" t="s">
        <v>415</v>
      </c>
      <c r="N295" t="s">
        <v>415</v>
      </c>
    </row>
    <row r="296" spans="1:14" ht="12.75">
      <c r="A296" t="s">
        <v>242</v>
      </c>
      <c r="B296" s="1">
        <v>36845</v>
      </c>
      <c r="C296" s="2">
        <v>0.6074884259259259</v>
      </c>
      <c r="D296" t="s">
        <v>407</v>
      </c>
      <c r="E296">
        <v>0.678</v>
      </c>
      <c r="F296">
        <v>11.5184</v>
      </c>
      <c r="G296" t="s">
        <v>408</v>
      </c>
      <c r="H296">
        <v>1.675</v>
      </c>
      <c r="I296">
        <v>221.3646</v>
      </c>
      <c r="K296" s="2">
        <v>0.607638888888874</v>
      </c>
      <c r="L296" s="3">
        <f t="shared" si="18"/>
        <v>320.60763888888886</v>
      </c>
      <c r="M296">
        <f>500*F296/$O$6</f>
        <v>575.92</v>
      </c>
      <c r="N296">
        <f>(277-103)/(220-(AVERAGE($P$207,$P$47)))*I296+277-((277-103)/(220-(AVERAGE($P$207,$P$47)))*220)</f>
        <v>278.51775580817826</v>
      </c>
    </row>
    <row r="297" spans="1:14" ht="12.75">
      <c r="A297" t="s">
        <v>415</v>
      </c>
      <c r="B297" s="1">
        <v>36845</v>
      </c>
      <c r="C297">
        <f>AVERAGE(C296,C298)</f>
        <v>0.6095717592592593</v>
      </c>
      <c r="D297" t="s">
        <v>407</v>
      </c>
      <c r="E297" t="s">
        <v>415</v>
      </c>
      <c r="F297" t="s">
        <v>415</v>
      </c>
      <c r="G297" t="s">
        <v>408</v>
      </c>
      <c r="H297" t="s">
        <v>415</v>
      </c>
      <c r="I297" t="s">
        <v>415</v>
      </c>
      <c r="K297" s="2">
        <v>0.609722222222207</v>
      </c>
      <c r="L297" s="3">
        <f t="shared" si="18"/>
        <v>320.6097222222222</v>
      </c>
      <c r="M297" t="e">
        <f>500*F297/$O$6</f>
        <v>#VALUE!</v>
      </c>
      <c r="N297" t="e">
        <f>(277-103)/(220-(AVERAGE($P$207,$P$47)))*I297+277-((277-103)/(220-(AVERAGE($P$207,$P$47)))*220)</f>
        <v>#VALUE!</v>
      </c>
    </row>
    <row r="298" spans="1:14" ht="12.75">
      <c r="A298" t="s">
        <v>243</v>
      </c>
      <c r="B298" s="1">
        <v>36845</v>
      </c>
      <c r="C298" s="2">
        <v>0.6116550925925927</v>
      </c>
      <c r="D298" t="s">
        <v>407</v>
      </c>
      <c r="E298">
        <v>0.68</v>
      </c>
      <c r="F298">
        <v>11.8329</v>
      </c>
      <c r="G298" t="s">
        <v>408</v>
      </c>
      <c r="H298">
        <v>1.67</v>
      </c>
      <c r="I298">
        <v>225.8223</v>
      </c>
      <c r="K298" s="2">
        <v>0.61180555555554</v>
      </c>
      <c r="L298" s="3">
        <f t="shared" si="18"/>
        <v>320.6118055555555</v>
      </c>
      <c r="M298">
        <f>500*F298/$O$6</f>
        <v>591.645</v>
      </c>
      <c r="N298">
        <f>(277-103)/(220-(AVERAGE($P$207,$P$47)))*I298+277-((277-103)/(220-(AVERAGE($P$207,$P$47)))*220)</f>
        <v>283.4757655297935</v>
      </c>
    </row>
    <row r="299" spans="1:14" ht="12.75">
      <c r="A299" t="s">
        <v>244</v>
      </c>
      <c r="B299" s="1">
        <v>36845</v>
      </c>
      <c r="C299" s="2">
        <v>0.6137384259259259</v>
      </c>
      <c r="D299" t="s">
        <v>407</v>
      </c>
      <c r="E299">
        <v>0.68</v>
      </c>
      <c r="F299">
        <v>12.2845</v>
      </c>
      <c r="G299" t="s">
        <v>408</v>
      </c>
      <c r="H299">
        <v>1.67</v>
      </c>
      <c r="I299">
        <v>234.7042</v>
      </c>
      <c r="K299" s="2">
        <v>0.613888888888873</v>
      </c>
      <c r="L299" s="3">
        <f t="shared" si="18"/>
        <v>320.6138888888889</v>
      </c>
      <c r="M299">
        <f>500*F299/$O$6</f>
        <v>614.225</v>
      </c>
      <c r="N299">
        <f>(277-103)/(220-(AVERAGE($P$207,$P$47)))*I299+277-((277-103)/(220-(AVERAGE($P$207,$P$47)))*220)</f>
        <v>293.3545251023117</v>
      </c>
    </row>
    <row r="300" spans="1:14" ht="12.75">
      <c r="A300" t="s">
        <v>245</v>
      </c>
      <c r="B300" s="1">
        <v>36845</v>
      </c>
      <c r="C300" s="2">
        <v>0.6158217592592593</v>
      </c>
      <c r="D300" t="s">
        <v>407</v>
      </c>
      <c r="E300">
        <v>0.678</v>
      </c>
      <c r="F300">
        <v>12.549</v>
      </c>
      <c r="G300" t="s">
        <v>408</v>
      </c>
      <c r="H300">
        <v>1.67</v>
      </c>
      <c r="I300">
        <v>232.1209</v>
      </c>
      <c r="K300" s="2">
        <v>0.615972222222206</v>
      </c>
      <c r="L300" s="3">
        <f t="shared" si="18"/>
        <v>320.6159722222222</v>
      </c>
      <c r="M300">
        <f>500*F300/$O$6</f>
        <v>627.45</v>
      </c>
      <c r="N300">
        <f>(277-103)/(220-(AVERAGE($P$207,$P$47)))*I300+277-((277-103)/(220-(AVERAGE($P$207,$P$47)))*220)</f>
        <v>290.48128856466934</v>
      </c>
    </row>
    <row r="301" spans="1:14" ht="12.75">
      <c r="A301" t="s">
        <v>246</v>
      </c>
      <c r="B301" s="1">
        <v>36845</v>
      </c>
      <c r="C301" s="2">
        <v>0.6179166666666667</v>
      </c>
      <c r="D301" t="s">
        <v>407</v>
      </c>
      <c r="E301">
        <v>0.68</v>
      </c>
      <c r="F301">
        <v>11.5</v>
      </c>
      <c r="G301" t="s">
        <v>408</v>
      </c>
      <c r="H301">
        <v>1.67</v>
      </c>
      <c r="I301">
        <v>234.7115</v>
      </c>
      <c r="K301" s="2">
        <v>0.618055555555539</v>
      </c>
      <c r="L301" s="3">
        <f t="shared" si="18"/>
        <v>320.61805555555554</v>
      </c>
      <c r="M301" t="s">
        <v>415</v>
      </c>
      <c r="N301" t="s">
        <v>415</v>
      </c>
    </row>
    <row r="302" spans="1:14" ht="12.75">
      <c r="A302" t="s">
        <v>247</v>
      </c>
      <c r="B302" s="1">
        <v>36845</v>
      </c>
      <c r="C302" s="2">
        <v>0.62</v>
      </c>
      <c r="D302" t="s">
        <v>407</v>
      </c>
      <c r="E302">
        <v>0.681</v>
      </c>
      <c r="F302">
        <v>11.5059</v>
      </c>
      <c r="G302" t="s">
        <v>408</v>
      </c>
      <c r="H302">
        <v>1.675</v>
      </c>
      <c r="I302">
        <v>232.6521</v>
      </c>
      <c r="K302" s="2">
        <v>0.620138888888872</v>
      </c>
      <c r="L302" s="3">
        <f t="shared" si="18"/>
        <v>320.62013888888885</v>
      </c>
      <c r="M302">
        <f>500*F302/$O$6</f>
        <v>575.295</v>
      </c>
      <c r="N302">
        <f>(277-103)/(220-(AVERAGE($P$207,$P$47)))*I302+277-((277-103)/(220-(AVERAGE($P$207,$P$47)))*220)</f>
        <v>291.0721077683219</v>
      </c>
    </row>
    <row r="303" spans="1:14" ht="12.75">
      <c r="A303" t="s">
        <v>415</v>
      </c>
      <c r="B303" s="1">
        <v>36845</v>
      </c>
      <c r="C303">
        <f>AVERAGE(C302,C304)</f>
        <v>0.6220833333333333</v>
      </c>
      <c r="D303" t="s">
        <v>407</v>
      </c>
      <c r="E303" t="s">
        <v>415</v>
      </c>
      <c r="F303" t="s">
        <v>415</v>
      </c>
      <c r="G303" t="s">
        <v>408</v>
      </c>
      <c r="H303" t="s">
        <v>415</v>
      </c>
      <c r="I303" t="s">
        <v>415</v>
      </c>
      <c r="K303" s="2">
        <v>0.622222222222205</v>
      </c>
      <c r="L303" s="3">
        <f t="shared" si="18"/>
        <v>320.6222222222222</v>
      </c>
      <c r="M303" t="s">
        <v>415</v>
      </c>
      <c r="N303" t="s">
        <v>415</v>
      </c>
    </row>
    <row r="304" spans="1:14" ht="12.75">
      <c r="A304" t="s">
        <v>248</v>
      </c>
      <c r="B304" s="1">
        <v>36845</v>
      </c>
      <c r="C304" s="2">
        <v>0.6241666666666666</v>
      </c>
      <c r="D304" t="s">
        <v>407</v>
      </c>
      <c r="E304">
        <v>0.678</v>
      </c>
      <c r="F304">
        <v>10.6559</v>
      </c>
      <c r="G304" t="s">
        <v>408</v>
      </c>
      <c r="H304">
        <v>1.673</v>
      </c>
      <c r="I304">
        <v>228.9036</v>
      </c>
      <c r="K304" s="2">
        <v>0.624305555555538</v>
      </c>
      <c r="L304" s="3">
        <f t="shared" si="18"/>
        <v>320.62430555555557</v>
      </c>
      <c r="M304">
        <f aca="true" t="shared" si="23" ref="M304:M309">500*F304/$O$6</f>
        <v>532.7950000000001</v>
      </c>
      <c r="N304">
        <f aca="true" t="shared" si="24" ref="N304:N309">(277-103)/(220-(AVERAGE($P$207,$P$47)))*I304+277-((277-103)/(220-(AVERAGE($P$207,$P$47)))*220)</f>
        <v>286.9028950708602</v>
      </c>
    </row>
    <row r="305" spans="1:14" ht="12.75">
      <c r="A305" t="s">
        <v>415</v>
      </c>
      <c r="B305" s="1">
        <v>36845</v>
      </c>
      <c r="C305">
        <f>AVERAGE(C304,C306)</f>
        <v>0.62625</v>
      </c>
      <c r="D305" t="s">
        <v>407</v>
      </c>
      <c r="E305" t="s">
        <v>415</v>
      </c>
      <c r="F305" t="s">
        <v>415</v>
      </c>
      <c r="G305" t="s">
        <v>408</v>
      </c>
      <c r="H305" t="s">
        <v>415</v>
      </c>
      <c r="I305" t="s">
        <v>415</v>
      </c>
      <c r="K305" s="2">
        <v>0.626388888888871</v>
      </c>
      <c r="L305" s="3">
        <f t="shared" si="18"/>
        <v>320.62638888888887</v>
      </c>
      <c r="M305" t="e">
        <f t="shared" si="23"/>
        <v>#VALUE!</v>
      </c>
      <c r="N305" t="e">
        <f t="shared" si="24"/>
        <v>#VALUE!</v>
      </c>
    </row>
    <row r="306" spans="1:14" ht="12.75">
      <c r="A306" t="s">
        <v>249</v>
      </c>
      <c r="B306" s="1">
        <v>36845</v>
      </c>
      <c r="C306" s="2">
        <v>0.6283333333333333</v>
      </c>
      <c r="D306" t="s">
        <v>407</v>
      </c>
      <c r="E306">
        <v>0.678</v>
      </c>
      <c r="F306">
        <v>11.5704</v>
      </c>
      <c r="G306" t="s">
        <v>408</v>
      </c>
      <c r="H306">
        <v>1.673</v>
      </c>
      <c r="I306">
        <v>216.5643</v>
      </c>
      <c r="K306" s="2">
        <v>0.628472222222204</v>
      </c>
      <c r="L306" s="3">
        <f t="shared" si="18"/>
        <v>320.62847222222223</v>
      </c>
      <c r="M306">
        <f t="shared" si="23"/>
        <v>578.52</v>
      </c>
      <c r="N306">
        <f t="shared" si="24"/>
        <v>273.1786943938458</v>
      </c>
    </row>
    <row r="307" spans="1:14" ht="12.75">
      <c r="A307" t="s">
        <v>250</v>
      </c>
      <c r="B307" s="1">
        <v>36845</v>
      </c>
      <c r="C307" s="2">
        <v>0.6304282407407408</v>
      </c>
      <c r="D307" t="s">
        <v>407</v>
      </c>
      <c r="E307">
        <v>0.678</v>
      </c>
      <c r="F307">
        <v>11.6433</v>
      </c>
      <c r="G307" t="s">
        <v>408</v>
      </c>
      <c r="H307">
        <v>1.673</v>
      </c>
      <c r="I307">
        <v>217.3365</v>
      </c>
      <c r="K307" s="2">
        <v>0.630555555555537</v>
      </c>
      <c r="L307" s="3">
        <f t="shared" si="18"/>
        <v>320.63055555555553</v>
      </c>
      <c r="M307">
        <f t="shared" si="23"/>
        <v>582.165</v>
      </c>
      <c r="N307">
        <f t="shared" si="24"/>
        <v>274.03756221963744</v>
      </c>
    </row>
    <row r="308" spans="1:14" ht="12.75">
      <c r="A308" t="s">
        <v>251</v>
      </c>
      <c r="B308" s="1">
        <v>36845</v>
      </c>
      <c r="C308" s="2">
        <v>0.6325</v>
      </c>
      <c r="D308" t="s">
        <v>407</v>
      </c>
      <c r="E308">
        <v>0.678</v>
      </c>
      <c r="F308">
        <v>11.5247</v>
      </c>
      <c r="G308" t="s">
        <v>408</v>
      </c>
      <c r="H308">
        <v>1.67</v>
      </c>
      <c r="I308">
        <v>223.1266</v>
      </c>
      <c r="K308" s="2">
        <v>0.63263888888887</v>
      </c>
      <c r="L308" s="3">
        <f t="shared" si="18"/>
        <v>320.6326388888889</v>
      </c>
      <c r="M308">
        <f t="shared" si="23"/>
        <v>576.2349999999999</v>
      </c>
      <c r="N308">
        <f t="shared" si="24"/>
        <v>280.47751378414927</v>
      </c>
    </row>
    <row r="309" spans="1:14" ht="12.75">
      <c r="A309" t="s">
        <v>252</v>
      </c>
      <c r="B309" s="1">
        <v>36845</v>
      </c>
      <c r="C309" s="2">
        <v>0.6345949074074074</v>
      </c>
      <c r="D309" t="s">
        <v>407</v>
      </c>
      <c r="E309">
        <v>0.68</v>
      </c>
      <c r="F309">
        <v>11.575</v>
      </c>
      <c r="G309" t="s">
        <v>408</v>
      </c>
      <c r="H309">
        <v>1.67</v>
      </c>
      <c r="I309">
        <v>224.7164</v>
      </c>
      <c r="K309" s="2">
        <v>0.634722222222203</v>
      </c>
      <c r="L309" s="3">
        <f t="shared" si="18"/>
        <v>320.6347222222222</v>
      </c>
      <c r="M309">
        <f t="shared" si="23"/>
        <v>578.75</v>
      </c>
      <c r="N309">
        <f t="shared" si="24"/>
        <v>282.2457449023097</v>
      </c>
    </row>
    <row r="310" spans="1:14" ht="12.75">
      <c r="A310" t="s">
        <v>253</v>
      </c>
      <c r="B310" s="1">
        <v>36845</v>
      </c>
      <c r="C310" s="2">
        <v>0.6366782407407408</v>
      </c>
      <c r="D310" t="s">
        <v>407</v>
      </c>
      <c r="E310">
        <v>0.678</v>
      </c>
      <c r="F310">
        <v>11.4549</v>
      </c>
      <c r="G310" t="s">
        <v>408</v>
      </c>
      <c r="H310">
        <v>1.668</v>
      </c>
      <c r="I310">
        <v>220.2648</v>
      </c>
      <c r="K310" s="2">
        <v>0.636805555555536</v>
      </c>
      <c r="L310" s="3">
        <f t="shared" si="18"/>
        <v>320.63680555555555</v>
      </c>
      <c r="M310" t="s">
        <v>415</v>
      </c>
      <c r="N310" t="s">
        <v>415</v>
      </c>
    </row>
    <row r="311" spans="1:14" ht="12.75">
      <c r="A311" t="s">
        <v>254</v>
      </c>
      <c r="B311" s="1">
        <v>36845</v>
      </c>
      <c r="C311" s="2">
        <v>0.6387615740740741</v>
      </c>
      <c r="D311" t="s">
        <v>407</v>
      </c>
      <c r="E311">
        <v>0.678</v>
      </c>
      <c r="F311">
        <v>11.3868</v>
      </c>
      <c r="G311" t="s">
        <v>408</v>
      </c>
      <c r="H311">
        <v>1.668</v>
      </c>
      <c r="I311">
        <v>214.7991</v>
      </c>
      <c r="K311" s="2">
        <v>0.638888888888869</v>
      </c>
      <c r="L311" s="3">
        <f t="shared" si="18"/>
        <v>320.63888888888886</v>
      </c>
      <c r="M311">
        <f>500*F311/$O$6</f>
        <v>569.3399999999999</v>
      </c>
      <c r="N311">
        <f>(277-103)/(220-(AVERAGE($P$207,$P$47)))*I311+277-((277-103)/(220-(AVERAGE($P$207,$P$47)))*220)</f>
        <v>271.21537726604555</v>
      </c>
    </row>
    <row r="312" spans="1:14" ht="12.75">
      <c r="A312" t="s">
        <v>415</v>
      </c>
      <c r="B312" s="1">
        <v>36845</v>
      </c>
      <c r="C312">
        <f>AVERAGE(C311,C313)</f>
        <v>0.6408449074074074</v>
      </c>
      <c r="D312" t="s">
        <v>407</v>
      </c>
      <c r="E312" t="s">
        <v>415</v>
      </c>
      <c r="F312" t="s">
        <v>415</v>
      </c>
      <c r="G312" t="s">
        <v>408</v>
      </c>
      <c r="H312" t="s">
        <v>415</v>
      </c>
      <c r="I312" t="s">
        <v>415</v>
      </c>
      <c r="K312" s="2">
        <v>0.640972222222202</v>
      </c>
      <c r="L312" s="3">
        <f t="shared" si="18"/>
        <v>320.6409722222222</v>
      </c>
      <c r="M312" t="e">
        <f>500*F312/$O$6</f>
        <v>#VALUE!</v>
      </c>
      <c r="N312" t="e">
        <f>(277-103)/(220-(AVERAGE($P$207,$P$47)))*I312+277-((277-103)/(220-(AVERAGE($P$207,$P$47)))*220)</f>
        <v>#VALUE!</v>
      </c>
    </row>
    <row r="313" spans="1:14" ht="12.75">
      <c r="A313" t="s">
        <v>255</v>
      </c>
      <c r="B313" s="1">
        <v>36845</v>
      </c>
      <c r="C313" s="2">
        <v>0.6429282407407407</v>
      </c>
      <c r="D313" t="s">
        <v>407</v>
      </c>
      <c r="E313">
        <v>0.678</v>
      </c>
      <c r="F313">
        <v>10.8411</v>
      </c>
      <c r="G313" t="s">
        <v>408</v>
      </c>
      <c r="H313">
        <v>1.671</v>
      </c>
      <c r="I313">
        <v>214.3957</v>
      </c>
      <c r="K313" s="2">
        <v>0.643055555555535</v>
      </c>
      <c r="L313" s="3">
        <f t="shared" si="18"/>
        <v>320.6430555555555</v>
      </c>
      <c r="M313">
        <f>500*F313/$O$6</f>
        <v>542.0550000000001</v>
      </c>
      <c r="N313">
        <f>(277-103)/(220-(AVERAGE($P$207,$P$47)))*I313+277-((277-103)/(220-(AVERAGE($P$207,$P$47)))*220)</f>
        <v>270.76670168857294</v>
      </c>
    </row>
    <row r="314" spans="1:14" ht="12.75">
      <c r="A314" t="s">
        <v>256</v>
      </c>
      <c r="B314" s="1">
        <v>36845</v>
      </c>
      <c r="C314" s="2">
        <v>0.6450115740740741</v>
      </c>
      <c r="D314" t="s">
        <v>407</v>
      </c>
      <c r="E314">
        <v>0.678</v>
      </c>
      <c r="F314">
        <v>11.1999</v>
      </c>
      <c r="G314" t="s">
        <v>408</v>
      </c>
      <c r="H314">
        <v>1.671</v>
      </c>
      <c r="I314">
        <v>216.1372</v>
      </c>
      <c r="K314" s="2">
        <v>0.645138888888868</v>
      </c>
      <c r="L314" s="3">
        <f t="shared" si="18"/>
        <v>320.6451388888889</v>
      </c>
      <c r="M314" t="s">
        <v>415</v>
      </c>
      <c r="N314" t="s">
        <v>415</v>
      </c>
    </row>
    <row r="315" spans="1:14" ht="12.75">
      <c r="A315" t="s">
        <v>257</v>
      </c>
      <c r="B315" s="1">
        <v>36845</v>
      </c>
      <c r="C315" s="2">
        <v>0.6471064814814814</v>
      </c>
      <c r="D315" t="s">
        <v>407</v>
      </c>
      <c r="E315">
        <v>0.678</v>
      </c>
      <c r="F315">
        <v>10.7593</v>
      </c>
      <c r="G315" t="s">
        <v>408</v>
      </c>
      <c r="H315">
        <v>1.673</v>
      </c>
      <c r="I315">
        <v>214.6296</v>
      </c>
      <c r="K315" s="2">
        <v>0.647222222222201</v>
      </c>
      <c r="L315" s="3">
        <f t="shared" si="18"/>
        <v>320.6472222222222</v>
      </c>
      <c r="M315">
        <f>500*F315/$O$6</f>
        <v>537.9649999999999</v>
      </c>
      <c r="N315">
        <f>(277-103)/(220-(AVERAGE($P$207,$P$47)))*I315+277-((277-103)/(220-(AVERAGE($P$207,$P$47)))*220)</f>
        <v>271.02685344259083</v>
      </c>
    </row>
    <row r="316" spans="1:14" ht="12.75">
      <c r="A316" t="s">
        <v>415</v>
      </c>
      <c r="B316" s="1">
        <v>36845</v>
      </c>
      <c r="C316">
        <f>AVERAGE(C315,C317)</f>
        <v>0.6491898148148147</v>
      </c>
      <c r="D316" t="s">
        <v>407</v>
      </c>
      <c r="E316" t="s">
        <v>415</v>
      </c>
      <c r="F316" t="s">
        <v>415</v>
      </c>
      <c r="G316" t="s">
        <v>408</v>
      </c>
      <c r="H316" t="s">
        <v>415</v>
      </c>
      <c r="I316" t="s">
        <v>415</v>
      </c>
      <c r="K316" s="2">
        <v>0.649305555555534</v>
      </c>
      <c r="L316" s="3">
        <f t="shared" si="18"/>
        <v>320.64930555555554</v>
      </c>
      <c r="M316" t="e">
        <f>500*F316/$O$6</f>
        <v>#VALUE!</v>
      </c>
      <c r="N316" t="e">
        <f>(277-103)/(220-(AVERAGE($P$207,$P$47)))*I316+277-((277-103)/(220-(AVERAGE($P$207,$P$47)))*220)</f>
        <v>#VALUE!</v>
      </c>
    </row>
    <row r="317" spans="1:14" ht="12.75">
      <c r="A317" t="s">
        <v>258</v>
      </c>
      <c r="B317" s="1">
        <v>36845</v>
      </c>
      <c r="C317" s="2">
        <v>0.6512731481481482</v>
      </c>
      <c r="D317" t="s">
        <v>407</v>
      </c>
      <c r="E317">
        <v>0.678</v>
      </c>
      <c r="F317">
        <v>11.719</v>
      </c>
      <c r="G317" t="s">
        <v>408</v>
      </c>
      <c r="H317">
        <v>1.668</v>
      </c>
      <c r="I317">
        <v>221.2175</v>
      </c>
      <c r="K317" s="2">
        <v>0.651388888888867</v>
      </c>
      <c r="L317" s="3">
        <f t="shared" si="18"/>
        <v>320.65138888888885</v>
      </c>
      <c r="M317">
        <f>500*F317/$O$6</f>
        <v>585.95</v>
      </c>
      <c r="N317">
        <f>(277-103)/(220-(AVERAGE($P$207,$P$47)))*I317+277-((277-103)/(220-(AVERAGE($P$207,$P$47)))*220)</f>
        <v>278.3541460475282</v>
      </c>
    </row>
    <row r="318" spans="1:14" ht="12.75">
      <c r="A318" t="s">
        <v>259</v>
      </c>
      <c r="B318" s="1">
        <v>36845</v>
      </c>
      <c r="C318" s="2">
        <v>0.6533564814814815</v>
      </c>
      <c r="D318" t="s">
        <v>407</v>
      </c>
      <c r="E318">
        <v>0.678</v>
      </c>
      <c r="F318">
        <v>11.8961</v>
      </c>
      <c r="G318" t="s">
        <v>408</v>
      </c>
      <c r="H318">
        <v>1.668</v>
      </c>
      <c r="I318">
        <v>221.8965</v>
      </c>
      <c r="K318" s="2">
        <v>0.6534722222222</v>
      </c>
      <c r="L318" s="3">
        <f t="shared" si="18"/>
        <v>320.6534722222222</v>
      </c>
      <c r="M318">
        <f>500*F318/$O$6</f>
        <v>594.8050000000001</v>
      </c>
      <c r="N318">
        <f>(277-103)/(220-(AVERAGE($P$207,$P$47)))*I318+277-((277-103)/(220-(AVERAGE($P$207,$P$47)))*220)</f>
        <v>279.1093535762935</v>
      </c>
    </row>
    <row r="319" spans="1:14" ht="12.75">
      <c r="A319" t="s">
        <v>260</v>
      </c>
      <c r="B319" s="1">
        <v>36845</v>
      </c>
      <c r="C319" s="2">
        <v>0.6554398148148148</v>
      </c>
      <c r="D319" t="s">
        <v>407</v>
      </c>
      <c r="E319">
        <v>0.68</v>
      </c>
      <c r="F319">
        <v>11.0767</v>
      </c>
      <c r="G319" t="s">
        <v>408</v>
      </c>
      <c r="H319">
        <v>1.67</v>
      </c>
      <c r="I319">
        <v>218.2676</v>
      </c>
      <c r="K319" s="2">
        <v>0.655555555555533</v>
      </c>
      <c r="L319" s="3">
        <f t="shared" si="18"/>
        <v>320.6555555555555</v>
      </c>
      <c r="M319" t="s">
        <v>415</v>
      </c>
      <c r="N319" t="s">
        <v>415</v>
      </c>
    </row>
    <row r="320" spans="1:14" ht="12.75">
      <c r="A320" t="s">
        <v>261</v>
      </c>
      <c r="B320" s="1">
        <v>36845</v>
      </c>
      <c r="C320" s="2">
        <v>0.6575231481481482</v>
      </c>
      <c r="D320" t="s">
        <v>407</v>
      </c>
      <c r="E320">
        <v>0.678</v>
      </c>
      <c r="F320">
        <v>11.0248</v>
      </c>
      <c r="G320" t="s">
        <v>408</v>
      </c>
      <c r="H320">
        <v>1.668</v>
      </c>
      <c r="I320">
        <v>218.8674</v>
      </c>
      <c r="K320" s="2">
        <v>0.657638888888866</v>
      </c>
      <c r="L320" s="3">
        <f t="shared" si="18"/>
        <v>320.65763888888887</v>
      </c>
      <c r="M320" t="s">
        <v>415</v>
      </c>
      <c r="N320" t="s">
        <v>415</v>
      </c>
    </row>
    <row r="321" spans="1:14" ht="12.75">
      <c r="A321" t="s">
        <v>415</v>
      </c>
      <c r="B321" s="1">
        <v>36845</v>
      </c>
      <c r="C321">
        <f>AVERAGE(C320,C323)</f>
        <v>0.6606539351851852</v>
      </c>
      <c r="D321" t="s">
        <v>407</v>
      </c>
      <c r="E321" t="s">
        <v>415</v>
      </c>
      <c r="F321" t="s">
        <v>415</v>
      </c>
      <c r="G321" t="s">
        <v>408</v>
      </c>
      <c r="H321" t="s">
        <v>415</v>
      </c>
      <c r="I321" t="s">
        <v>415</v>
      </c>
      <c r="K321" s="2">
        <v>0.659722222222199</v>
      </c>
      <c r="L321" s="3">
        <f t="shared" si="18"/>
        <v>320.6597222222222</v>
      </c>
      <c r="M321" t="e">
        <f>500*F321/$O$6</f>
        <v>#VALUE!</v>
      </c>
      <c r="N321" t="e">
        <f>(277-103)/(220-(AVERAGE($P$207,$P$47)))*I321+277-((277-103)/(220-(AVERAGE($P$207,$P$47)))*220)</f>
        <v>#VALUE!</v>
      </c>
    </row>
    <row r="322" spans="1:14" ht="12.75">
      <c r="A322" t="s">
        <v>415</v>
      </c>
      <c r="B322" s="1">
        <v>36845</v>
      </c>
      <c r="C322">
        <f>AVERAGE(C321,C323)</f>
        <v>0.6622193287037037</v>
      </c>
      <c r="D322" t="s">
        <v>407</v>
      </c>
      <c r="E322" t="s">
        <v>415</v>
      </c>
      <c r="F322" t="s">
        <v>415</v>
      </c>
      <c r="G322" t="s">
        <v>408</v>
      </c>
      <c r="H322" t="s">
        <v>415</v>
      </c>
      <c r="I322" t="s">
        <v>415</v>
      </c>
      <c r="K322" s="2">
        <v>0.661805555555532</v>
      </c>
      <c r="L322" s="3">
        <f t="shared" si="18"/>
        <v>320.66180555555553</v>
      </c>
      <c r="M322" t="s">
        <v>415</v>
      </c>
      <c r="N322" t="s">
        <v>415</v>
      </c>
    </row>
    <row r="323" spans="1:14" ht="12.75">
      <c r="A323" t="s">
        <v>262</v>
      </c>
      <c r="B323" s="1">
        <v>36845</v>
      </c>
      <c r="C323" s="2">
        <v>0.6637847222222223</v>
      </c>
      <c r="D323" t="s">
        <v>407</v>
      </c>
      <c r="E323">
        <v>0.678</v>
      </c>
      <c r="F323">
        <v>11.9211</v>
      </c>
      <c r="G323" t="s">
        <v>408</v>
      </c>
      <c r="H323">
        <v>1.671</v>
      </c>
      <c r="I323">
        <v>206.8921</v>
      </c>
      <c r="K323" s="2">
        <v>0.663888888888865</v>
      </c>
      <c r="L323" s="3">
        <f t="shared" si="18"/>
        <v>320.6638888888889</v>
      </c>
      <c r="M323">
        <f aca="true" t="shared" si="25" ref="M323:M328">500*F323/$O$6</f>
        <v>596.055</v>
      </c>
      <c r="N323">
        <f aca="true" t="shared" si="26" ref="N323:N328">(277-103)/(220-(AVERAGE($P$207,$P$47)))*I323+277-((277-103)/(220-(AVERAGE($P$207,$P$47)))*220)</f>
        <v>262.4209355430018</v>
      </c>
    </row>
    <row r="324" spans="1:14" ht="12.75">
      <c r="A324" t="s">
        <v>415</v>
      </c>
      <c r="B324" s="1">
        <v>36845</v>
      </c>
      <c r="C324">
        <f>AVERAGE(C323,C325)</f>
        <v>0.6658969907407408</v>
      </c>
      <c r="D324" t="s">
        <v>407</v>
      </c>
      <c r="E324" t="s">
        <v>415</v>
      </c>
      <c r="F324" t="s">
        <v>415</v>
      </c>
      <c r="G324" t="s">
        <v>408</v>
      </c>
      <c r="H324" t="s">
        <v>415</v>
      </c>
      <c r="I324" t="s">
        <v>415</v>
      </c>
      <c r="K324" s="2">
        <v>0.665972222222197</v>
      </c>
      <c r="L324" s="3">
        <f t="shared" si="18"/>
        <v>320.6659722222222</v>
      </c>
      <c r="M324" t="e">
        <f t="shared" si="25"/>
        <v>#VALUE!</v>
      </c>
      <c r="N324" t="e">
        <f t="shared" si="26"/>
        <v>#VALUE!</v>
      </c>
    </row>
    <row r="325" spans="1:14" ht="12.75">
      <c r="A325" t="s">
        <v>263</v>
      </c>
      <c r="B325" s="1">
        <v>36845</v>
      </c>
      <c r="C325" s="2">
        <v>0.6680092592592594</v>
      </c>
      <c r="D325" t="s">
        <v>407</v>
      </c>
      <c r="E325">
        <v>0.678</v>
      </c>
      <c r="F325">
        <v>11.2425</v>
      </c>
      <c r="G325" t="s">
        <v>408</v>
      </c>
      <c r="H325">
        <v>1.673</v>
      </c>
      <c r="I325">
        <v>204.0311</v>
      </c>
      <c r="K325" s="2">
        <v>0.66805555555553</v>
      </c>
      <c r="L325" s="3">
        <f t="shared" si="18"/>
        <v>320.66805555555555</v>
      </c>
      <c r="M325">
        <f t="shared" si="25"/>
        <v>562.125</v>
      </c>
      <c r="N325">
        <f t="shared" si="26"/>
        <v>259.23883136067883</v>
      </c>
    </row>
    <row r="326" spans="1:14" ht="12.75">
      <c r="A326" t="s">
        <v>264</v>
      </c>
      <c r="B326" s="1">
        <v>36845</v>
      </c>
      <c r="C326" s="2">
        <v>0.6700347222222223</v>
      </c>
      <c r="D326" t="s">
        <v>407</v>
      </c>
      <c r="E326">
        <v>0.68</v>
      </c>
      <c r="F326">
        <v>11.5081</v>
      </c>
      <c r="G326" t="s">
        <v>408</v>
      </c>
      <c r="H326">
        <v>1.675</v>
      </c>
      <c r="I326">
        <v>213.9602</v>
      </c>
      <c r="K326" s="2">
        <v>0.670138888888863</v>
      </c>
      <c r="L326" s="3">
        <f aca="true" t="shared" si="27" ref="L326:L389">B326-DATE(1999,12,31)+K326</f>
        <v>320.67013888888886</v>
      </c>
      <c r="M326">
        <f t="shared" si="25"/>
        <v>575.405</v>
      </c>
      <c r="N326">
        <f t="shared" si="26"/>
        <v>270.28232336931336</v>
      </c>
    </row>
    <row r="327" spans="1:14" ht="12.75">
      <c r="A327" t="s">
        <v>265</v>
      </c>
      <c r="B327" s="1">
        <v>36845</v>
      </c>
      <c r="C327" s="2">
        <v>0.6721180555555555</v>
      </c>
      <c r="D327" t="s">
        <v>407</v>
      </c>
      <c r="E327">
        <v>0.68</v>
      </c>
      <c r="F327">
        <v>10.7237</v>
      </c>
      <c r="G327" t="s">
        <v>408</v>
      </c>
      <c r="H327">
        <v>1.671</v>
      </c>
      <c r="I327">
        <v>211.0885</v>
      </c>
      <c r="K327" s="2">
        <v>0.672222222222196</v>
      </c>
      <c r="L327" s="3">
        <f t="shared" si="27"/>
        <v>320.6722222222222</v>
      </c>
      <c r="M327">
        <f t="shared" si="25"/>
        <v>536.185</v>
      </c>
      <c r="N327">
        <f t="shared" si="26"/>
        <v>267.08831827306136</v>
      </c>
    </row>
    <row r="328" spans="1:14" ht="12.75">
      <c r="A328" t="s">
        <v>266</v>
      </c>
      <c r="B328" s="1">
        <v>36845</v>
      </c>
      <c r="C328" s="2">
        <v>0.6742013888888888</v>
      </c>
      <c r="D328" t="s">
        <v>407</v>
      </c>
      <c r="E328">
        <v>0.68</v>
      </c>
      <c r="F328">
        <v>10.5509</v>
      </c>
      <c r="G328" t="s">
        <v>408</v>
      </c>
      <c r="H328">
        <v>1.67</v>
      </c>
      <c r="I328">
        <v>215.818</v>
      </c>
      <c r="K328" s="2">
        <v>0.674305555555529</v>
      </c>
      <c r="L328" s="3">
        <f t="shared" si="27"/>
        <v>320.6743055555555</v>
      </c>
      <c r="M328">
        <f t="shared" si="25"/>
        <v>527.545</v>
      </c>
      <c r="N328">
        <f t="shared" si="26"/>
        <v>272.3486334531721</v>
      </c>
    </row>
    <row r="329" spans="1:14" ht="12.75">
      <c r="A329" t="s">
        <v>267</v>
      </c>
      <c r="B329" s="1">
        <v>36845</v>
      </c>
      <c r="C329" s="2">
        <v>0.6762962962962963</v>
      </c>
      <c r="D329" t="s">
        <v>407</v>
      </c>
      <c r="E329">
        <v>0.68</v>
      </c>
      <c r="F329">
        <v>11.129</v>
      </c>
      <c r="G329" t="s">
        <v>408</v>
      </c>
      <c r="H329">
        <v>1.673</v>
      </c>
      <c r="I329">
        <v>210.3904</v>
      </c>
      <c r="K329" s="2">
        <v>0.676388888888862</v>
      </c>
      <c r="L329" s="3">
        <f t="shared" si="27"/>
        <v>320.6763888888889</v>
      </c>
      <c r="M329" t="s">
        <v>415</v>
      </c>
      <c r="N329" t="s">
        <v>415</v>
      </c>
    </row>
    <row r="330" spans="1:14" ht="12.75">
      <c r="A330" t="s">
        <v>268</v>
      </c>
      <c r="B330" s="1">
        <v>36845</v>
      </c>
      <c r="C330" s="2">
        <v>0.6783796296296297</v>
      </c>
      <c r="D330" t="s">
        <v>407</v>
      </c>
      <c r="E330">
        <v>0.678</v>
      </c>
      <c r="F330">
        <v>11.0562</v>
      </c>
      <c r="G330" t="s">
        <v>408</v>
      </c>
      <c r="H330">
        <v>1.673</v>
      </c>
      <c r="I330">
        <v>210.772</v>
      </c>
      <c r="K330" s="2">
        <v>0.678472222222195</v>
      </c>
      <c r="L330" s="3">
        <f t="shared" si="27"/>
        <v>320.6784722222222</v>
      </c>
      <c r="M330" t="s">
        <v>415</v>
      </c>
      <c r="N330" t="s">
        <v>415</v>
      </c>
    </row>
    <row r="331" spans="1:14" ht="12.75">
      <c r="A331" t="s">
        <v>415</v>
      </c>
      <c r="B331" s="1">
        <v>36845</v>
      </c>
      <c r="C331">
        <f>AVERAGE(C330,C333)</f>
        <v>0.6815046296296297</v>
      </c>
      <c r="D331" t="s">
        <v>407</v>
      </c>
      <c r="E331" t="s">
        <v>415</v>
      </c>
      <c r="F331" t="s">
        <v>415</v>
      </c>
      <c r="G331" t="s">
        <v>408</v>
      </c>
      <c r="H331" t="s">
        <v>415</v>
      </c>
      <c r="I331" t="s">
        <v>415</v>
      </c>
      <c r="K331" s="2">
        <v>0.680555555555528</v>
      </c>
      <c r="L331" s="3">
        <f t="shared" si="27"/>
        <v>320.68055555555554</v>
      </c>
      <c r="M331" t="e">
        <f>500*F331/$O$6</f>
        <v>#VALUE!</v>
      </c>
      <c r="N331" t="e">
        <f>(277-103)/(220-(AVERAGE($P$207,$P$47)))*I331+277-((277-103)/(220-(AVERAGE($P$207,$P$47)))*220)</f>
        <v>#VALUE!</v>
      </c>
    </row>
    <row r="332" spans="1:14" ht="12.75">
      <c r="A332" t="s">
        <v>415</v>
      </c>
      <c r="B332" s="1">
        <v>36845</v>
      </c>
      <c r="C332">
        <f>AVERAGE(C331,C333)</f>
        <v>0.6830671296296296</v>
      </c>
      <c r="D332" t="s">
        <v>407</v>
      </c>
      <c r="E332" t="s">
        <v>415</v>
      </c>
      <c r="F332" t="s">
        <v>415</v>
      </c>
      <c r="G332" t="s">
        <v>408</v>
      </c>
      <c r="H332" t="s">
        <v>415</v>
      </c>
      <c r="I332" t="s">
        <v>415</v>
      </c>
      <c r="K332" s="2">
        <v>0.682638888888861</v>
      </c>
      <c r="L332" s="3">
        <f t="shared" si="27"/>
        <v>320.68263888888885</v>
      </c>
      <c r="M332" t="s">
        <v>415</v>
      </c>
      <c r="N332" t="s">
        <v>415</v>
      </c>
    </row>
    <row r="333" spans="1:14" ht="12.75">
      <c r="A333" t="s">
        <v>269</v>
      </c>
      <c r="B333" s="1">
        <v>36845</v>
      </c>
      <c r="C333" s="2">
        <v>0.6846296296296296</v>
      </c>
      <c r="D333" t="s">
        <v>407</v>
      </c>
      <c r="E333">
        <v>0.68</v>
      </c>
      <c r="F333">
        <v>10.993</v>
      </c>
      <c r="G333" t="s">
        <v>408</v>
      </c>
      <c r="H333">
        <v>1.671</v>
      </c>
      <c r="I333">
        <v>207.663</v>
      </c>
      <c r="K333" s="2">
        <v>0.684722222222194</v>
      </c>
      <c r="L333" s="3">
        <f t="shared" si="27"/>
        <v>320.6847222222222</v>
      </c>
      <c r="M333">
        <f>500*F333/$O$6</f>
        <v>549.65</v>
      </c>
      <c r="N333">
        <f>(277-103)/(220-(AVERAGE($P$207,$P$47)))*I333+277-((277-103)/(220-(AVERAGE($P$207,$P$47)))*220)</f>
        <v>263.27835746336285</v>
      </c>
    </row>
    <row r="334" spans="1:14" ht="12.75">
      <c r="A334" t="s">
        <v>415</v>
      </c>
      <c r="B334" s="1">
        <v>36845</v>
      </c>
      <c r="C334">
        <f>AVERAGE(C333,C335)</f>
        <v>0.6867129629629629</v>
      </c>
      <c r="D334" t="s">
        <v>407</v>
      </c>
      <c r="E334" t="s">
        <v>415</v>
      </c>
      <c r="F334" t="s">
        <v>415</v>
      </c>
      <c r="G334" t="s">
        <v>408</v>
      </c>
      <c r="H334" t="s">
        <v>415</v>
      </c>
      <c r="I334" t="s">
        <v>415</v>
      </c>
      <c r="K334" s="2">
        <v>0.686805555555527</v>
      </c>
      <c r="L334" s="3">
        <f t="shared" si="27"/>
        <v>320.6868055555555</v>
      </c>
      <c r="M334" t="e">
        <f>500*F334/$O$6</f>
        <v>#VALUE!</v>
      </c>
      <c r="N334" t="e">
        <f>(277-103)/(220-(AVERAGE($P$207,$P$47)))*I334+277-((277-103)/(220-(AVERAGE($P$207,$P$47)))*220)</f>
        <v>#VALUE!</v>
      </c>
    </row>
    <row r="335" spans="1:14" ht="12.75">
      <c r="A335" t="s">
        <v>270</v>
      </c>
      <c r="B335" s="1">
        <v>36845</v>
      </c>
      <c r="C335" s="2">
        <v>0.6887962962962964</v>
      </c>
      <c r="D335" t="s">
        <v>407</v>
      </c>
      <c r="E335">
        <v>0.68</v>
      </c>
      <c r="F335">
        <v>11.7256</v>
      </c>
      <c r="G335" t="s">
        <v>408</v>
      </c>
      <c r="H335">
        <v>1.673</v>
      </c>
      <c r="I335">
        <v>213.3601</v>
      </c>
      <c r="K335" s="2">
        <v>0.68888888888886</v>
      </c>
      <c r="L335" s="3">
        <f t="shared" si="27"/>
        <v>320.68888888888887</v>
      </c>
      <c r="M335">
        <f>500*F335/$O$6</f>
        <v>586.28</v>
      </c>
      <c r="N335">
        <f>(277-103)/(220-(AVERAGE($P$207,$P$47)))*I335+277-((277-103)/(220-(AVERAGE($P$207,$P$47)))*220)</f>
        <v>269.61487117783764</v>
      </c>
    </row>
    <row r="336" spans="1:14" ht="12.75">
      <c r="A336" t="s">
        <v>271</v>
      </c>
      <c r="B336" s="1">
        <v>36845</v>
      </c>
      <c r="C336" s="2">
        <v>0.6908912037037037</v>
      </c>
      <c r="D336" t="s">
        <v>407</v>
      </c>
      <c r="E336">
        <v>0.678</v>
      </c>
      <c r="F336">
        <v>10.7069</v>
      </c>
      <c r="G336" t="s">
        <v>408</v>
      </c>
      <c r="H336">
        <v>1.671</v>
      </c>
      <c r="I336">
        <v>213.5365</v>
      </c>
      <c r="K336" s="2">
        <v>0.690972222222193</v>
      </c>
      <c r="L336" s="3">
        <f t="shared" si="27"/>
        <v>320.6909722222222</v>
      </c>
      <c r="M336" t="s">
        <v>415</v>
      </c>
      <c r="N336" t="s">
        <v>415</v>
      </c>
    </row>
    <row r="337" spans="1:14" ht="12.75">
      <c r="A337" t="s">
        <v>272</v>
      </c>
      <c r="B337" s="1">
        <v>36845</v>
      </c>
      <c r="C337" s="2">
        <v>0.692974537037037</v>
      </c>
      <c r="D337" t="s">
        <v>407</v>
      </c>
      <c r="E337">
        <v>0.678</v>
      </c>
      <c r="F337">
        <v>11.204</v>
      </c>
      <c r="G337" t="s">
        <v>408</v>
      </c>
      <c r="H337">
        <v>1.673</v>
      </c>
      <c r="I337">
        <v>208.148</v>
      </c>
      <c r="K337" s="2">
        <v>0.693055555555526</v>
      </c>
      <c r="L337" s="3">
        <f t="shared" si="27"/>
        <v>320.69305555555553</v>
      </c>
      <c r="M337" t="s">
        <v>415</v>
      </c>
      <c r="N337" t="s">
        <v>415</v>
      </c>
    </row>
    <row r="338" spans="1:14" ht="12.75">
      <c r="A338" t="s">
        <v>415</v>
      </c>
      <c r="B338" s="1">
        <v>36845</v>
      </c>
      <c r="C338">
        <f>AVERAGE(C337,C340)</f>
        <v>0.6960995370370371</v>
      </c>
      <c r="D338" t="s">
        <v>407</v>
      </c>
      <c r="E338" t="s">
        <v>415</v>
      </c>
      <c r="F338" t="s">
        <v>415</v>
      </c>
      <c r="G338" t="s">
        <v>408</v>
      </c>
      <c r="H338" t="s">
        <v>415</v>
      </c>
      <c r="I338" t="s">
        <v>415</v>
      </c>
      <c r="K338" s="2">
        <v>0.695138888888859</v>
      </c>
      <c r="L338" s="3">
        <f t="shared" si="27"/>
        <v>320.69513888888883</v>
      </c>
      <c r="M338" t="e">
        <f aca="true" t="shared" si="28" ref="M338:M361">500*F338/$O$6</f>
        <v>#VALUE!</v>
      </c>
      <c r="N338" t="e">
        <f aca="true" t="shared" si="29" ref="N338:N363">(277-103)/(220-(AVERAGE($P$207,$P$47)))*I338+277-((277-103)/(220-(AVERAGE($P$207,$P$47)))*220)</f>
        <v>#VALUE!</v>
      </c>
    </row>
    <row r="339" spans="1:14" ht="12.75">
      <c r="A339" t="s">
        <v>415</v>
      </c>
      <c r="B339" s="1">
        <v>36845</v>
      </c>
      <c r="C339">
        <f>AVERAGE(C338,C340)</f>
        <v>0.697662037037037</v>
      </c>
      <c r="D339" t="s">
        <v>407</v>
      </c>
      <c r="E339" t="s">
        <v>415</v>
      </c>
      <c r="F339" t="s">
        <v>415</v>
      </c>
      <c r="G339" t="s">
        <v>408</v>
      </c>
      <c r="H339" t="s">
        <v>415</v>
      </c>
      <c r="I339" t="s">
        <v>415</v>
      </c>
      <c r="K339" s="2">
        <v>0.697222222222192</v>
      </c>
      <c r="L339" s="3">
        <f t="shared" si="27"/>
        <v>320.6972222222222</v>
      </c>
      <c r="M339" t="e">
        <f t="shared" si="28"/>
        <v>#VALUE!</v>
      </c>
      <c r="N339" t="e">
        <f t="shared" si="29"/>
        <v>#VALUE!</v>
      </c>
    </row>
    <row r="340" spans="1:14" ht="12.75">
      <c r="A340" t="s">
        <v>273</v>
      </c>
      <c r="B340" s="1">
        <v>36845</v>
      </c>
      <c r="C340" s="2">
        <v>0.699224537037037</v>
      </c>
      <c r="D340" t="s">
        <v>407</v>
      </c>
      <c r="E340">
        <v>0.68</v>
      </c>
      <c r="F340">
        <v>11.2878</v>
      </c>
      <c r="G340" t="s">
        <v>408</v>
      </c>
      <c r="H340">
        <v>1.671</v>
      </c>
      <c r="I340">
        <v>205.6285</v>
      </c>
      <c r="K340" s="2">
        <v>0.699305555555525</v>
      </c>
      <c r="L340" s="3">
        <f t="shared" si="27"/>
        <v>320.6993055555555</v>
      </c>
      <c r="M340">
        <f t="shared" si="28"/>
        <v>564.3900000000001</v>
      </c>
      <c r="N340">
        <f t="shared" si="29"/>
        <v>261.0155154644337</v>
      </c>
    </row>
    <row r="341" spans="1:14" ht="12.75">
      <c r="A341" t="s">
        <v>274</v>
      </c>
      <c r="B341" s="1">
        <v>36845</v>
      </c>
      <c r="C341" s="2">
        <v>0.7013194444444445</v>
      </c>
      <c r="D341" t="s">
        <v>407</v>
      </c>
      <c r="E341">
        <v>0.678</v>
      </c>
      <c r="F341">
        <v>11.3474</v>
      </c>
      <c r="G341" t="s">
        <v>408</v>
      </c>
      <c r="H341">
        <v>1.67</v>
      </c>
      <c r="I341">
        <v>212.4521</v>
      </c>
      <c r="K341" s="2">
        <v>0.701388888888858</v>
      </c>
      <c r="L341" s="3">
        <f t="shared" si="27"/>
        <v>320.70138888888886</v>
      </c>
      <c r="M341">
        <f t="shared" si="28"/>
        <v>567.37</v>
      </c>
      <c r="N341">
        <f t="shared" si="29"/>
        <v>268.60496184629295</v>
      </c>
    </row>
    <row r="342" spans="1:14" ht="12.75">
      <c r="A342" t="s">
        <v>275</v>
      </c>
      <c r="B342" s="1">
        <v>36845</v>
      </c>
      <c r="C342" s="2">
        <v>0.7034606481481481</v>
      </c>
      <c r="D342" t="s">
        <v>407</v>
      </c>
      <c r="E342">
        <v>0.678</v>
      </c>
      <c r="F342">
        <v>10.7444</v>
      </c>
      <c r="G342" t="s">
        <v>408</v>
      </c>
      <c r="H342">
        <v>1.673</v>
      </c>
      <c r="I342">
        <v>208.7074</v>
      </c>
      <c r="K342" s="2">
        <v>0.703472222222191</v>
      </c>
      <c r="L342" s="3">
        <f t="shared" si="27"/>
        <v>320.7034722222222</v>
      </c>
      <c r="M342">
        <f t="shared" si="28"/>
        <v>537.22</v>
      </c>
      <c r="N342">
        <f t="shared" si="29"/>
        <v>264.43997564162856</v>
      </c>
    </row>
    <row r="343" spans="1:14" ht="12.75">
      <c r="A343" t="s">
        <v>276</v>
      </c>
      <c r="B343" s="1">
        <v>36845</v>
      </c>
      <c r="C343" s="2">
        <v>0.7055439814814815</v>
      </c>
      <c r="D343" t="s">
        <v>407</v>
      </c>
      <c r="E343">
        <v>0.678</v>
      </c>
      <c r="F343">
        <v>11.1507</v>
      </c>
      <c r="G343" t="s">
        <v>408</v>
      </c>
      <c r="H343">
        <v>1.673</v>
      </c>
      <c r="I343">
        <v>210.4806</v>
      </c>
      <c r="K343" s="2">
        <v>0.705555555555524</v>
      </c>
      <c r="L343" s="3">
        <f t="shared" si="27"/>
        <v>320.7055555555555</v>
      </c>
      <c r="M343">
        <f t="shared" si="28"/>
        <v>557.5350000000001</v>
      </c>
      <c r="N343">
        <f t="shared" si="29"/>
        <v>266.41219064900184</v>
      </c>
    </row>
    <row r="344" spans="1:14" ht="12.75">
      <c r="A344" t="s">
        <v>277</v>
      </c>
      <c r="B344" s="1">
        <v>36845</v>
      </c>
      <c r="C344" s="2">
        <v>0.7075694444444444</v>
      </c>
      <c r="D344" t="s">
        <v>407</v>
      </c>
      <c r="E344">
        <v>0.678</v>
      </c>
      <c r="F344">
        <v>11.2218</v>
      </c>
      <c r="G344" t="s">
        <v>408</v>
      </c>
      <c r="H344">
        <v>1.673</v>
      </c>
      <c r="I344">
        <v>211.7285</v>
      </c>
      <c r="K344" s="2">
        <v>0.707638888888857</v>
      </c>
      <c r="L344" s="3">
        <f t="shared" si="27"/>
        <v>320.7076388888889</v>
      </c>
      <c r="M344">
        <f t="shared" si="28"/>
        <v>561.0899999999999</v>
      </c>
      <c r="N344">
        <f t="shared" si="29"/>
        <v>267.80014863890784</v>
      </c>
    </row>
    <row r="345" spans="1:14" ht="12.75">
      <c r="A345" t="s">
        <v>278</v>
      </c>
      <c r="B345" s="1">
        <v>36845</v>
      </c>
      <c r="C345" s="2">
        <v>0.7096527777777778</v>
      </c>
      <c r="D345" t="s">
        <v>407</v>
      </c>
      <c r="E345">
        <v>0.678</v>
      </c>
      <c r="F345">
        <v>11.3153</v>
      </c>
      <c r="G345" t="s">
        <v>408</v>
      </c>
      <c r="H345">
        <v>1.673</v>
      </c>
      <c r="I345">
        <v>207.3211</v>
      </c>
      <c r="K345" s="2">
        <v>0.70972222222219</v>
      </c>
      <c r="L345" s="3">
        <f t="shared" si="27"/>
        <v>320.7097222222222</v>
      </c>
      <c r="M345">
        <f t="shared" si="28"/>
        <v>565.7650000000001</v>
      </c>
      <c r="N345">
        <f t="shared" si="29"/>
        <v>262.8980843351083</v>
      </c>
    </row>
    <row r="346" spans="1:14" ht="12.75">
      <c r="A346" t="s">
        <v>279</v>
      </c>
      <c r="B346" s="1">
        <v>36845</v>
      </c>
      <c r="C346" s="2">
        <v>0.7117361111111111</v>
      </c>
      <c r="D346" t="s">
        <v>407</v>
      </c>
      <c r="E346">
        <v>0.678</v>
      </c>
      <c r="F346">
        <v>10.9343</v>
      </c>
      <c r="G346" t="s">
        <v>408</v>
      </c>
      <c r="H346">
        <v>1.673</v>
      </c>
      <c r="I346">
        <v>202.2331</v>
      </c>
      <c r="K346" s="2">
        <v>0.711805555555523</v>
      </c>
      <c r="L346" s="3">
        <f t="shared" si="27"/>
        <v>320.71180555555554</v>
      </c>
      <c r="M346">
        <f t="shared" si="28"/>
        <v>546.715</v>
      </c>
      <c r="N346">
        <f t="shared" si="29"/>
        <v>257.2390329266289</v>
      </c>
    </row>
    <row r="347" spans="1:14" ht="12.75">
      <c r="A347" t="s">
        <v>280</v>
      </c>
      <c r="B347" s="1">
        <v>36845</v>
      </c>
      <c r="C347" s="2">
        <v>0.7138194444444445</v>
      </c>
      <c r="D347" t="s">
        <v>407</v>
      </c>
      <c r="E347">
        <v>0.678</v>
      </c>
      <c r="F347">
        <v>10.9347</v>
      </c>
      <c r="G347" t="s">
        <v>408</v>
      </c>
      <c r="H347">
        <v>1.67</v>
      </c>
      <c r="I347">
        <v>198.0709</v>
      </c>
      <c r="K347" s="2">
        <v>0.713888888888856</v>
      </c>
      <c r="L347" s="3">
        <f t="shared" si="27"/>
        <v>320.71388888888885</v>
      </c>
      <c r="M347">
        <f t="shared" si="28"/>
        <v>546.7349999999999</v>
      </c>
      <c r="N347">
        <f t="shared" si="29"/>
        <v>252.6096886317443</v>
      </c>
    </row>
    <row r="348" spans="1:14" ht="12.75">
      <c r="A348" t="s">
        <v>281</v>
      </c>
      <c r="B348" s="1">
        <v>36845</v>
      </c>
      <c r="C348" s="2">
        <v>0.7159143518518518</v>
      </c>
      <c r="D348" t="s">
        <v>407</v>
      </c>
      <c r="E348">
        <v>0.68</v>
      </c>
      <c r="F348">
        <v>10.6079</v>
      </c>
      <c r="G348" t="s">
        <v>408</v>
      </c>
      <c r="H348">
        <v>1.67</v>
      </c>
      <c r="I348">
        <v>210.6356</v>
      </c>
      <c r="K348" s="2">
        <v>0.715972222222189</v>
      </c>
      <c r="L348" s="3">
        <f t="shared" si="27"/>
        <v>320.7159722222222</v>
      </c>
      <c r="M348">
        <f t="shared" si="28"/>
        <v>530.3950000000001</v>
      </c>
      <c r="N348">
        <f t="shared" si="29"/>
        <v>266.5845870657303</v>
      </c>
    </row>
    <row r="349" spans="1:14" ht="12.75">
      <c r="A349" t="s">
        <v>282</v>
      </c>
      <c r="B349" s="1">
        <v>36845</v>
      </c>
      <c r="C349" s="2">
        <v>0.7179861111111111</v>
      </c>
      <c r="D349" t="s">
        <v>407</v>
      </c>
      <c r="E349">
        <v>0.678</v>
      </c>
      <c r="F349">
        <v>11.3219</v>
      </c>
      <c r="G349" t="s">
        <v>408</v>
      </c>
      <c r="H349">
        <v>1.671</v>
      </c>
      <c r="I349">
        <v>210.6266</v>
      </c>
      <c r="K349" s="2">
        <v>0.718055555555522</v>
      </c>
      <c r="L349" s="3">
        <f t="shared" si="27"/>
        <v>320.7180555555555</v>
      </c>
      <c r="M349">
        <f t="shared" si="28"/>
        <v>566.095</v>
      </c>
      <c r="N349">
        <f t="shared" si="29"/>
        <v>266.5745769512106</v>
      </c>
    </row>
    <row r="350" spans="1:14" ht="12.75">
      <c r="A350" t="s">
        <v>283</v>
      </c>
      <c r="B350" s="1">
        <v>36845</v>
      </c>
      <c r="C350" s="2">
        <v>0.7200810185185186</v>
      </c>
      <c r="D350" t="s">
        <v>407</v>
      </c>
      <c r="E350">
        <v>0.678</v>
      </c>
      <c r="F350">
        <v>10.4476</v>
      </c>
      <c r="G350" t="s">
        <v>408</v>
      </c>
      <c r="H350">
        <v>1.673</v>
      </c>
      <c r="I350">
        <v>208.7628</v>
      </c>
      <c r="K350" s="2">
        <v>0.720138888888855</v>
      </c>
      <c r="L350" s="3">
        <f t="shared" si="27"/>
        <v>320.72013888888887</v>
      </c>
      <c r="M350">
        <f t="shared" si="28"/>
        <v>522.38</v>
      </c>
      <c r="N350">
        <f t="shared" si="29"/>
        <v>264.5015934576721</v>
      </c>
    </row>
    <row r="351" spans="1:14" ht="12.75">
      <c r="A351" t="s">
        <v>284</v>
      </c>
      <c r="B351" s="1">
        <v>36845</v>
      </c>
      <c r="C351" s="2">
        <v>0.7221643518518519</v>
      </c>
      <c r="D351" t="s">
        <v>407</v>
      </c>
      <c r="E351">
        <v>0.678</v>
      </c>
      <c r="F351">
        <v>10.725</v>
      </c>
      <c r="G351" t="s">
        <v>408</v>
      </c>
      <c r="H351">
        <v>1.673</v>
      </c>
      <c r="I351">
        <v>210.3721</v>
      </c>
      <c r="K351" s="2">
        <v>0.722222222222188</v>
      </c>
      <c r="L351" s="3">
        <f t="shared" si="27"/>
        <v>320.7222222222222</v>
      </c>
      <c r="M351">
        <f t="shared" si="28"/>
        <v>536.25</v>
      </c>
      <c r="N351">
        <f t="shared" si="29"/>
        <v>266.29151315729194</v>
      </c>
    </row>
    <row r="352" spans="1:14" ht="12.75">
      <c r="A352" t="s">
        <v>285</v>
      </c>
      <c r="B352" s="1">
        <v>36845</v>
      </c>
      <c r="C352" s="2">
        <v>0.7242476851851851</v>
      </c>
      <c r="D352" t="s">
        <v>407</v>
      </c>
      <c r="E352">
        <v>0.678</v>
      </c>
      <c r="F352">
        <v>11.4978</v>
      </c>
      <c r="G352" t="s">
        <v>408</v>
      </c>
      <c r="H352">
        <v>1.673</v>
      </c>
      <c r="I352">
        <v>209.0526</v>
      </c>
      <c r="K352" s="2">
        <v>0.724305555555521</v>
      </c>
      <c r="L352" s="3">
        <f t="shared" si="27"/>
        <v>320.72430555555553</v>
      </c>
      <c r="M352">
        <f t="shared" si="28"/>
        <v>574.89</v>
      </c>
      <c r="N352">
        <f t="shared" si="29"/>
        <v>264.82391914520696</v>
      </c>
    </row>
    <row r="353" spans="1:14" ht="12.75">
      <c r="A353" t="s">
        <v>286</v>
      </c>
      <c r="B353" s="1">
        <v>36845</v>
      </c>
      <c r="C353" s="2">
        <v>0.7263310185185184</v>
      </c>
      <c r="D353" t="s">
        <v>407</v>
      </c>
      <c r="E353">
        <v>0.678</v>
      </c>
      <c r="F353">
        <v>11.2314</v>
      </c>
      <c r="G353" t="s">
        <v>408</v>
      </c>
      <c r="H353">
        <v>1.673</v>
      </c>
      <c r="I353">
        <v>230.0942</v>
      </c>
      <c r="K353" s="2">
        <v>0.726388888888854</v>
      </c>
      <c r="L353" s="3">
        <f t="shared" si="27"/>
        <v>320.72638888888883</v>
      </c>
      <c r="M353">
        <f t="shared" si="28"/>
        <v>561.57</v>
      </c>
      <c r="N353">
        <f t="shared" si="29"/>
        <v>288.227121998324</v>
      </c>
    </row>
    <row r="354" spans="1:14" ht="12.75">
      <c r="A354" t="s">
        <v>287</v>
      </c>
      <c r="B354" s="1">
        <v>36845</v>
      </c>
      <c r="C354" s="2">
        <v>0.7284143518518519</v>
      </c>
      <c r="D354" t="s">
        <v>407</v>
      </c>
      <c r="E354">
        <v>0.68</v>
      </c>
      <c r="F354">
        <v>11.1418</v>
      </c>
      <c r="G354" t="s">
        <v>408</v>
      </c>
      <c r="H354">
        <v>1.671</v>
      </c>
      <c r="I354">
        <v>214.8575</v>
      </c>
      <c r="K354" s="2">
        <v>0.728472222222187</v>
      </c>
      <c r="L354" s="3">
        <f t="shared" si="27"/>
        <v>320.7284722222222</v>
      </c>
      <c r="M354">
        <f t="shared" si="28"/>
        <v>557.0899999999999</v>
      </c>
      <c r="N354">
        <f t="shared" si="29"/>
        <v>271.280331786929</v>
      </c>
    </row>
    <row r="355" spans="1:14" ht="12.75">
      <c r="A355" t="s">
        <v>288</v>
      </c>
      <c r="B355" s="1">
        <v>36845</v>
      </c>
      <c r="C355" s="2">
        <v>0.7304976851851852</v>
      </c>
      <c r="D355" t="s">
        <v>407</v>
      </c>
      <c r="E355">
        <v>0.678</v>
      </c>
      <c r="F355">
        <v>10.6219</v>
      </c>
      <c r="G355" t="s">
        <v>408</v>
      </c>
      <c r="H355">
        <v>1.668</v>
      </c>
      <c r="I355">
        <v>252.197</v>
      </c>
      <c r="K355" s="2">
        <v>0.73055555555552</v>
      </c>
      <c r="L355" s="3">
        <f t="shared" si="27"/>
        <v>320.7305555555555</v>
      </c>
      <c r="M355">
        <f t="shared" si="28"/>
        <v>531.095</v>
      </c>
      <c r="N355">
        <f t="shared" si="29"/>
        <v>312.8106285768101</v>
      </c>
    </row>
    <row r="356" spans="1:14" ht="12.75">
      <c r="A356" t="s">
        <v>289</v>
      </c>
      <c r="B356" s="1">
        <v>36845</v>
      </c>
      <c r="C356" s="2">
        <v>0.7325925925925926</v>
      </c>
      <c r="D356" t="s">
        <v>407</v>
      </c>
      <c r="E356">
        <v>0.68</v>
      </c>
      <c r="F356">
        <v>10.7126</v>
      </c>
      <c r="G356" t="s">
        <v>408</v>
      </c>
      <c r="H356">
        <v>1.671</v>
      </c>
      <c r="I356">
        <v>224.1675</v>
      </c>
      <c r="K356" s="2">
        <v>0.732638888888853</v>
      </c>
      <c r="L356" s="3">
        <f t="shared" si="27"/>
        <v>320.73263888888886</v>
      </c>
      <c r="M356">
        <f t="shared" si="28"/>
        <v>535.63</v>
      </c>
      <c r="N356">
        <f t="shared" si="29"/>
        <v>281.63523914010176</v>
      </c>
    </row>
    <row r="357" spans="1:14" ht="12.75">
      <c r="A357" t="s">
        <v>290</v>
      </c>
      <c r="B357" s="1">
        <v>36845</v>
      </c>
      <c r="C357" s="2">
        <v>0.7346759259259259</v>
      </c>
      <c r="D357" t="s">
        <v>407</v>
      </c>
      <c r="E357">
        <v>0.678</v>
      </c>
      <c r="F357">
        <v>11.3112</v>
      </c>
      <c r="G357" t="s">
        <v>408</v>
      </c>
      <c r="H357">
        <v>1.671</v>
      </c>
      <c r="I357">
        <v>212.8904</v>
      </c>
      <c r="K357" s="2">
        <v>0.734722222222186</v>
      </c>
      <c r="L357" s="3">
        <f t="shared" si="27"/>
        <v>320.73472222222216</v>
      </c>
      <c r="M357">
        <f t="shared" si="28"/>
        <v>565.56</v>
      </c>
      <c r="N357">
        <f t="shared" si="29"/>
        <v>269.0924544234031</v>
      </c>
    </row>
    <row r="358" spans="1:14" ht="12.75">
      <c r="A358" t="s">
        <v>291</v>
      </c>
      <c r="B358" s="1">
        <v>36845</v>
      </c>
      <c r="C358" s="2">
        <v>0.7367592592592592</v>
      </c>
      <c r="D358" t="s">
        <v>407</v>
      </c>
      <c r="E358">
        <v>0.68</v>
      </c>
      <c r="F358">
        <v>10.9981</v>
      </c>
      <c r="G358" t="s">
        <v>408</v>
      </c>
      <c r="H358">
        <v>1.673</v>
      </c>
      <c r="I358">
        <v>215.1151</v>
      </c>
      <c r="K358" s="2">
        <v>0.736805555555519</v>
      </c>
      <c r="L358" s="3">
        <f t="shared" si="27"/>
        <v>320.7368055555555</v>
      </c>
      <c r="M358">
        <f t="shared" si="28"/>
        <v>549.905</v>
      </c>
      <c r="N358">
        <f t="shared" si="29"/>
        <v>271.5668435091822</v>
      </c>
    </row>
    <row r="359" spans="1:14" ht="12.75">
      <c r="A359" t="s">
        <v>292</v>
      </c>
      <c r="B359" s="1">
        <v>36845</v>
      </c>
      <c r="C359" s="2">
        <v>0.7389004629629629</v>
      </c>
      <c r="D359" t="s">
        <v>407</v>
      </c>
      <c r="E359">
        <v>0.678</v>
      </c>
      <c r="F359">
        <v>11.2659</v>
      </c>
      <c r="G359" t="s">
        <v>408</v>
      </c>
      <c r="H359">
        <v>1.671</v>
      </c>
      <c r="I359">
        <v>215.231</v>
      </c>
      <c r="K359" s="2">
        <v>0.738888888888852</v>
      </c>
      <c r="L359" s="3">
        <f t="shared" si="27"/>
        <v>320.7388888888889</v>
      </c>
      <c r="M359">
        <f t="shared" si="28"/>
        <v>563.295</v>
      </c>
      <c r="N359">
        <f t="shared" si="29"/>
        <v>271.69575153949717</v>
      </c>
    </row>
    <row r="360" spans="1:14" ht="12.75">
      <c r="A360" t="s">
        <v>293</v>
      </c>
      <c r="B360" s="1">
        <v>36845</v>
      </c>
      <c r="C360" s="2">
        <v>0.740925925925926</v>
      </c>
      <c r="D360" t="s">
        <v>407</v>
      </c>
      <c r="E360">
        <v>0.678</v>
      </c>
      <c r="F360">
        <v>12.1102</v>
      </c>
      <c r="G360" t="s">
        <v>408</v>
      </c>
      <c r="H360">
        <v>1.673</v>
      </c>
      <c r="I360">
        <v>226.2492</v>
      </c>
      <c r="K360" s="2">
        <v>0.740972222222185</v>
      </c>
      <c r="L360" s="3">
        <f t="shared" si="27"/>
        <v>320.7409722222222</v>
      </c>
      <c r="M360">
        <f t="shared" si="28"/>
        <v>605.51</v>
      </c>
      <c r="N360">
        <f t="shared" si="29"/>
        <v>283.950578628512</v>
      </c>
    </row>
    <row r="361" spans="1:14" ht="12.75">
      <c r="A361" t="s">
        <v>294</v>
      </c>
      <c r="B361" s="1">
        <v>36845</v>
      </c>
      <c r="C361" s="2">
        <v>0.7430092592592592</v>
      </c>
      <c r="D361" t="s">
        <v>407</v>
      </c>
      <c r="E361">
        <v>0.678</v>
      </c>
      <c r="F361">
        <v>10.9487</v>
      </c>
      <c r="G361" t="s">
        <v>408</v>
      </c>
      <c r="H361">
        <v>1.673</v>
      </c>
      <c r="I361">
        <v>212.6725</v>
      </c>
      <c r="K361" s="2">
        <v>0.743055555555518</v>
      </c>
      <c r="L361" s="3">
        <f t="shared" si="27"/>
        <v>320.74305555555554</v>
      </c>
      <c r="M361">
        <f t="shared" si="28"/>
        <v>547.4350000000001</v>
      </c>
      <c r="N361">
        <f t="shared" si="29"/>
        <v>268.85009842853134</v>
      </c>
    </row>
    <row r="362" spans="1:14" ht="12.75">
      <c r="A362" t="s">
        <v>295</v>
      </c>
      <c r="B362" s="1">
        <v>36845</v>
      </c>
      <c r="C362" s="2">
        <v>0.7450925925925925</v>
      </c>
      <c r="D362" t="s">
        <v>407</v>
      </c>
      <c r="E362">
        <v>0.68</v>
      </c>
      <c r="F362">
        <v>11.2026</v>
      </c>
      <c r="G362" t="s">
        <v>408</v>
      </c>
      <c r="H362">
        <v>1.675</v>
      </c>
      <c r="I362">
        <v>211.355</v>
      </c>
      <c r="K362" s="2">
        <v>0.745138888888851</v>
      </c>
      <c r="L362" s="3">
        <f t="shared" si="27"/>
        <v>320.74513888888885</v>
      </c>
      <c r="M362">
        <f>500*F362/$O$6</f>
        <v>560.13</v>
      </c>
      <c r="N362">
        <f t="shared" si="29"/>
        <v>267.3847288863396</v>
      </c>
    </row>
    <row r="363" spans="1:14" ht="12.75">
      <c r="A363" t="s">
        <v>296</v>
      </c>
      <c r="B363" s="1">
        <v>36845</v>
      </c>
      <c r="C363" s="2">
        <v>0.7471875</v>
      </c>
      <c r="D363" t="s">
        <v>407</v>
      </c>
      <c r="E363">
        <v>0.678</v>
      </c>
      <c r="F363">
        <v>11.5957</v>
      </c>
      <c r="G363" t="s">
        <v>408</v>
      </c>
      <c r="H363">
        <v>1.67</v>
      </c>
      <c r="I363">
        <v>221.1224</v>
      </c>
      <c r="K363" s="2">
        <v>0.747222222222184</v>
      </c>
      <c r="L363" s="3">
        <f t="shared" si="27"/>
        <v>320.7472222222222</v>
      </c>
      <c r="M363">
        <f>500*F363/$O$6</f>
        <v>579.7850000000001</v>
      </c>
      <c r="N363">
        <f t="shared" si="29"/>
        <v>278.2483725041032</v>
      </c>
    </row>
    <row r="364" spans="1:14" ht="12.75">
      <c r="A364" t="s">
        <v>415</v>
      </c>
      <c r="B364" s="1">
        <v>36845</v>
      </c>
      <c r="C364">
        <f>AVERAGE(C363,C366)</f>
        <v>0.7503124999999999</v>
      </c>
      <c r="D364" t="s">
        <v>407</v>
      </c>
      <c r="E364" t="s">
        <v>415</v>
      </c>
      <c r="F364" t="s">
        <v>415</v>
      </c>
      <c r="G364" t="s">
        <v>408</v>
      </c>
      <c r="H364" t="s">
        <v>415</v>
      </c>
      <c r="I364" t="s">
        <v>415</v>
      </c>
      <c r="K364" s="2">
        <v>0.749305555555517</v>
      </c>
      <c r="L364" s="3">
        <f t="shared" si="27"/>
        <v>320.7493055555555</v>
      </c>
      <c r="M364" t="s">
        <v>415</v>
      </c>
      <c r="N364" t="s">
        <v>415</v>
      </c>
    </row>
    <row r="365" spans="1:14" ht="12.75">
      <c r="A365" t="s">
        <v>415</v>
      </c>
      <c r="B365" s="1">
        <v>36845</v>
      </c>
      <c r="C365">
        <f>AVERAGE(C364,C366)</f>
        <v>0.751875</v>
      </c>
      <c r="D365" t="s">
        <v>407</v>
      </c>
      <c r="E365" t="s">
        <v>415</v>
      </c>
      <c r="F365" t="s">
        <v>415</v>
      </c>
      <c r="G365" t="s">
        <v>408</v>
      </c>
      <c r="H365" t="s">
        <v>415</v>
      </c>
      <c r="I365" t="s">
        <v>415</v>
      </c>
      <c r="K365" s="2">
        <v>0.75138888888885</v>
      </c>
      <c r="L365" s="3">
        <f t="shared" si="27"/>
        <v>320.75138888888887</v>
      </c>
      <c r="M365" t="s">
        <v>415</v>
      </c>
      <c r="N365" t="s">
        <v>415</v>
      </c>
    </row>
    <row r="366" spans="1:14" ht="12.75">
      <c r="A366" t="s">
        <v>297</v>
      </c>
      <c r="B366" s="1">
        <v>36845</v>
      </c>
      <c r="C366" s="2">
        <v>0.7534375</v>
      </c>
      <c r="D366" t="s">
        <v>407</v>
      </c>
      <c r="E366">
        <v>0.68</v>
      </c>
      <c r="F366">
        <v>9.9867</v>
      </c>
      <c r="G366" t="s">
        <v>408</v>
      </c>
      <c r="H366">
        <v>1.673</v>
      </c>
      <c r="I366">
        <v>216.8325</v>
      </c>
      <c r="K366" s="2">
        <v>0.753472222222183</v>
      </c>
      <c r="L366" s="3">
        <f t="shared" si="27"/>
        <v>320.7534722222222</v>
      </c>
      <c r="M366" t="s">
        <v>415</v>
      </c>
      <c r="N366" t="s">
        <v>415</v>
      </c>
    </row>
    <row r="367" spans="1:17" ht="12.75">
      <c r="A367" t="s">
        <v>415</v>
      </c>
      <c r="B367" s="1">
        <v>36845</v>
      </c>
      <c r="C367">
        <f>AVERAGE(C366,C368)</f>
        <v>0.7555208333333334</v>
      </c>
      <c r="D367" t="s">
        <v>407</v>
      </c>
      <c r="E367" t="s">
        <v>415</v>
      </c>
      <c r="F367" t="s">
        <v>415</v>
      </c>
      <c r="G367" t="s">
        <v>408</v>
      </c>
      <c r="H367" t="s">
        <v>415</v>
      </c>
      <c r="I367" t="s">
        <v>415</v>
      </c>
      <c r="K367" s="2">
        <v>0.755555555555516</v>
      </c>
      <c r="L367" s="3">
        <f t="shared" si="27"/>
        <v>320.75555555555553</v>
      </c>
      <c r="M367" t="s">
        <v>415</v>
      </c>
      <c r="N367" t="s">
        <v>415</v>
      </c>
      <c r="P367" t="s">
        <v>416</v>
      </c>
      <c r="Q367" t="s">
        <v>407</v>
      </c>
    </row>
    <row r="368" spans="1:14" ht="12.75">
      <c r="A368" t="s">
        <v>298</v>
      </c>
      <c r="B368" s="1">
        <v>36845</v>
      </c>
      <c r="C368" s="2">
        <v>0.7576041666666667</v>
      </c>
      <c r="D368" t="s">
        <v>407</v>
      </c>
      <c r="E368">
        <v>0.678</v>
      </c>
      <c r="F368">
        <v>10.0026</v>
      </c>
      <c r="G368" t="s">
        <v>408</v>
      </c>
      <c r="H368">
        <v>1.671</v>
      </c>
      <c r="I368">
        <v>217.5836</v>
      </c>
      <c r="K368" s="2">
        <v>0.757638888888849</v>
      </c>
      <c r="L368" s="3">
        <f t="shared" si="27"/>
        <v>320.75763888888883</v>
      </c>
      <c r="M368">
        <f aca="true" t="shared" si="30" ref="M368:M373">500*F368/AVERAGE($Q$369,$Q$6)</f>
        <v>491.4280380168172</v>
      </c>
      <c r="N368">
        <f aca="true" t="shared" si="31" ref="N368:N373">(277-103)/(-62+(AVERAGE($Q$4,$P$369)))*I368+277-((277-103)/(-62+(AVERAGE($Q$4,$P$369)))*220)</f>
        <v>274.273321630993</v>
      </c>
    </row>
    <row r="369" spans="1:17" ht="12.75">
      <c r="A369" t="s">
        <v>299</v>
      </c>
      <c r="B369" s="1">
        <v>36845</v>
      </c>
      <c r="C369" s="2">
        <v>0.759699074074074</v>
      </c>
      <c r="D369" t="s">
        <v>407</v>
      </c>
      <c r="E369">
        <v>0.678</v>
      </c>
      <c r="F369">
        <v>10.5806</v>
      </c>
      <c r="G369" t="s">
        <v>408</v>
      </c>
      <c r="H369">
        <v>1.671</v>
      </c>
      <c r="I369">
        <v>216.4517</v>
      </c>
      <c r="K369" s="2">
        <v>0.759722222222182</v>
      </c>
      <c r="L369" s="3">
        <f t="shared" si="27"/>
        <v>320.7597222222222</v>
      </c>
      <c r="M369">
        <f t="shared" si="30"/>
        <v>519.8251953532819</v>
      </c>
      <c r="N369">
        <f t="shared" si="31"/>
        <v>272.9960797646303</v>
      </c>
      <c r="P369">
        <f>AVERAGE(I366:I368)</f>
        <v>217.20805000000001</v>
      </c>
      <c r="Q369">
        <f>AVERAGE(F366:F368)</f>
        <v>9.99465</v>
      </c>
    </row>
    <row r="370" spans="1:17" ht="12.75">
      <c r="A370" t="s">
        <v>300</v>
      </c>
      <c r="B370" s="1">
        <v>36845</v>
      </c>
      <c r="C370" s="2">
        <v>0.7617824074074074</v>
      </c>
      <c r="D370" t="s">
        <v>407</v>
      </c>
      <c r="E370">
        <v>0.678</v>
      </c>
      <c r="F370">
        <v>11.2019</v>
      </c>
      <c r="G370" t="s">
        <v>408</v>
      </c>
      <c r="H370">
        <v>1.67</v>
      </c>
      <c r="I370">
        <v>217.5114</v>
      </c>
      <c r="K370" s="2">
        <v>0.761805555555515</v>
      </c>
      <c r="L370" s="3">
        <f t="shared" si="27"/>
        <v>320.7618055555555</v>
      </c>
      <c r="M370">
        <f t="shared" si="30"/>
        <v>550.3496829884815</v>
      </c>
      <c r="N370">
        <f t="shared" si="31"/>
        <v>274.1918507742465</v>
      </c>
      <c r="P370">
        <f>STDEV(I366:I368)</f>
        <v>0.5311079033411246</v>
      </c>
      <c r="Q370">
        <f>STDEV(F366:F368)</f>
        <v>0.011242997821006647</v>
      </c>
    </row>
    <row r="371" spans="1:14" ht="12.75">
      <c r="A371" t="s">
        <v>301</v>
      </c>
      <c r="B371" s="1">
        <v>36845</v>
      </c>
      <c r="C371" s="2">
        <v>0.7638657407407408</v>
      </c>
      <c r="D371" t="s">
        <v>407</v>
      </c>
      <c r="E371">
        <v>0.68</v>
      </c>
      <c r="F371">
        <v>10.7237</v>
      </c>
      <c r="G371" t="s">
        <v>408</v>
      </c>
      <c r="H371">
        <v>1.673</v>
      </c>
      <c r="I371">
        <v>228.1631</v>
      </c>
      <c r="K371" s="2">
        <v>0.763888888888848</v>
      </c>
      <c r="L371" s="3">
        <f t="shared" si="27"/>
        <v>320.76388888888886</v>
      </c>
      <c r="M371">
        <f t="shared" si="30"/>
        <v>526.8557026454065</v>
      </c>
      <c r="N371">
        <f t="shared" si="31"/>
        <v>286.21128463583887</v>
      </c>
    </row>
    <row r="372" spans="1:14" ht="12.75">
      <c r="A372" t="s">
        <v>302</v>
      </c>
      <c r="B372" s="1">
        <v>36845</v>
      </c>
      <c r="C372" s="2">
        <v>0.7660069444444444</v>
      </c>
      <c r="D372" t="s">
        <v>407</v>
      </c>
      <c r="E372">
        <v>0.678</v>
      </c>
      <c r="F372">
        <v>10.6338</v>
      </c>
      <c r="G372" t="s">
        <v>408</v>
      </c>
      <c r="H372">
        <v>1.671</v>
      </c>
      <c r="I372">
        <v>214.1231</v>
      </c>
      <c r="K372" s="2">
        <v>0.765972222222181</v>
      </c>
      <c r="L372" s="3">
        <f t="shared" si="27"/>
        <v>320.76597222222216</v>
      </c>
      <c r="M372">
        <f t="shared" si="30"/>
        <v>522.4389129489565</v>
      </c>
      <c r="N372">
        <f t="shared" si="31"/>
        <v>270.36847537377207</v>
      </c>
    </row>
    <row r="373" spans="1:14" ht="12.75">
      <c r="A373" t="s">
        <v>303</v>
      </c>
      <c r="B373" s="1">
        <v>36845</v>
      </c>
      <c r="C373" s="2">
        <v>0.7680324074074073</v>
      </c>
      <c r="D373" t="s">
        <v>407</v>
      </c>
      <c r="E373">
        <v>0.678</v>
      </c>
      <c r="F373">
        <v>11.3329</v>
      </c>
      <c r="G373" t="s">
        <v>408</v>
      </c>
      <c r="H373">
        <v>1.671</v>
      </c>
      <c r="I373">
        <v>224.2395</v>
      </c>
      <c r="K373" s="2">
        <v>0.768055555555514</v>
      </c>
      <c r="L373" s="3">
        <f t="shared" si="27"/>
        <v>320.7680555555555</v>
      </c>
      <c r="M373">
        <f t="shared" si="30"/>
        <v>556.7857169176802</v>
      </c>
      <c r="N373">
        <f t="shared" si="31"/>
        <v>281.78387392211766</v>
      </c>
    </row>
    <row r="374" spans="1:14" ht="12.75">
      <c r="A374" t="s">
        <v>415</v>
      </c>
      <c r="B374" s="1">
        <v>36845</v>
      </c>
      <c r="C374">
        <f>AVERAGE(C373,C375)</f>
        <v>0.7701157407407406</v>
      </c>
      <c r="D374" t="s">
        <v>407</v>
      </c>
      <c r="E374" t="s">
        <v>415</v>
      </c>
      <c r="F374" t="s">
        <v>415</v>
      </c>
      <c r="G374" t="s">
        <v>408</v>
      </c>
      <c r="H374" t="s">
        <v>415</v>
      </c>
      <c r="I374" t="s">
        <v>415</v>
      </c>
      <c r="K374" s="2">
        <v>0.770138888888847</v>
      </c>
      <c r="L374" s="3">
        <f t="shared" si="27"/>
        <v>320.7701388888888</v>
      </c>
      <c r="M374" t="s">
        <v>415</v>
      </c>
      <c r="N374" t="s">
        <v>415</v>
      </c>
    </row>
    <row r="375" spans="1:14" ht="12.75">
      <c r="A375" t="s">
        <v>304</v>
      </c>
      <c r="B375" s="1">
        <v>36845</v>
      </c>
      <c r="C375" s="2">
        <v>0.7721990740740741</v>
      </c>
      <c r="D375" t="s">
        <v>407</v>
      </c>
      <c r="E375">
        <v>0.68</v>
      </c>
      <c r="F375">
        <v>10.7156</v>
      </c>
      <c r="G375" t="s">
        <v>408</v>
      </c>
      <c r="H375">
        <v>1.67</v>
      </c>
      <c r="I375">
        <v>223.2631</v>
      </c>
      <c r="K375" s="2">
        <v>0.77222222222218</v>
      </c>
      <c r="L375" s="3">
        <f t="shared" si="27"/>
        <v>320.7722222222222</v>
      </c>
      <c r="M375">
        <f aca="true" t="shared" si="32" ref="M375:M390">500*F375/AVERAGE($Q$369,$Q$6)</f>
        <v>526.4577494024561</v>
      </c>
      <c r="N375">
        <f aca="true" t="shared" si="33" ref="N375:N390">(277-103)/(-62+(AVERAGE($Q$4,$P$369)))*I375+277-((277-103)/(-62+(AVERAGE($Q$4,$P$369)))*220)</f>
        <v>280.6820990671688</v>
      </c>
    </row>
    <row r="376" spans="1:14" ht="12.75">
      <c r="A376" t="s">
        <v>305</v>
      </c>
      <c r="B376" s="1">
        <v>36845</v>
      </c>
      <c r="C376" s="2">
        <v>0.7742939814814815</v>
      </c>
      <c r="D376" t="s">
        <v>407</v>
      </c>
      <c r="E376">
        <v>0.678</v>
      </c>
      <c r="F376">
        <v>11.1958</v>
      </c>
      <c r="G376" t="s">
        <v>408</v>
      </c>
      <c r="H376">
        <v>1.67</v>
      </c>
      <c r="I376">
        <v>227.034</v>
      </c>
      <c r="K376" s="2">
        <v>0.774305555555513</v>
      </c>
      <c r="L376" s="3">
        <f t="shared" si="27"/>
        <v>320.7743055555555</v>
      </c>
      <c r="M376">
        <f t="shared" si="32"/>
        <v>550.0499898055189</v>
      </c>
      <c r="N376">
        <f t="shared" si="33"/>
        <v>284.93720230408667</v>
      </c>
    </row>
    <row r="377" spans="1:14" ht="12.75">
      <c r="A377" t="s">
        <v>306</v>
      </c>
      <c r="B377" s="1">
        <v>36845</v>
      </c>
      <c r="C377" s="2">
        <v>0.7763773148148148</v>
      </c>
      <c r="D377" t="s">
        <v>407</v>
      </c>
      <c r="E377">
        <v>0.68</v>
      </c>
      <c r="F377">
        <v>10.2393</v>
      </c>
      <c r="G377" t="s">
        <v>408</v>
      </c>
      <c r="H377">
        <v>1.671</v>
      </c>
      <c r="I377">
        <v>231.7637</v>
      </c>
      <c r="K377" s="2">
        <v>0.776388888888846</v>
      </c>
      <c r="L377" s="3">
        <f t="shared" si="27"/>
        <v>320.77638888888885</v>
      </c>
      <c r="M377">
        <f t="shared" si="32"/>
        <v>503.0571161163694</v>
      </c>
      <c r="N377">
        <f t="shared" si="33"/>
        <v>290.27422046411505</v>
      </c>
    </row>
    <row r="378" spans="1:14" ht="12.75">
      <c r="A378" t="s">
        <v>307</v>
      </c>
      <c r="B378" s="1">
        <v>36845</v>
      </c>
      <c r="C378" s="2">
        <v>0.7784606481481481</v>
      </c>
      <c r="D378" t="s">
        <v>407</v>
      </c>
      <c r="E378">
        <v>0.678</v>
      </c>
      <c r="F378">
        <v>11.1242</v>
      </c>
      <c r="G378" t="s">
        <v>408</v>
      </c>
      <c r="H378">
        <v>1.671</v>
      </c>
      <c r="I378">
        <v>228.2733</v>
      </c>
      <c r="K378" s="2">
        <v>0.778472222222179</v>
      </c>
      <c r="L378" s="3">
        <f t="shared" si="27"/>
        <v>320.7784722222222</v>
      </c>
      <c r="M378">
        <f t="shared" si="32"/>
        <v>546.5322796579568</v>
      </c>
      <c r="N378">
        <f t="shared" si="33"/>
        <v>286.33563489087305</v>
      </c>
    </row>
    <row r="379" spans="1:14" ht="12.75">
      <c r="A379" t="s">
        <v>308</v>
      </c>
      <c r="B379" s="1">
        <v>36845</v>
      </c>
      <c r="C379" s="2">
        <v>0.7805439814814815</v>
      </c>
      <c r="D379" t="s">
        <v>407</v>
      </c>
      <c r="E379">
        <v>0.678</v>
      </c>
      <c r="F379">
        <v>10.8629</v>
      </c>
      <c r="G379" t="s">
        <v>408</v>
      </c>
      <c r="H379">
        <v>1.671</v>
      </c>
      <c r="I379">
        <v>233.8483</v>
      </c>
      <c r="K379" s="2">
        <v>0.780555555555512</v>
      </c>
      <c r="L379" s="3">
        <f t="shared" si="27"/>
        <v>320.7805555555555</v>
      </c>
      <c r="M379">
        <f t="shared" si="32"/>
        <v>533.6946028205551</v>
      </c>
      <c r="N379">
        <f t="shared" si="33"/>
        <v>292.6264939817578</v>
      </c>
    </row>
    <row r="380" spans="1:14" ht="12.75">
      <c r="A380" t="s">
        <v>309</v>
      </c>
      <c r="B380" s="1">
        <v>36845</v>
      </c>
      <c r="C380" s="2">
        <v>0.7826273148148148</v>
      </c>
      <c r="D380" t="s">
        <v>407</v>
      </c>
      <c r="E380">
        <v>0.678</v>
      </c>
      <c r="F380">
        <v>10.5152</v>
      </c>
      <c r="G380" t="s">
        <v>408</v>
      </c>
      <c r="H380">
        <v>1.671</v>
      </c>
      <c r="I380">
        <v>236.3866</v>
      </c>
      <c r="K380" s="2">
        <v>0.782638888888845</v>
      </c>
      <c r="L380" s="3">
        <f t="shared" si="27"/>
        <v>320.78263888888887</v>
      </c>
      <c r="M380">
        <f t="shared" si="32"/>
        <v>516.6120913916819</v>
      </c>
      <c r="N380">
        <f t="shared" si="33"/>
        <v>295.4907249468506</v>
      </c>
    </row>
    <row r="381" spans="1:14" ht="12.75">
      <c r="A381" t="s">
        <v>310</v>
      </c>
      <c r="B381" s="1">
        <v>36845</v>
      </c>
      <c r="C381" s="2">
        <v>0.7847106481481482</v>
      </c>
      <c r="D381" t="s">
        <v>407</v>
      </c>
      <c r="E381">
        <v>0.678</v>
      </c>
      <c r="F381">
        <v>11.2391</v>
      </c>
      <c r="G381" t="s">
        <v>408</v>
      </c>
      <c r="H381">
        <v>1.673</v>
      </c>
      <c r="I381">
        <v>238.6433</v>
      </c>
      <c r="K381" s="2">
        <v>0.784722222222178</v>
      </c>
      <c r="L381" s="3">
        <f t="shared" si="27"/>
        <v>320.7847222222222</v>
      </c>
      <c r="M381">
        <f t="shared" si="32"/>
        <v>552.177320104254</v>
      </c>
      <c r="N381">
        <f t="shared" si="33"/>
        <v>298.0371970025278</v>
      </c>
    </row>
    <row r="382" spans="1:14" ht="12.75">
      <c r="A382" t="s">
        <v>311</v>
      </c>
      <c r="B382" s="1">
        <v>36845</v>
      </c>
      <c r="C382" s="2">
        <v>0.7867939814814814</v>
      </c>
      <c r="D382" t="s">
        <v>407</v>
      </c>
      <c r="E382">
        <v>0.68</v>
      </c>
      <c r="F382">
        <v>10.7409</v>
      </c>
      <c r="G382" t="s">
        <v>408</v>
      </c>
      <c r="H382">
        <v>1.67</v>
      </c>
      <c r="I382">
        <v>232.9489</v>
      </c>
      <c r="K382" s="2">
        <v>0.786805555555511</v>
      </c>
      <c r="L382" s="3">
        <f t="shared" si="27"/>
        <v>320.78680555555553</v>
      </c>
      <c r="M382">
        <f t="shared" si="32"/>
        <v>527.7007391613013</v>
      </c>
      <c r="N382">
        <f t="shared" si="33"/>
        <v>291.6116063286024</v>
      </c>
    </row>
    <row r="383" spans="1:14" ht="12.75">
      <c r="A383" t="s">
        <v>312</v>
      </c>
      <c r="B383" s="1">
        <v>36845</v>
      </c>
      <c r="C383" s="2">
        <v>0.7888888888888889</v>
      </c>
      <c r="D383" t="s">
        <v>407</v>
      </c>
      <c r="E383">
        <v>0.678</v>
      </c>
      <c r="F383">
        <v>12.277</v>
      </c>
      <c r="G383" t="s">
        <v>408</v>
      </c>
      <c r="H383">
        <v>1.67</v>
      </c>
      <c r="I383">
        <v>228.0249</v>
      </c>
      <c r="K383" s="2">
        <v>0.788888888888844</v>
      </c>
      <c r="L383" s="3">
        <f t="shared" si="27"/>
        <v>320.78888888888883</v>
      </c>
      <c r="M383">
        <f t="shared" si="32"/>
        <v>603.1693782349055</v>
      </c>
      <c r="N383">
        <f t="shared" si="33"/>
        <v>286.055339034698</v>
      </c>
    </row>
    <row r="384" spans="1:14" ht="12.75">
      <c r="A384" t="s">
        <v>313</v>
      </c>
      <c r="B384" s="1">
        <v>36845</v>
      </c>
      <c r="C384" s="2">
        <v>0.7909722222222223</v>
      </c>
      <c r="D384" t="s">
        <v>407</v>
      </c>
      <c r="E384">
        <v>0.678</v>
      </c>
      <c r="F384">
        <v>11.0179</v>
      </c>
      <c r="G384" t="s">
        <v>408</v>
      </c>
      <c r="H384">
        <v>1.67</v>
      </c>
      <c r="I384">
        <v>233.744</v>
      </c>
      <c r="K384" s="2">
        <v>0.790972222222177</v>
      </c>
      <c r="L384" s="3">
        <f t="shared" si="27"/>
        <v>320.7909722222222</v>
      </c>
      <c r="M384">
        <f t="shared" si="32"/>
        <v>541.309757469607</v>
      </c>
      <c r="N384">
        <f t="shared" si="33"/>
        <v>292.50880131751046</v>
      </c>
    </row>
    <row r="385" spans="1:14" ht="12.75">
      <c r="A385" t="s">
        <v>314</v>
      </c>
      <c r="B385" s="1">
        <v>36845</v>
      </c>
      <c r="C385" s="2">
        <v>0.7930555555555556</v>
      </c>
      <c r="D385" t="s">
        <v>407</v>
      </c>
      <c r="E385">
        <v>0.676</v>
      </c>
      <c r="F385">
        <v>11.2902</v>
      </c>
      <c r="G385" t="s">
        <v>408</v>
      </c>
      <c r="H385">
        <v>1.671</v>
      </c>
      <c r="I385">
        <v>233.0854</v>
      </c>
      <c r="K385" s="2">
        <v>0.79305555555551</v>
      </c>
      <c r="L385" s="3">
        <f t="shared" si="27"/>
        <v>320.7930555555555</v>
      </c>
      <c r="M385">
        <f t="shared" si="32"/>
        <v>554.6878646369415</v>
      </c>
      <c r="N385">
        <f t="shared" si="33"/>
        <v>291.76563364087247</v>
      </c>
    </row>
    <row r="386" spans="1:14" ht="12.75">
      <c r="A386" t="s">
        <v>315</v>
      </c>
      <c r="B386" s="1">
        <v>36845</v>
      </c>
      <c r="C386" s="2">
        <v>0.7951967592592593</v>
      </c>
      <c r="D386" t="s">
        <v>407</v>
      </c>
      <c r="E386">
        <v>0.678</v>
      </c>
      <c r="F386">
        <v>10.2442</v>
      </c>
      <c r="G386" t="s">
        <v>408</v>
      </c>
      <c r="H386">
        <v>1.671</v>
      </c>
      <c r="I386">
        <v>233.8033</v>
      </c>
      <c r="K386" s="2">
        <v>0.795138888888843</v>
      </c>
      <c r="L386" s="3">
        <f t="shared" si="27"/>
        <v>320.79513888888886</v>
      </c>
      <c r="M386">
        <f t="shared" si="32"/>
        <v>503.29785326333945</v>
      </c>
      <c r="N386">
        <f t="shared" si="33"/>
        <v>292.5757157469435</v>
      </c>
    </row>
    <row r="387" spans="1:14" ht="12.75">
      <c r="A387" t="s">
        <v>316</v>
      </c>
      <c r="B387" s="1">
        <v>36845</v>
      </c>
      <c r="C387" s="2">
        <v>0.7972222222222222</v>
      </c>
      <c r="D387" t="s">
        <v>407</v>
      </c>
      <c r="E387">
        <v>0.678</v>
      </c>
      <c r="F387">
        <v>11.2242</v>
      </c>
      <c r="G387" t="s">
        <v>408</v>
      </c>
      <c r="H387">
        <v>1.671</v>
      </c>
      <c r="I387">
        <v>249.3464</v>
      </c>
      <c r="K387" s="2">
        <v>0.797222222222176</v>
      </c>
      <c r="L387" s="3">
        <f t="shared" si="27"/>
        <v>320.79722222222216</v>
      </c>
      <c r="M387">
        <f t="shared" si="32"/>
        <v>551.445282657345</v>
      </c>
      <c r="N387">
        <f t="shared" si="33"/>
        <v>310.1146308923303</v>
      </c>
    </row>
    <row r="388" spans="1:14" ht="12.75">
      <c r="A388" t="s">
        <v>317</v>
      </c>
      <c r="B388" s="1">
        <v>36845</v>
      </c>
      <c r="C388" s="2">
        <v>0.7993055555555556</v>
      </c>
      <c r="D388" t="s">
        <v>407</v>
      </c>
      <c r="E388">
        <v>0.678</v>
      </c>
      <c r="F388">
        <v>10.3539</v>
      </c>
      <c r="G388" t="s">
        <v>408</v>
      </c>
      <c r="H388">
        <v>1.671</v>
      </c>
      <c r="I388">
        <v>230.6064</v>
      </c>
      <c r="K388" s="2">
        <v>0.799305555555509</v>
      </c>
      <c r="L388" s="3">
        <f t="shared" si="27"/>
        <v>320.7993055555555</v>
      </c>
      <c r="M388">
        <f t="shared" si="32"/>
        <v>508.68741755366847</v>
      </c>
      <c r="N388">
        <f t="shared" si="33"/>
        <v>288.9683171052127</v>
      </c>
    </row>
    <row r="389" spans="1:14" ht="12.75">
      <c r="A389" t="s">
        <v>318</v>
      </c>
      <c r="B389" s="1">
        <v>36845</v>
      </c>
      <c r="C389" s="2">
        <v>0.8014467592592592</v>
      </c>
      <c r="D389" t="s">
        <v>407</v>
      </c>
      <c r="E389">
        <v>0.678</v>
      </c>
      <c r="F389">
        <v>10.7614</v>
      </c>
      <c r="G389" t="s">
        <v>408</v>
      </c>
      <c r="H389">
        <v>1.668</v>
      </c>
      <c r="I389">
        <v>222.5514</v>
      </c>
      <c r="K389" s="2">
        <v>0.801388888888842</v>
      </c>
      <c r="L389" s="3">
        <f t="shared" si="27"/>
        <v>320.8013888888888</v>
      </c>
      <c r="M389">
        <f t="shared" si="32"/>
        <v>528.707904776176</v>
      </c>
      <c r="N389">
        <f t="shared" si="33"/>
        <v>279.87901307345</v>
      </c>
    </row>
    <row r="390" spans="1:14" ht="12.75">
      <c r="A390" t="s">
        <v>319</v>
      </c>
      <c r="B390" s="1">
        <v>36845</v>
      </c>
      <c r="C390" s="2">
        <v>0.8034722222222223</v>
      </c>
      <c r="D390" t="s">
        <v>407</v>
      </c>
      <c r="E390">
        <v>0.678</v>
      </c>
      <c r="F390">
        <v>11.7565</v>
      </c>
      <c r="G390" t="s">
        <v>408</v>
      </c>
      <c r="H390">
        <v>1.67</v>
      </c>
      <c r="I390">
        <v>227.9593</v>
      </c>
      <c r="K390" s="2">
        <v>0.803472222222175</v>
      </c>
      <c r="L390" s="3">
        <f aca="true" t="shared" si="34" ref="L390:L453">B390-DATE(1999,12,31)+K390</f>
        <v>320.8034722222222</v>
      </c>
      <c r="M390">
        <f t="shared" si="32"/>
        <v>577.5971976230892</v>
      </c>
      <c r="N390">
        <f t="shared" si="33"/>
        <v>285.981315652391</v>
      </c>
    </row>
    <row r="391" spans="1:14" ht="12.75">
      <c r="A391" t="s">
        <v>415</v>
      </c>
      <c r="B391" s="1">
        <v>36845</v>
      </c>
      <c r="C391">
        <f>AVERAGE(C390,C392)</f>
        <v>0.8055902777777778</v>
      </c>
      <c r="D391" t="s">
        <v>407</v>
      </c>
      <c r="E391" t="s">
        <v>415</v>
      </c>
      <c r="F391" t="s">
        <v>415</v>
      </c>
      <c r="G391" t="s">
        <v>408</v>
      </c>
      <c r="H391" t="s">
        <v>415</v>
      </c>
      <c r="I391" t="s">
        <v>415</v>
      </c>
      <c r="K391" s="2">
        <v>0.805555555555508</v>
      </c>
      <c r="L391" s="3">
        <f t="shared" si="34"/>
        <v>320.8055555555555</v>
      </c>
      <c r="M391" t="s">
        <v>415</v>
      </c>
      <c r="N391" t="s">
        <v>415</v>
      </c>
    </row>
    <row r="392" spans="1:14" ht="12.75">
      <c r="A392" t="s">
        <v>320</v>
      </c>
      <c r="B392" s="1">
        <v>36845</v>
      </c>
      <c r="C392" s="2">
        <v>0.8077083333333334</v>
      </c>
      <c r="D392" t="s">
        <v>407</v>
      </c>
      <c r="E392">
        <v>0.678</v>
      </c>
      <c r="F392">
        <v>10.5377</v>
      </c>
      <c r="G392" t="s">
        <v>408</v>
      </c>
      <c r="H392">
        <v>1.671</v>
      </c>
      <c r="I392">
        <v>222.9767</v>
      </c>
      <c r="K392" s="2">
        <v>0.807638888888841</v>
      </c>
      <c r="L392" s="3">
        <f t="shared" si="34"/>
        <v>320.80763888888885</v>
      </c>
      <c r="M392">
        <f aca="true" t="shared" si="35" ref="M392:M424">500*F392/AVERAGE($Q$369,$Q$6)</f>
        <v>517.7175170665442</v>
      </c>
      <c r="N392">
        <f aca="true" t="shared" si="36" ref="N392:N424">(277-103)/(-62+(AVERAGE($Q$4,$P$369)))*I392+277-((277-103)/(-62+(AVERAGE($Q$4,$P$369)))*220)</f>
        <v>280.35892381270617</v>
      </c>
    </row>
    <row r="393" spans="1:14" ht="12.75">
      <c r="A393" t="s">
        <v>321</v>
      </c>
      <c r="B393" s="1">
        <v>36845</v>
      </c>
      <c r="C393" s="2">
        <v>0.8097337962962964</v>
      </c>
      <c r="D393" t="s">
        <v>407</v>
      </c>
      <c r="E393">
        <v>0.678</v>
      </c>
      <c r="F393">
        <v>10.8811</v>
      </c>
      <c r="G393" t="s">
        <v>408</v>
      </c>
      <c r="H393">
        <v>1.671</v>
      </c>
      <c r="I393">
        <v>224.3217</v>
      </c>
      <c r="K393" s="2">
        <v>0.809722222222174</v>
      </c>
      <c r="L393" s="3">
        <f t="shared" si="34"/>
        <v>320.80972222222215</v>
      </c>
      <c r="M393">
        <f t="shared" si="35"/>
        <v>534.5887693664438</v>
      </c>
      <c r="N393">
        <f t="shared" si="36"/>
        <v>281.8766288310452</v>
      </c>
    </row>
    <row r="394" spans="1:14" ht="12.75">
      <c r="A394" t="s">
        <v>322</v>
      </c>
      <c r="B394" s="1">
        <v>36845</v>
      </c>
      <c r="C394" s="2">
        <v>0.8118171296296296</v>
      </c>
      <c r="D394" t="s">
        <v>407</v>
      </c>
      <c r="E394">
        <v>0.678</v>
      </c>
      <c r="F394">
        <v>10.2434</v>
      </c>
      <c r="G394" t="s">
        <v>408</v>
      </c>
      <c r="H394">
        <v>1.668</v>
      </c>
      <c r="I394">
        <v>225.9249</v>
      </c>
      <c r="K394" s="2">
        <v>0.811805555555507</v>
      </c>
      <c r="L394" s="3">
        <f t="shared" si="34"/>
        <v>320.8118055555555</v>
      </c>
      <c r="M394">
        <f t="shared" si="35"/>
        <v>503.25854923934435</v>
      </c>
      <c r="N394">
        <f t="shared" si="36"/>
        <v>283.6856880766966</v>
      </c>
    </row>
    <row r="395" spans="1:14" ht="12.75">
      <c r="A395" t="s">
        <v>323</v>
      </c>
      <c r="B395" s="1">
        <v>36845</v>
      </c>
      <c r="C395" s="2">
        <v>0.8139004629629629</v>
      </c>
      <c r="D395" t="s">
        <v>407</v>
      </c>
      <c r="E395">
        <v>0.678</v>
      </c>
      <c r="F395">
        <v>10.8384</v>
      </c>
      <c r="G395" t="s">
        <v>408</v>
      </c>
      <c r="H395">
        <v>1.666</v>
      </c>
      <c r="I395">
        <v>232.7345</v>
      </c>
      <c r="K395" s="2">
        <v>0.81388888888884</v>
      </c>
      <c r="L395" s="3">
        <f t="shared" si="34"/>
        <v>320.8138888888888</v>
      </c>
      <c r="M395">
        <f t="shared" si="35"/>
        <v>532.490917085705</v>
      </c>
      <c r="N395">
        <f t="shared" si="36"/>
        <v>291.36967624984254</v>
      </c>
    </row>
    <row r="396" spans="1:14" ht="12.75">
      <c r="A396" t="s">
        <v>324</v>
      </c>
      <c r="B396" s="1">
        <v>36845</v>
      </c>
      <c r="C396" s="2">
        <v>0.8159837962962962</v>
      </c>
      <c r="D396" t="s">
        <v>407</v>
      </c>
      <c r="E396">
        <v>0.678</v>
      </c>
      <c r="F396">
        <v>11.0822</v>
      </c>
      <c r="G396" t="s">
        <v>408</v>
      </c>
      <c r="H396">
        <v>1.67</v>
      </c>
      <c r="I396">
        <v>232.9699</v>
      </c>
      <c r="K396" s="2">
        <v>0.815972222222173</v>
      </c>
      <c r="L396" s="3">
        <f t="shared" si="34"/>
        <v>320.8159722222222</v>
      </c>
      <c r="M396">
        <f t="shared" si="35"/>
        <v>544.4688183982138</v>
      </c>
      <c r="N396">
        <f t="shared" si="36"/>
        <v>291.63530283818227</v>
      </c>
    </row>
    <row r="397" spans="1:14" ht="12.75">
      <c r="A397" t="s">
        <v>325</v>
      </c>
      <c r="B397" s="1">
        <v>36845</v>
      </c>
      <c r="C397" s="2">
        <v>0.8180671296296297</v>
      </c>
      <c r="D397" t="s">
        <v>407</v>
      </c>
      <c r="E397">
        <v>0.678</v>
      </c>
      <c r="F397">
        <v>10.3872</v>
      </c>
      <c r="G397" t="s">
        <v>408</v>
      </c>
      <c r="H397">
        <v>1.671</v>
      </c>
      <c r="I397">
        <v>233.4007</v>
      </c>
      <c r="K397" s="2">
        <v>0.818055555555506</v>
      </c>
      <c r="L397" s="3">
        <f t="shared" si="34"/>
        <v>320.81805555555553</v>
      </c>
      <c r="M397">
        <f t="shared" si="35"/>
        <v>510.3234475524648</v>
      </c>
      <c r="N397">
        <f t="shared" si="36"/>
        <v>292.1214198061381</v>
      </c>
    </row>
    <row r="398" spans="1:14" ht="12.75">
      <c r="A398" t="s">
        <v>326</v>
      </c>
      <c r="B398" s="1">
        <v>36845</v>
      </c>
      <c r="C398" s="2">
        <v>0.8201620370370369</v>
      </c>
      <c r="D398" t="s">
        <v>407</v>
      </c>
      <c r="E398">
        <v>0.678</v>
      </c>
      <c r="F398">
        <v>11.0917</v>
      </c>
      <c r="G398" t="s">
        <v>408</v>
      </c>
      <c r="H398">
        <v>1.67</v>
      </c>
      <c r="I398">
        <v>232.9582</v>
      </c>
      <c r="K398" s="2">
        <v>0.820138888888839</v>
      </c>
      <c r="L398" s="3">
        <f t="shared" si="34"/>
        <v>320.82013888888883</v>
      </c>
      <c r="M398">
        <f t="shared" si="35"/>
        <v>544.9355536831556</v>
      </c>
      <c r="N398">
        <f t="shared" si="36"/>
        <v>291.62210049713065</v>
      </c>
    </row>
    <row r="399" spans="1:14" ht="12.75">
      <c r="A399" t="s">
        <v>327</v>
      </c>
      <c r="B399" s="1">
        <v>36845</v>
      </c>
      <c r="C399" s="2">
        <v>0.8222453703703704</v>
      </c>
      <c r="D399" t="s">
        <v>407</v>
      </c>
      <c r="E399">
        <v>0.676</v>
      </c>
      <c r="F399">
        <v>11.4687</v>
      </c>
      <c r="G399" t="s">
        <v>408</v>
      </c>
      <c r="H399">
        <v>1.67</v>
      </c>
      <c r="I399">
        <v>226.6072</v>
      </c>
      <c r="K399" s="2">
        <v>0.822222222222172</v>
      </c>
      <c r="L399" s="3">
        <f t="shared" si="34"/>
        <v>320.8222222222222</v>
      </c>
      <c r="M399">
        <f t="shared" si="35"/>
        <v>563.4575749908496</v>
      </c>
      <c r="N399">
        <f t="shared" si="36"/>
        <v>284.4555989570034</v>
      </c>
    </row>
    <row r="400" spans="1:14" ht="12.75">
      <c r="A400" t="s">
        <v>328</v>
      </c>
      <c r="B400" s="1">
        <v>36845</v>
      </c>
      <c r="C400" s="2">
        <v>0.8243287037037037</v>
      </c>
      <c r="D400" t="s">
        <v>407</v>
      </c>
      <c r="E400">
        <v>0.678</v>
      </c>
      <c r="F400">
        <v>10.0902</v>
      </c>
      <c r="G400" t="s">
        <v>408</v>
      </c>
      <c r="H400">
        <v>1.671</v>
      </c>
      <c r="I400">
        <v>233.0853</v>
      </c>
      <c r="K400" s="2">
        <v>0.824305555555505</v>
      </c>
      <c r="L400" s="3">
        <f t="shared" si="34"/>
        <v>320.8243055555555</v>
      </c>
      <c r="M400">
        <f t="shared" si="35"/>
        <v>495.7318286442814</v>
      </c>
      <c r="N400">
        <f t="shared" si="36"/>
        <v>291.7655208003506</v>
      </c>
    </row>
    <row r="401" spans="1:14" ht="12.75">
      <c r="A401" t="s">
        <v>329</v>
      </c>
      <c r="B401" s="1">
        <v>36845</v>
      </c>
      <c r="C401" s="2">
        <v>0.8264699074074073</v>
      </c>
      <c r="D401" t="s">
        <v>407</v>
      </c>
      <c r="E401">
        <v>0.678</v>
      </c>
      <c r="F401">
        <v>11.1328</v>
      </c>
      <c r="G401" t="s">
        <v>408</v>
      </c>
      <c r="H401">
        <v>1.67</v>
      </c>
      <c r="I401">
        <v>232.2352</v>
      </c>
      <c r="K401" s="2">
        <v>0.826388888888838</v>
      </c>
      <c r="L401" s="3">
        <f t="shared" si="34"/>
        <v>320.82638888888886</v>
      </c>
      <c r="M401">
        <f t="shared" si="35"/>
        <v>546.9547979159041</v>
      </c>
      <c r="N401">
        <f t="shared" si="36"/>
        <v>290.80626352444733</v>
      </c>
    </row>
    <row r="402" spans="1:14" ht="12.75">
      <c r="A402" t="s">
        <v>330</v>
      </c>
      <c r="B402" s="1">
        <v>36845</v>
      </c>
      <c r="C402" s="2">
        <v>0.8285532407407407</v>
      </c>
      <c r="D402" t="s">
        <v>407</v>
      </c>
      <c r="E402">
        <v>0.678</v>
      </c>
      <c r="F402">
        <v>10.6559</v>
      </c>
      <c r="G402" t="s">
        <v>408</v>
      </c>
      <c r="H402">
        <v>1.668</v>
      </c>
      <c r="I402">
        <v>232.1295</v>
      </c>
      <c r="K402" s="2">
        <v>0.828472222222171</v>
      </c>
      <c r="L402" s="3">
        <f t="shared" si="34"/>
        <v>320.82847222222216</v>
      </c>
      <c r="M402">
        <f t="shared" si="35"/>
        <v>523.5246866118213</v>
      </c>
      <c r="N402">
        <f t="shared" si="36"/>
        <v>290.68699109289446</v>
      </c>
    </row>
    <row r="403" spans="1:14" ht="12.75">
      <c r="A403" t="s">
        <v>331</v>
      </c>
      <c r="B403" s="1">
        <v>36845</v>
      </c>
      <c r="C403" s="2">
        <v>0.8305787037037037</v>
      </c>
      <c r="D403" t="s">
        <v>407</v>
      </c>
      <c r="E403">
        <v>0.678</v>
      </c>
      <c r="F403">
        <v>10.8261</v>
      </c>
      <c r="G403" t="s">
        <v>408</v>
      </c>
      <c r="H403">
        <v>1.671</v>
      </c>
      <c r="I403">
        <v>209.6661</v>
      </c>
      <c r="K403" s="2">
        <v>0.830555555555504</v>
      </c>
      <c r="L403" s="3">
        <f t="shared" si="34"/>
        <v>320.8305555555555</v>
      </c>
      <c r="M403">
        <f t="shared" si="35"/>
        <v>531.8866177167802</v>
      </c>
      <c r="N403">
        <f t="shared" si="36"/>
        <v>265.33917331671853</v>
      </c>
    </row>
    <row r="404" spans="1:14" ht="12.75">
      <c r="A404" t="s">
        <v>332</v>
      </c>
      <c r="B404" s="1">
        <v>36845</v>
      </c>
      <c r="C404" s="2">
        <v>0.8326736111111112</v>
      </c>
      <c r="D404" t="s">
        <v>407</v>
      </c>
      <c r="E404">
        <v>0.676</v>
      </c>
      <c r="F404">
        <v>10.5353</v>
      </c>
      <c r="G404" t="s">
        <v>408</v>
      </c>
      <c r="H404">
        <v>1.67</v>
      </c>
      <c r="I404">
        <v>213.986</v>
      </c>
      <c r="K404" s="2">
        <v>0.832638888888837</v>
      </c>
      <c r="L404" s="3">
        <f t="shared" si="34"/>
        <v>320.8326388888888</v>
      </c>
      <c r="M404">
        <f t="shared" si="35"/>
        <v>517.5996049945588</v>
      </c>
      <c r="N404">
        <f t="shared" si="36"/>
        <v>270.21377101837106</v>
      </c>
    </row>
    <row r="405" spans="1:14" ht="12.75">
      <c r="A405" t="s">
        <v>333</v>
      </c>
      <c r="B405" s="1">
        <v>36845</v>
      </c>
      <c r="C405" s="2">
        <v>0.8347569444444445</v>
      </c>
      <c r="D405" t="s">
        <v>407</v>
      </c>
      <c r="E405">
        <v>0.676</v>
      </c>
      <c r="F405">
        <v>10.832</v>
      </c>
      <c r="G405" t="s">
        <v>408</v>
      </c>
      <c r="H405">
        <v>1.67</v>
      </c>
      <c r="I405">
        <v>206.5757</v>
      </c>
      <c r="K405" s="2">
        <v>0.83472222222217</v>
      </c>
      <c r="L405" s="3">
        <f t="shared" si="34"/>
        <v>320.8347222222222</v>
      </c>
      <c r="M405">
        <f t="shared" si="35"/>
        <v>532.1764848937441</v>
      </c>
      <c r="N405">
        <f t="shared" si="36"/>
        <v>261.85194983071494</v>
      </c>
    </row>
    <row r="406" spans="1:14" ht="12.75">
      <c r="A406" t="s">
        <v>334</v>
      </c>
      <c r="B406" s="1">
        <v>36845</v>
      </c>
      <c r="C406" s="2">
        <v>0.8368981481481481</v>
      </c>
      <c r="D406" t="s">
        <v>407</v>
      </c>
      <c r="E406">
        <v>0.676</v>
      </c>
      <c r="F406">
        <v>9.924</v>
      </c>
      <c r="G406" t="s">
        <v>408</v>
      </c>
      <c r="H406">
        <v>1.668</v>
      </c>
      <c r="I406">
        <v>209.5864</v>
      </c>
      <c r="K406" s="2">
        <v>0.836805555555503</v>
      </c>
      <c r="L406" s="3">
        <f t="shared" si="34"/>
        <v>320.8368055555555</v>
      </c>
      <c r="M406">
        <f t="shared" si="35"/>
        <v>487.56641765929805</v>
      </c>
      <c r="N406">
        <f t="shared" si="36"/>
        <v>265.2492394208364</v>
      </c>
    </row>
    <row r="407" spans="1:14" ht="12.75">
      <c r="A407" t="s">
        <v>335</v>
      </c>
      <c r="B407" s="1">
        <v>36845</v>
      </c>
      <c r="C407" s="2">
        <v>0.838923611111111</v>
      </c>
      <c r="D407" t="s">
        <v>407</v>
      </c>
      <c r="E407">
        <v>0.676</v>
      </c>
      <c r="F407">
        <v>10.4293</v>
      </c>
      <c r="G407" t="s">
        <v>408</v>
      </c>
      <c r="H407">
        <v>1.666</v>
      </c>
      <c r="I407">
        <v>205.2015</v>
      </c>
      <c r="K407" s="2">
        <v>0.838888888888836</v>
      </c>
      <c r="L407" s="3">
        <f t="shared" si="34"/>
        <v>320.83888888888885</v>
      </c>
      <c r="M407">
        <f t="shared" si="35"/>
        <v>512.3918218152072</v>
      </c>
      <c r="N407">
        <f t="shared" si="36"/>
        <v>260.30129538000756</v>
      </c>
    </row>
    <row r="408" spans="1:14" ht="12.75">
      <c r="A408" t="s">
        <v>336</v>
      </c>
      <c r="B408" s="1">
        <v>36845</v>
      </c>
      <c r="C408" s="2">
        <v>0.8410069444444445</v>
      </c>
      <c r="D408" t="s">
        <v>407</v>
      </c>
      <c r="E408">
        <v>0.676</v>
      </c>
      <c r="F408">
        <v>11.1335</v>
      </c>
      <c r="G408" t="s">
        <v>408</v>
      </c>
      <c r="H408">
        <v>1.668</v>
      </c>
      <c r="I408">
        <v>214.4675</v>
      </c>
      <c r="K408" s="2">
        <v>0.840972222222169</v>
      </c>
      <c r="L408" s="3">
        <f t="shared" si="34"/>
        <v>320.84097222222215</v>
      </c>
      <c r="M408">
        <f t="shared" si="35"/>
        <v>546.9891889369</v>
      </c>
      <c r="N408">
        <f t="shared" si="36"/>
        <v>270.7570981308843</v>
      </c>
    </row>
    <row r="409" spans="1:14" ht="12.75">
      <c r="A409" t="s">
        <v>337</v>
      </c>
      <c r="B409" s="1">
        <v>36845</v>
      </c>
      <c r="C409" s="2">
        <v>0.8430902777777778</v>
      </c>
      <c r="D409" t="s">
        <v>407</v>
      </c>
      <c r="E409">
        <v>0.678</v>
      </c>
      <c r="F409">
        <v>11.5239</v>
      </c>
      <c r="G409" t="s">
        <v>408</v>
      </c>
      <c r="H409">
        <v>1.671</v>
      </c>
      <c r="I409">
        <v>203.4501</v>
      </c>
      <c r="K409" s="2">
        <v>0.843055555555502</v>
      </c>
      <c r="L409" s="3">
        <f t="shared" si="34"/>
        <v>320.8430555555555</v>
      </c>
      <c r="M409">
        <f t="shared" si="35"/>
        <v>566.169552646512</v>
      </c>
      <c r="N409">
        <f t="shared" si="36"/>
        <v>258.3250064810343</v>
      </c>
    </row>
    <row r="410" spans="1:14" ht="12.75">
      <c r="A410" t="s">
        <v>338</v>
      </c>
      <c r="B410" s="1">
        <v>36845</v>
      </c>
      <c r="C410" s="2">
        <v>0.8451736111111111</v>
      </c>
      <c r="D410" t="s">
        <v>407</v>
      </c>
      <c r="E410">
        <v>0.678</v>
      </c>
      <c r="F410">
        <v>10.5473</v>
      </c>
      <c r="G410" t="s">
        <v>408</v>
      </c>
      <c r="H410">
        <v>1.67</v>
      </c>
      <c r="I410">
        <v>208.5943</v>
      </c>
      <c r="K410" s="2">
        <v>0.845138888888835</v>
      </c>
      <c r="L410" s="3">
        <f t="shared" si="34"/>
        <v>320.8451388888888</v>
      </c>
      <c r="M410">
        <f t="shared" si="35"/>
        <v>518.1891653544855</v>
      </c>
      <c r="N410">
        <f t="shared" si="36"/>
        <v>264.1297486039633</v>
      </c>
    </row>
    <row r="411" spans="1:14" ht="12.75">
      <c r="A411" t="s">
        <v>339</v>
      </c>
      <c r="B411" s="1">
        <v>36845</v>
      </c>
      <c r="C411" s="2">
        <v>0.8472685185185185</v>
      </c>
      <c r="D411" t="s">
        <v>407</v>
      </c>
      <c r="E411">
        <v>0.678</v>
      </c>
      <c r="F411">
        <v>10.6113</v>
      </c>
      <c r="G411" t="s">
        <v>408</v>
      </c>
      <c r="H411">
        <v>1.671</v>
      </c>
      <c r="I411">
        <v>199.5979</v>
      </c>
      <c r="K411" s="2">
        <v>0.847222222222168</v>
      </c>
      <c r="L411" s="3">
        <f t="shared" si="34"/>
        <v>320.8472222222222</v>
      </c>
      <c r="M411">
        <f t="shared" si="35"/>
        <v>521.3334872740941</v>
      </c>
      <c r="N411">
        <f t="shared" si="36"/>
        <v>253.97816389988517</v>
      </c>
    </row>
    <row r="412" spans="1:14" ht="12.75">
      <c r="A412" t="s">
        <v>340</v>
      </c>
      <c r="B412" s="1">
        <v>36845</v>
      </c>
      <c r="C412" s="2">
        <v>0.8493518518518518</v>
      </c>
      <c r="D412" t="s">
        <v>407</v>
      </c>
      <c r="E412">
        <v>0.678</v>
      </c>
      <c r="F412">
        <v>10.2461</v>
      </c>
      <c r="G412" t="s">
        <v>408</v>
      </c>
      <c r="H412">
        <v>1.668</v>
      </c>
      <c r="I412">
        <v>206.7548</v>
      </c>
      <c r="K412" s="2">
        <v>0.849305555555501</v>
      </c>
      <c r="L412" s="3">
        <f t="shared" si="34"/>
        <v>320.8493055555555</v>
      </c>
      <c r="M412">
        <f t="shared" si="35"/>
        <v>503.39120032032787</v>
      </c>
      <c r="N412">
        <f t="shared" si="36"/>
        <v>262.0540472052759</v>
      </c>
    </row>
    <row r="413" spans="1:14" ht="12.75">
      <c r="A413" t="s">
        <v>341</v>
      </c>
      <c r="B413" s="1">
        <v>36845</v>
      </c>
      <c r="C413" s="2">
        <v>0.8514351851851852</v>
      </c>
      <c r="D413" t="s">
        <v>407</v>
      </c>
      <c r="E413">
        <v>0.678</v>
      </c>
      <c r="F413">
        <v>10.7936</v>
      </c>
      <c r="G413" t="s">
        <v>408</v>
      </c>
      <c r="H413">
        <v>1.67</v>
      </c>
      <c r="I413">
        <v>201.4537</v>
      </c>
      <c r="K413" s="2">
        <v>0.851388888888834</v>
      </c>
      <c r="L413" s="3">
        <f t="shared" si="34"/>
        <v>320.85138888888883</v>
      </c>
      <c r="M413">
        <f t="shared" si="35"/>
        <v>530.289891741979</v>
      </c>
      <c r="N413">
        <f t="shared" si="36"/>
        <v>256.07225830362756</v>
      </c>
    </row>
    <row r="414" spans="1:14" ht="12.75">
      <c r="A414" t="s">
        <v>342</v>
      </c>
      <c r="B414" s="1">
        <v>36845</v>
      </c>
      <c r="C414" s="2">
        <v>0.8535185185185186</v>
      </c>
      <c r="D414" t="s">
        <v>407</v>
      </c>
      <c r="E414">
        <v>0.676</v>
      </c>
      <c r="F414">
        <v>10.948</v>
      </c>
      <c r="G414" t="s">
        <v>408</v>
      </c>
      <c r="H414">
        <v>1.67</v>
      </c>
      <c r="I414">
        <v>202.1531</v>
      </c>
      <c r="K414" s="2">
        <v>0.853472222222167</v>
      </c>
      <c r="L414" s="3">
        <f t="shared" si="34"/>
        <v>320.8534722222222</v>
      </c>
      <c r="M414">
        <f t="shared" si="35"/>
        <v>537.8755683730345</v>
      </c>
      <c r="N414">
        <f t="shared" si="36"/>
        <v>256.8614649131639</v>
      </c>
    </row>
    <row r="415" spans="1:14" ht="12.75">
      <c r="A415" t="s">
        <v>343</v>
      </c>
      <c r="B415" s="1">
        <v>36845</v>
      </c>
      <c r="C415" s="2">
        <v>0.8556018518518519</v>
      </c>
      <c r="D415" t="s">
        <v>407</v>
      </c>
      <c r="E415">
        <v>0.678</v>
      </c>
      <c r="F415">
        <v>11.3846</v>
      </c>
      <c r="G415" t="s">
        <v>408</v>
      </c>
      <c r="H415">
        <v>1.671</v>
      </c>
      <c r="I415">
        <v>190.3898</v>
      </c>
      <c r="K415" s="2">
        <v>0.8555555555555</v>
      </c>
      <c r="L415" s="3">
        <f t="shared" si="34"/>
        <v>320.8555555555555</v>
      </c>
      <c r="M415">
        <f t="shared" si="35"/>
        <v>559.3257394683641</v>
      </c>
      <c r="N415">
        <f t="shared" si="36"/>
        <v>243.58769581113611</v>
      </c>
    </row>
    <row r="416" spans="1:14" ht="12.75">
      <c r="A416" t="s">
        <v>344</v>
      </c>
      <c r="B416" s="1">
        <v>36845</v>
      </c>
      <c r="C416" s="2">
        <v>0.8576851851851851</v>
      </c>
      <c r="D416" t="s">
        <v>407</v>
      </c>
      <c r="E416">
        <v>0.678</v>
      </c>
      <c r="F416">
        <v>11.5784</v>
      </c>
      <c r="G416" t="s">
        <v>408</v>
      </c>
      <c r="H416">
        <v>1.671</v>
      </c>
      <c r="I416">
        <v>200.126</v>
      </c>
      <c r="K416" s="2">
        <v>0.857638888888833</v>
      </c>
      <c r="L416" s="3">
        <f t="shared" si="34"/>
        <v>320.85763888888886</v>
      </c>
      <c r="M416">
        <f t="shared" si="35"/>
        <v>568.8471392811786</v>
      </c>
      <c r="N416">
        <f t="shared" si="36"/>
        <v>254.57407469556162</v>
      </c>
    </row>
    <row r="417" spans="1:14" ht="12.75">
      <c r="A417" t="s">
        <v>345</v>
      </c>
      <c r="B417" s="1">
        <v>36845</v>
      </c>
      <c r="C417" s="2">
        <v>0.8597685185185185</v>
      </c>
      <c r="D417" t="s">
        <v>407</v>
      </c>
      <c r="E417">
        <v>0.676</v>
      </c>
      <c r="F417">
        <v>10.9452</v>
      </c>
      <c r="G417" t="s">
        <v>408</v>
      </c>
      <c r="H417">
        <v>1.671</v>
      </c>
      <c r="I417">
        <v>191.3976</v>
      </c>
      <c r="K417" s="2">
        <v>0.859722222222166</v>
      </c>
      <c r="L417" s="3">
        <f t="shared" si="34"/>
        <v>320.85972222222216</v>
      </c>
      <c r="M417">
        <f t="shared" si="35"/>
        <v>537.7380042890518</v>
      </c>
      <c r="N417">
        <f t="shared" si="36"/>
        <v>244.72490258993318</v>
      </c>
    </row>
    <row r="418" spans="1:14" ht="12.75">
      <c r="A418" t="s">
        <v>346</v>
      </c>
      <c r="B418" s="1">
        <v>36845</v>
      </c>
      <c r="C418" s="2">
        <v>0.8618518518518519</v>
      </c>
      <c r="D418" t="s">
        <v>407</v>
      </c>
      <c r="E418">
        <v>0.678</v>
      </c>
      <c r="F418">
        <v>10.4139</v>
      </c>
      <c r="G418" t="s">
        <v>408</v>
      </c>
      <c r="H418">
        <v>1.668</v>
      </c>
      <c r="I418">
        <v>195.0479</v>
      </c>
      <c r="K418" s="2">
        <v>0.861805555555499</v>
      </c>
      <c r="L418" s="3">
        <f t="shared" si="34"/>
        <v>320.8618055555555</v>
      </c>
      <c r="M418">
        <f t="shared" si="35"/>
        <v>511.63521935330147</v>
      </c>
      <c r="N418">
        <f t="shared" si="36"/>
        <v>248.8439201575487</v>
      </c>
    </row>
    <row r="419" spans="1:14" ht="12.75">
      <c r="A419" t="s">
        <v>347</v>
      </c>
      <c r="B419" s="1">
        <v>36845</v>
      </c>
      <c r="C419" s="2">
        <v>0.8639467592592592</v>
      </c>
      <c r="D419" t="s">
        <v>407</v>
      </c>
      <c r="E419">
        <v>0.678</v>
      </c>
      <c r="F419">
        <v>10.4284</v>
      </c>
      <c r="G419" t="s">
        <v>408</v>
      </c>
      <c r="H419">
        <v>1.67</v>
      </c>
      <c r="I419">
        <v>197.2664</v>
      </c>
      <c r="K419" s="2">
        <v>0.863888888888832</v>
      </c>
      <c r="L419" s="3">
        <f t="shared" si="34"/>
        <v>320.8638888888888</v>
      </c>
      <c r="M419">
        <f t="shared" si="35"/>
        <v>512.3476047882128</v>
      </c>
      <c r="N419">
        <f t="shared" si="36"/>
        <v>251.34728713389453</v>
      </c>
    </row>
    <row r="420" spans="1:14" ht="12.75">
      <c r="A420" t="s">
        <v>348</v>
      </c>
      <c r="B420" s="1">
        <v>36845</v>
      </c>
      <c r="C420" s="2">
        <v>0.8660300925925926</v>
      </c>
      <c r="D420" t="s">
        <v>407</v>
      </c>
      <c r="E420">
        <v>0.676</v>
      </c>
      <c r="F420">
        <v>10.7822</v>
      </c>
      <c r="G420" t="s">
        <v>408</v>
      </c>
      <c r="H420">
        <v>1.67</v>
      </c>
      <c r="I420">
        <v>202.2711</v>
      </c>
      <c r="K420" s="2">
        <v>0.865972222222165</v>
      </c>
      <c r="L420" s="3">
        <f t="shared" si="34"/>
        <v>320.8659722222222</v>
      </c>
      <c r="M420">
        <f t="shared" si="35"/>
        <v>529.7298094000487</v>
      </c>
      <c r="N420">
        <f t="shared" si="36"/>
        <v>256.99461672889913</v>
      </c>
    </row>
    <row r="421" spans="1:14" ht="12.75">
      <c r="A421" t="s">
        <v>349</v>
      </c>
      <c r="B421" s="1">
        <v>36845</v>
      </c>
      <c r="C421" s="2">
        <v>0.8681712962962963</v>
      </c>
      <c r="D421" t="s">
        <v>407</v>
      </c>
      <c r="E421">
        <v>0.678</v>
      </c>
      <c r="F421">
        <v>10.2831</v>
      </c>
      <c r="G421" t="s">
        <v>408</v>
      </c>
      <c r="H421">
        <v>1.67</v>
      </c>
      <c r="I421">
        <v>203.9829</v>
      </c>
      <c r="K421" s="2">
        <v>0.868055555555498</v>
      </c>
      <c r="L421" s="3">
        <f t="shared" si="34"/>
        <v>320.8680555555555</v>
      </c>
      <c r="M421">
        <f t="shared" si="35"/>
        <v>505.2090114301015</v>
      </c>
      <c r="N421">
        <f t="shared" si="36"/>
        <v>258.92622078123577</v>
      </c>
    </row>
    <row r="422" spans="1:14" ht="12.75">
      <c r="A422" t="s">
        <v>350</v>
      </c>
      <c r="B422" s="1">
        <v>36845</v>
      </c>
      <c r="C422" s="2">
        <v>0.8701967592592593</v>
      </c>
      <c r="D422" t="s">
        <v>407</v>
      </c>
      <c r="E422">
        <v>0.678</v>
      </c>
      <c r="F422">
        <v>10.7621</v>
      </c>
      <c r="G422" t="s">
        <v>408</v>
      </c>
      <c r="H422">
        <v>1.671</v>
      </c>
      <c r="I422">
        <v>205.4576</v>
      </c>
      <c r="K422" s="2">
        <v>0.870138888888831</v>
      </c>
      <c r="L422" s="3">
        <f t="shared" si="34"/>
        <v>320.87013888888885</v>
      </c>
      <c r="M422">
        <f t="shared" si="35"/>
        <v>528.7422957971717</v>
      </c>
      <c r="N422">
        <f t="shared" si="36"/>
        <v>260.5902799563619</v>
      </c>
    </row>
    <row r="423" spans="1:14" ht="12.75">
      <c r="A423" t="s">
        <v>351</v>
      </c>
      <c r="B423" s="1">
        <v>36845</v>
      </c>
      <c r="C423" s="2">
        <v>0.8722800925925926</v>
      </c>
      <c r="D423" t="s">
        <v>407</v>
      </c>
      <c r="E423">
        <v>0.676</v>
      </c>
      <c r="F423">
        <v>10.596</v>
      </c>
      <c r="G423" t="s">
        <v>408</v>
      </c>
      <c r="H423">
        <v>1.67</v>
      </c>
      <c r="I423">
        <v>192.0264</v>
      </c>
      <c r="K423" s="2">
        <v>0.872222222222164</v>
      </c>
      <c r="L423" s="3">
        <f t="shared" si="34"/>
        <v>320.87222222222215</v>
      </c>
      <c r="M423">
        <f t="shared" si="35"/>
        <v>520.5817978151877</v>
      </c>
      <c r="N423">
        <f t="shared" si="36"/>
        <v>245.43444379107186</v>
      </c>
    </row>
    <row r="424" spans="1:14" ht="12.75">
      <c r="A424" t="s">
        <v>352</v>
      </c>
      <c r="B424" s="1">
        <v>36845</v>
      </c>
      <c r="C424" s="2">
        <v>0.8743634259259259</v>
      </c>
      <c r="D424" t="s">
        <v>407</v>
      </c>
      <c r="E424">
        <v>0.68</v>
      </c>
      <c r="F424">
        <v>10.6287</v>
      </c>
      <c r="G424" t="s">
        <v>408</v>
      </c>
      <c r="H424">
        <v>1.666</v>
      </c>
      <c r="I424">
        <v>192.4003</v>
      </c>
      <c r="K424" s="2">
        <v>0.874305555555497</v>
      </c>
      <c r="L424" s="3">
        <f t="shared" si="34"/>
        <v>320.8743055555555</v>
      </c>
      <c r="M424">
        <f t="shared" si="35"/>
        <v>522.1883497959876</v>
      </c>
      <c r="N424">
        <f t="shared" si="36"/>
        <v>245.8563545021179</v>
      </c>
    </row>
    <row r="425" spans="1:14" ht="12.75">
      <c r="A425" t="s">
        <v>415</v>
      </c>
      <c r="B425" s="1">
        <v>36845</v>
      </c>
      <c r="C425">
        <f>AVERAGE(C424,C427)</f>
        <v>0.8774942129629629</v>
      </c>
      <c r="D425" t="s">
        <v>407</v>
      </c>
      <c r="E425" t="s">
        <v>415</v>
      </c>
      <c r="F425" t="s">
        <v>415</v>
      </c>
      <c r="G425" t="s">
        <v>408</v>
      </c>
      <c r="H425" t="s">
        <v>415</v>
      </c>
      <c r="I425" t="s">
        <v>415</v>
      </c>
      <c r="K425" s="2">
        <v>0.87638888888883</v>
      </c>
      <c r="L425" s="3">
        <f t="shared" si="34"/>
        <v>320.8763888888888</v>
      </c>
      <c r="M425" t="s">
        <v>415</v>
      </c>
      <c r="N425" t="s">
        <v>415</v>
      </c>
    </row>
    <row r="426" spans="1:14" ht="12.75">
      <c r="A426" t="s">
        <v>415</v>
      </c>
      <c r="B426" s="1">
        <v>36845</v>
      </c>
      <c r="C426">
        <f>AVERAGE(C425,C427)</f>
        <v>0.8790596064814815</v>
      </c>
      <c r="D426" t="s">
        <v>407</v>
      </c>
      <c r="E426" t="s">
        <v>415</v>
      </c>
      <c r="F426" t="s">
        <v>415</v>
      </c>
      <c r="G426" t="s">
        <v>408</v>
      </c>
      <c r="H426" t="s">
        <v>415</v>
      </c>
      <c r="I426" t="s">
        <v>415</v>
      </c>
      <c r="K426" s="2">
        <v>0.878472222222163</v>
      </c>
      <c r="L426" s="3">
        <f t="shared" si="34"/>
        <v>320.8784722222222</v>
      </c>
      <c r="M426" t="s">
        <v>415</v>
      </c>
      <c r="N426" t="s">
        <v>415</v>
      </c>
    </row>
    <row r="427" spans="1:14" ht="12.75">
      <c r="A427" t="s">
        <v>353</v>
      </c>
      <c r="B427" s="1">
        <v>36845</v>
      </c>
      <c r="C427" s="2">
        <v>0.880625</v>
      </c>
      <c r="D427" t="s">
        <v>407</v>
      </c>
      <c r="E427">
        <v>0.678</v>
      </c>
      <c r="F427">
        <v>10.3659</v>
      </c>
      <c r="G427" t="s">
        <v>408</v>
      </c>
      <c r="H427">
        <v>1.671</v>
      </c>
      <c r="I427">
        <v>181.3614</v>
      </c>
      <c r="K427" s="2">
        <v>0.880555555555496</v>
      </c>
      <c r="L427" s="3">
        <f t="shared" si="34"/>
        <v>320.8805555555555</v>
      </c>
      <c r="M427">
        <f>500*F427/AVERAGE($Q$369,$Q$6)</f>
        <v>509.2769779135951</v>
      </c>
      <c r="N427">
        <f>(277-103)/(-62+(AVERAGE($Q$4,$P$369)))*I427+277-((277-103)/(-62+(AVERAGE($Q$4,$P$369)))*220)</f>
        <v>233.40000214007884</v>
      </c>
    </row>
    <row r="428" spans="1:14" ht="12.75">
      <c r="A428" t="s">
        <v>354</v>
      </c>
      <c r="B428" s="1">
        <v>36845</v>
      </c>
      <c r="C428" s="2">
        <v>0.8827083333333333</v>
      </c>
      <c r="D428" t="s">
        <v>407</v>
      </c>
      <c r="E428">
        <v>0.676</v>
      </c>
      <c r="F428">
        <v>9.8146</v>
      </c>
      <c r="G428" t="s">
        <v>408</v>
      </c>
      <c r="H428">
        <v>1.671</v>
      </c>
      <c r="I428">
        <v>184.019</v>
      </c>
      <c r="K428" s="2">
        <v>0.882638888888829</v>
      </c>
      <c r="L428" s="3">
        <f t="shared" si="34"/>
        <v>320.88263888888883</v>
      </c>
      <c r="M428">
        <f>500*F428/AVERAGE($Q$369,$Q$6)</f>
        <v>482.19159237796725</v>
      </c>
      <c r="N428">
        <f>(277-103)/(-62+(AVERAGE($Q$4,$P$369)))*I428+277-((277-103)/(-62+(AVERAGE($Q$4,$P$369)))*220)</f>
        <v>236.39885184769057</v>
      </c>
    </row>
    <row r="429" spans="1:14" ht="12.75">
      <c r="A429" t="s">
        <v>355</v>
      </c>
      <c r="B429" s="1">
        <v>36845</v>
      </c>
      <c r="C429" s="2">
        <v>0.8848495370370371</v>
      </c>
      <c r="D429" t="s">
        <v>407</v>
      </c>
      <c r="E429">
        <v>0.678</v>
      </c>
      <c r="F429">
        <v>10.9097</v>
      </c>
      <c r="G429" t="s">
        <v>408</v>
      </c>
      <c r="H429">
        <v>1.671</v>
      </c>
      <c r="I429">
        <v>189.4942</v>
      </c>
      <c r="K429" s="2">
        <v>0.884722222222162</v>
      </c>
      <c r="L429" s="3">
        <f t="shared" si="34"/>
        <v>320.88472222222214</v>
      </c>
      <c r="M429">
        <f>500*F429/AVERAGE($Q$369,$Q$6)</f>
        <v>535.9938882242689</v>
      </c>
      <c r="N429">
        <f>(277-103)/(-62+(AVERAGE($Q$4,$P$369)))*I429+277-((277-103)/(-62+(AVERAGE($Q$4,$P$369)))*220)</f>
        <v>242.5770960978094</v>
      </c>
    </row>
    <row r="430" spans="1:14" ht="12.75">
      <c r="A430" t="s">
        <v>356</v>
      </c>
      <c r="B430" s="1">
        <v>36845</v>
      </c>
      <c r="C430" s="2">
        <v>0.886875</v>
      </c>
      <c r="D430" t="s">
        <v>407</v>
      </c>
      <c r="E430">
        <v>0.676</v>
      </c>
      <c r="F430">
        <v>11.5293</v>
      </c>
      <c r="G430" t="s">
        <v>408</v>
      </c>
      <c r="H430">
        <v>1.666</v>
      </c>
      <c r="I430">
        <v>189.7321</v>
      </c>
      <c r="K430" s="2">
        <v>0.886805555555495</v>
      </c>
      <c r="L430" s="3">
        <f t="shared" si="34"/>
        <v>320.8868055555555</v>
      </c>
      <c r="M430">
        <f>500*F430/AVERAGE($Q$369,$Q$6)</f>
        <v>566.4348548084789</v>
      </c>
      <c r="N430">
        <f>(277-103)/(-62+(AVERAGE($Q$4,$P$369)))*I430+277-((277-103)/(-62+(AVERAGE($Q$4,$P$369)))*220)</f>
        <v>242.8455436991944</v>
      </c>
    </row>
    <row r="431" spans="1:14" ht="12.75">
      <c r="A431" t="s">
        <v>415</v>
      </c>
      <c r="B431" s="1">
        <v>36845</v>
      </c>
      <c r="C431">
        <f>AVERAGE(C430,C432)</f>
        <v>0.8889641203703703</v>
      </c>
      <c r="D431" t="s">
        <v>407</v>
      </c>
      <c r="E431" t="s">
        <v>415</v>
      </c>
      <c r="F431" t="s">
        <v>415</v>
      </c>
      <c r="G431" t="s">
        <v>408</v>
      </c>
      <c r="H431" t="s">
        <v>415</v>
      </c>
      <c r="I431" t="s">
        <v>415</v>
      </c>
      <c r="K431" s="2">
        <v>0.888888888888828</v>
      </c>
      <c r="L431" s="3">
        <f t="shared" si="34"/>
        <v>320.8888888888888</v>
      </c>
      <c r="M431" t="s">
        <v>415</v>
      </c>
      <c r="N431" t="s">
        <v>415</v>
      </c>
    </row>
    <row r="432" spans="1:14" ht="12.75">
      <c r="A432" t="s">
        <v>357</v>
      </c>
      <c r="B432" s="1">
        <v>36845</v>
      </c>
      <c r="C432" s="2">
        <v>0.8910532407407407</v>
      </c>
      <c r="D432" t="s">
        <v>407</v>
      </c>
      <c r="E432">
        <v>0.676</v>
      </c>
      <c r="F432">
        <v>10.7836</v>
      </c>
      <c r="G432" t="s">
        <v>408</v>
      </c>
      <c r="H432">
        <v>1.67</v>
      </c>
      <c r="I432">
        <v>187.5232</v>
      </c>
      <c r="K432" s="2">
        <v>0.890972222222161</v>
      </c>
      <c r="L432" s="3">
        <f t="shared" si="34"/>
        <v>320.89097222222216</v>
      </c>
      <c r="M432">
        <f>500*F432/AVERAGE($Q$369,$Q$6)</f>
        <v>529.7985914420402</v>
      </c>
      <c r="N432">
        <f>(277-103)/(-62+(AVERAGE($Q$4,$P$369)))*I432+277-((277-103)/(-62+(AVERAGE($Q$4,$P$369)))*220)</f>
        <v>240.35300941294233</v>
      </c>
    </row>
    <row r="433" spans="1:14" ht="12.75">
      <c r="A433" t="s">
        <v>358</v>
      </c>
      <c r="B433" s="1">
        <v>36845</v>
      </c>
      <c r="C433" s="2">
        <v>0.8931365740740741</v>
      </c>
      <c r="D433" t="s">
        <v>407</v>
      </c>
      <c r="E433">
        <v>0.676</v>
      </c>
      <c r="F433">
        <v>10.9322</v>
      </c>
      <c r="G433" t="s">
        <v>408</v>
      </c>
      <c r="H433">
        <v>1.67</v>
      </c>
      <c r="I433">
        <v>178.0248</v>
      </c>
      <c r="K433" s="2">
        <v>0.893055555555494</v>
      </c>
      <c r="L433" s="3">
        <f t="shared" si="34"/>
        <v>320.8930555555555</v>
      </c>
      <c r="M433">
        <f>500*F433/AVERAGE($Q$369,$Q$6)</f>
        <v>537.0993138991313</v>
      </c>
      <c r="N433">
        <f>(277-103)/(-62+(AVERAGE($Q$4,$P$369)))*I433+277-((277-103)/(-62+(AVERAGE($Q$4,$P$369)))*220)</f>
        <v>229.63496528938</v>
      </c>
    </row>
    <row r="434" spans="1:14" ht="12.75">
      <c r="A434" t="s">
        <v>359</v>
      </c>
      <c r="B434" s="1">
        <v>36845</v>
      </c>
      <c r="C434" s="2">
        <v>0.8952199074074074</v>
      </c>
      <c r="D434" t="s">
        <v>407</v>
      </c>
      <c r="E434">
        <v>0.676</v>
      </c>
      <c r="F434">
        <v>9.8142</v>
      </c>
      <c r="G434" t="s">
        <v>408</v>
      </c>
      <c r="H434">
        <v>1.671</v>
      </c>
      <c r="I434">
        <v>185.2979</v>
      </c>
      <c r="K434" s="2">
        <v>0.895138888888827</v>
      </c>
      <c r="L434" s="3">
        <f t="shared" si="34"/>
        <v>320.8951388888888</v>
      </c>
      <c r="M434">
        <f>500*F434/AVERAGE($Q$369,$Q$6)</f>
        <v>482.1719403659696</v>
      </c>
      <c r="N434">
        <f>(277-103)/(-62+(AVERAGE($Q$4,$P$369)))*I434+277-((277-103)/(-62+(AVERAGE($Q$4,$P$369)))*220)</f>
        <v>237.84196928111348</v>
      </c>
    </row>
    <row r="435" spans="1:14" ht="12.75">
      <c r="A435" t="s">
        <v>415</v>
      </c>
      <c r="B435" s="1">
        <v>36845</v>
      </c>
      <c r="C435">
        <f>AVERAGE(C434,C436)</f>
        <v>0.8973032407407406</v>
      </c>
      <c r="D435" t="s">
        <v>407</v>
      </c>
      <c r="E435" t="s">
        <v>415</v>
      </c>
      <c r="F435" t="s">
        <v>415</v>
      </c>
      <c r="G435" t="s">
        <v>408</v>
      </c>
      <c r="H435" t="s">
        <v>415</v>
      </c>
      <c r="I435" t="s">
        <v>415</v>
      </c>
      <c r="K435" s="2">
        <v>0.89722222222216</v>
      </c>
      <c r="L435" s="3">
        <f t="shared" si="34"/>
        <v>320.8972222222222</v>
      </c>
      <c r="M435" t="s">
        <v>415</v>
      </c>
      <c r="N435" t="s">
        <v>415</v>
      </c>
    </row>
    <row r="436" spans="1:14" ht="12.75">
      <c r="A436" t="s">
        <v>360</v>
      </c>
      <c r="B436" s="1">
        <v>36845</v>
      </c>
      <c r="C436" s="2">
        <v>0.899386574074074</v>
      </c>
      <c r="D436" t="s">
        <v>407</v>
      </c>
      <c r="E436">
        <v>0.68</v>
      </c>
      <c r="F436">
        <v>9.6562</v>
      </c>
      <c r="G436" t="s">
        <v>408</v>
      </c>
      <c r="H436">
        <v>1.668</v>
      </c>
      <c r="I436">
        <v>179.023</v>
      </c>
      <c r="K436" s="2">
        <v>0.899305555555493</v>
      </c>
      <c r="L436" s="3">
        <f t="shared" si="34"/>
        <v>320.8993055555555</v>
      </c>
      <c r="M436">
        <f aca="true" t="shared" si="37" ref="M436:M443">500*F436/AVERAGE($Q$369,$Q$6)</f>
        <v>474.40939562693615</v>
      </c>
      <c r="N436">
        <f aca="true" t="shared" si="38" ref="N436:N443">(277-103)/(-62+(AVERAGE($Q$4,$P$369)))*I436+277-((277-103)/(-62+(AVERAGE($Q$4,$P$369)))*220)</f>
        <v>230.7613393780833</v>
      </c>
    </row>
    <row r="437" spans="1:14" ht="12.75">
      <c r="A437" t="s">
        <v>361</v>
      </c>
      <c r="B437" s="1">
        <v>36845</v>
      </c>
      <c r="C437" s="2">
        <v>0.9014699074074074</v>
      </c>
      <c r="D437" t="s">
        <v>407</v>
      </c>
      <c r="E437">
        <v>0.678</v>
      </c>
      <c r="F437">
        <v>11.2221</v>
      </c>
      <c r="G437" t="s">
        <v>408</v>
      </c>
      <c r="H437">
        <v>1.668</v>
      </c>
      <c r="I437">
        <v>179.8572</v>
      </c>
      <c r="K437" s="2">
        <v>0.901388888888826</v>
      </c>
      <c r="L437" s="3">
        <f t="shared" si="34"/>
        <v>320.90138888888885</v>
      </c>
      <c r="M437">
        <f t="shared" si="37"/>
        <v>551.3421095943579</v>
      </c>
      <c r="N437">
        <f t="shared" si="38"/>
        <v>231.702655011019</v>
      </c>
    </row>
    <row r="438" spans="1:14" ht="12.75">
      <c r="A438" t="s">
        <v>362</v>
      </c>
      <c r="B438" s="1">
        <v>36845</v>
      </c>
      <c r="C438" s="2">
        <v>0.9035648148148149</v>
      </c>
      <c r="D438" t="s">
        <v>407</v>
      </c>
      <c r="E438">
        <v>0.678</v>
      </c>
      <c r="F438">
        <v>10.41</v>
      </c>
      <c r="G438" t="s">
        <v>408</v>
      </c>
      <c r="H438">
        <v>1.67</v>
      </c>
      <c r="I438">
        <v>179.6257</v>
      </c>
      <c r="K438" s="2">
        <v>0.903472222222159</v>
      </c>
      <c r="L438" s="3">
        <f t="shared" si="34"/>
        <v>320.90347222222215</v>
      </c>
      <c r="M438">
        <f t="shared" si="37"/>
        <v>511.44361223632535</v>
      </c>
      <c r="N438">
        <f t="shared" si="38"/>
        <v>231.44142920302974</v>
      </c>
    </row>
    <row r="439" spans="1:14" ht="12.75">
      <c r="A439" t="s">
        <v>363</v>
      </c>
      <c r="B439" s="1">
        <v>36845</v>
      </c>
      <c r="C439" s="2">
        <v>0.905636574074074</v>
      </c>
      <c r="D439" t="s">
        <v>407</v>
      </c>
      <c r="E439">
        <v>0.676</v>
      </c>
      <c r="F439">
        <v>10.9633</v>
      </c>
      <c r="G439" t="s">
        <v>408</v>
      </c>
      <c r="H439">
        <v>1.67</v>
      </c>
      <c r="I439">
        <v>172.3275</v>
      </c>
      <c r="K439" s="2">
        <v>0.905555555555492</v>
      </c>
      <c r="L439" s="3">
        <f t="shared" si="34"/>
        <v>320.9055555555555</v>
      </c>
      <c r="M439">
        <f t="shared" si="37"/>
        <v>538.627257831941</v>
      </c>
      <c r="N439">
        <f t="shared" si="38"/>
        <v>223.2061022403221</v>
      </c>
    </row>
    <row r="440" spans="1:14" ht="12.75">
      <c r="A440" t="s">
        <v>364</v>
      </c>
      <c r="B440" s="1">
        <v>36845</v>
      </c>
      <c r="C440" s="2">
        <v>0.9077314814814814</v>
      </c>
      <c r="D440" t="s">
        <v>407</v>
      </c>
      <c r="E440">
        <v>0.678</v>
      </c>
      <c r="F440">
        <v>10.3508</v>
      </c>
      <c r="G440" t="s">
        <v>408</v>
      </c>
      <c r="H440">
        <v>1.671</v>
      </c>
      <c r="I440">
        <v>178.9989</v>
      </c>
      <c r="K440" s="2">
        <v>0.907638888888825</v>
      </c>
      <c r="L440" s="3">
        <f t="shared" si="34"/>
        <v>320.9076388888888</v>
      </c>
      <c r="M440">
        <f t="shared" si="37"/>
        <v>508.5351144606874</v>
      </c>
      <c r="N440">
        <f t="shared" si="38"/>
        <v>230.73414481232723</v>
      </c>
    </row>
    <row r="441" spans="1:14" ht="12.75">
      <c r="A441" t="s">
        <v>365</v>
      </c>
      <c r="B441" s="1">
        <v>36845</v>
      </c>
      <c r="C441" s="2">
        <v>0.9098148148148147</v>
      </c>
      <c r="D441" t="s">
        <v>407</v>
      </c>
      <c r="E441">
        <v>0.678</v>
      </c>
      <c r="F441">
        <v>10.6636</v>
      </c>
      <c r="G441" t="s">
        <v>408</v>
      </c>
      <c r="H441">
        <v>1.671</v>
      </c>
      <c r="I441">
        <v>174.4857</v>
      </c>
      <c r="K441" s="2">
        <v>0.909722222222158</v>
      </c>
      <c r="L441" s="3">
        <f t="shared" si="34"/>
        <v>320.9097222222222</v>
      </c>
      <c r="M441">
        <f t="shared" si="37"/>
        <v>523.9029878427742</v>
      </c>
      <c r="N441">
        <f t="shared" si="38"/>
        <v>225.64142638201676</v>
      </c>
    </row>
    <row r="442" spans="1:14" ht="12.75">
      <c r="A442" t="s">
        <v>366</v>
      </c>
      <c r="B442" s="1">
        <v>36845</v>
      </c>
      <c r="C442" s="2">
        <v>0.9118981481481482</v>
      </c>
      <c r="D442" t="s">
        <v>407</v>
      </c>
      <c r="E442">
        <v>0.676</v>
      </c>
      <c r="F442">
        <v>9.9063</v>
      </c>
      <c r="G442" t="s">
        <v>408</v>
      </c>
      <c r="H442">
        <v>1.67</v>
      </c>
      <c r="I442">
        <v>178.1073</v>
      </c>
      <c r="K442" s="2">
        <v>0.911805555555491</v>
      </c>
      <c r="L442" s="3">
        <f t="shared" si="34"/>
        <v>320.9118055555555</v>
      </c>
      <c r="M442">
        <f t="shared" si="37"/>
        <v>486.6968161284063</v>
      </c>
      <c r="N442">
        <f t="shared" si="38"/>
        <v>229.7280587198729</v>
      </c>
    </row>
    <row r="443" spans="1:14" ht="12.75">
      <c r="A443" t="s">
        <v>367</v>
      </c>
      <c r="B443" s="1">
        <v>36845</v>
      </c>
      <c r="C443" s="2">
        <v>0.9139814814814815</v>
      </c>
      <c r="D443" t="s">
        <v>407</v>
      </c>
      <c r="E443">
        <v>0.676</v>
      </c>
      <c r="F443">
        <v>11.4709</v>
      </c>
      <c r="G443" t="s">
        <v>408</v>
      </c>
      <c r="H443">
        <v>1.67</v>
      </c>
      <c r="I443">
        <v>171.8621</v>
      </c>
      <c r="K443" s="2">
        <v>0.913888888888824</v>
      </c>
      <c r="L443" s="3">
        <f t="shared" si="34"/>
        <v>320.91388888888883</v>
      </c>
      <c r="M443">
        <f t="shared" si="37"/>
        <v>563.5656610568361</v>
      </c>
      <c r="N443">
        <f t="shared" si="38"/>
        <v>222.68094245182024</v>
      </c>
    </row>
    <row r="444" spans="1:14" ht="12.75">
      <c r="A444" t="s">
        <v>415</v>
      </c>
      <c r="B444" s="1">
        <v>36845</v>
      </c>
      <c r="C444">
        <f>AVERAGE(C443,C445)</f>
        <v>0.9160648148148147</v>
      </c>
      <c r="D444" t="s">
        <v>407</v>
      </c>
      <c r="E444" t="s">
        <v>415</v>
      </c>
      <c r="F444" t="s">
        <v>415</v>
      </c>
      <c r="G444" t="s">
        <v>408</v>
      </c>
      <c r="H444" t="s">
        <v>415</v>
      </c>
      <c r="I444" t="s">
        <v>415</v>
      </c>
      <c r="K444" s="2">
        <v>0.915972222222157</v>
      </c>
      <c r="L444" s="3">
        <f t="shared" si="34"/>
        <v>320.91597222222214</v>
      </c>
      <c r="M444" t="s">
        <v>415</v>
      </c>
      <c r="N444" t="s">
        <v>415</v>
      </c>
    </row>
    <row r="445" spans="1:14" ht="12.75">
      <c r="A445" t="s">
        <v>368</v>
      </c>
      <c r="B445" s="1">
        <v>36845</v>
      </c>
      <c r="C445" s="2">
        <v>0.918148148148148</v>
      </c>
      <c r="D445" t="s">
        <v>407</v>
      </c>
      <c r="E445">
        <v>0.676</v>
      </c>
      <c r="F445">
        <v>11.0811</v>
      </c>
      <c r="G445" t="s">
        <v>408</v>
      </c>
      <c r="H445">
        <v>1.67</v>
      </c>
      <c r="I445">
        <v>170.9995</v>
      </c>
      <c r="K445" s="2">
        <v>0.91805555555549</v>
      </c>
      <c r="L445" s="3">
        <f t="shared" si="34"/>
        <v>320.9180555555555</v>
      </c>
      <c r="M445">
        <f aca="true" t="shared" si="39" ref="M445:M454">500*F445/AVERAGE($Q$369,$Q$6)</f>
        <v>544.4147753652204</v>
      </c>
      <c r="N445">
        <f aca="true" t="shared" si="40" ref="N445:N454">(277-103)/(-62+(AVERAGE($Q$4,$P$369)))*I445+277-((277-103)/(-62+(AVERAGE($Q$4,$P$369)))*220)</f>
        <v>221.7075801106907</v>
      </c>
    </row>
    <row r="446" spans="1:14" ht="12.75">
      <c r="A446" t="s">
        <v>369</v>
      </c>
      <c r="B446" s="1">
        <v>36845</v>
      </c>
      <c r="C446" s="2">
        <v>0.9202314814814815</v>
      </c>
      <c r="D446" t="s">
        <v>407</v>
      </c>
      <c r="E446">
        <v>0.678</v>
      </c>
      <c r="F446">
        <v>9.5251</v>
      </c>
      <c r="G446" t="s">
        <v>408</v>
      </c>
      <c r="H446">
        <v>1.671</v>
      </c>
      <c r="I446">
        <v>175.1941</v>
      </c>
      <c r="K446" s="2">
        <v>0.920138888888823</v>
      </c>
      <c r="L446" s="3">
        <f t="shared" si="34"/>
        <v>320.9201388888888</v>
      </c>
      <c r="M446">
        <f t="shared" si="39"/>
        <v>467.968448694738</v>
      </c>
      <c r="N446">
        <f t="shared" si="40"/>
        <v>226.44078863851584</v>
      </c>
    </row>
    <row r="447" spans="1:14" ht="12.75">
      <c r="A447" t="s">
        <v>370</v>
      </c>
      <c r="B447" s="1">
        <v>36845</v>
      </c>
      <c r="C447" s="2">
        <v>0.922326388888889</v>
      </c>
      <c r="D447" t="s">
        <v>407</v>
      </c>
      <c r="E447">
        <v>0.676</v>
      </c>
      <c r="F447">
        <v>10.1718</v>
      </c>
      <c r="G447" t="s">
        <v>408</v>
      </c>
      <c r="H447">
        <v>1.67</v>
      </c>
      <c r="I447">
        <v>170.968</v>
      </c>
      <c r="K447" s="2">
        <v>0.922222222222156</v>
      </c>
      <c r="L447" s="3">
        <f t="shared" si="34"/>
        <v>320.92222222222216</v>
      </c>
      <c r="M447">
        <f t="shared" si="39"/>
        <v>499.7408390917823</v>
      </c>
      <c r="N447">
        <f t="shared" si="40"/>
        <v>221.6720353463207</v>
      </c>
    </row>
    <row r="448" spans="1:14" ht="12.75">
      <c r="A448" t="s">
        <v>371</v>
      </c>
      <c r="B448" s="1">
        <v>36845</v>
      </c>
      <c r="C448" s="2">
        <v>0.9244097222222223</v>
      </c>
      <c r="D448" t="s">
        <v>407</v>
      </c>
      <c r="E448">
        <v>0.678</v>
      </c>
      <c r="F448">
        <v>9.6141</v>
      </c>
      <c r="G448" t="s">
        <v>408</v>
      </c>
      <c r="H448">
        <v>1.668</v>
      </c>
      <c r="I448">
        <v>175.393</v>
      </c>
      <c r="K448" s="2">
        <v>0.924305555555489</v>
      </c>
      <c r="L448" s="3">
        <f t="shared" si="34"/>
        <v>320.92430555555546</v>
      </c>
      <c r="M448">
        <f t="shared" si="39"/>
        <v>472.34102136419364</v>
      </c>
      <c r="N448">
        <f t="shared" si="40"/>
        <v>226.66522843639515</v>
      </c>
    </row>
    <row r="449" spans="1:14" ht="12.75">
      <c r="A449" t="s">
        <v>372</v>
      </c>
      <c r="B449" s="1">
        <v>36845</v>
      </c>
      <c r="C449" s="2">
        <v>0.9264930555555555</v>
      </c>
      <c r="D449" t="s">
        <v>407</v>
      </c>
      <c r="E449">
        <v>0.676</v>
      </c>
      <c r="F449">
        <v>10.0828</v>
      </c>
      <c r="G449" t="s">
        <v>408</v>
      </c>
      <c r="H449">
        <v>1.67</v>
      </c>
      <c r="I449">
        <v>171.2138</v>
      </c>
      <c r="K449" s="2">
        <v>0.926388888888822</v>
      </c>
      <c r="L449" s="3">
        <f t="shared" si="34"/>
        <v>320.9263888888888</v>
      </c>
      <c r="M449">
        <f t="shared" si="39"/>
        <v>495.36826642232677</v>
      </c>
      <c r="N449">
        <f t="shared" si="40"/>
        <v>221.94939734892867</v>
      </c>
    </row>
    <row r="450" spans="1:14" ht="12.75">
      <c r="A450" t="s">
        <v>373</v>
      </c>
      <c r="B450" s="1">
        <v>36845</v>
      </c>
      <c r="C450" s="2">
        <v>0.9285763888888888</v>
      </c>
      <c r="D450" t="s">
        <v>407</v>
      </c>
      <c r="E450">
        <v>0.676</v>
      </c>
      <c r="F450">
        <v>10.3568</v>
      </c>
      <c r="G450" t="s">
        <v>408</v>
      </c>
      <c r="H450">
        <v>1.67</v>
      </c>
      <c r="I450">
        <v>176.9039</v>
      </c>
      <c r="K450" s="2">
        <v>0.928472222222155</v>
      </c>
      <c r="L450" s="3">
        <f t="shared" si="34"/>
        <v>320.9284722222222</v>
      </c>
      <c r="M450">
        <f t="shared" si="39"/>
        <v>508.8298946406507</v>
      </c>
      <c r="N450">
        <f t="shared" si="40"/>
        <v>228.3701358804163</v>
      </c>
    </row>
    <row r="451" spans="1:14" ht="12.75">
      <c r="A451" t="s">
        <v>374</v>
      </c>
      <c r="B451" s="1">
        <v>36845</v>
      </c>
      <c r="C451" s="2">
        <v>0.9307175925925927</v>
      </c>
      <c r="D451" t="s">
        <v>407</v>
      </c>
      <c r="E451">
        <v>0.678</v>
      </c>
      <c r="F451">
        <v>10.1802</v>
      </c>
      <c r="G451" t="s">
        <v>408</v>
      </c>
      <c r="H451">
        <v>1.67</v>
      </c>
      <c r="I451">
        <v>176.5911</v>
      </c>
      <c r="K451" s="2">
        <v>0.930555555555488</v>
      </c>
      <c r="L451" s="3">
        <f t="shared" si="34"/>
        <v>320.9305555555555</v>
      </c>
      <c r="M451">
        <f t="shared" si="39"/>
        <v>500.1535313437309</v>
      </c>
      <c r="N451">
        <f t="shared" si="40"/>
        <v>228.01717072819585</v>
      </c>
    </row>
    <row r="452" spans="1:14" ht="12.75">
      <c r="A452" t="s">
        <v>375</v>
      </c>
      <c r="B452" s="1">
        <v>36845</v>
      </c>
      <c r="C452" s="2">
        <v>0.9327430555555556</v>
      </c>
      <c r="D452" t="s">
        <v>407</v>
      </c>
      <c r="E452">
        <v>0.678</v>
      </c>
      <c r="F452">
        <v>9.7345</v>
      </c>
      <c r="G452" t="s">
        <v>408</v>
      </c>
      <c r="H452">
        <v>1.666</v>
      </c>
      <c r="I452">
        <v>173.5896</v>
      </c>
      <c r="K452" s="2">
        <v>0.932638888888821</v>
      </c>
      <c r="L452" s="3">
        <f t="shared" si="34"/>
        <v>320.93263888888885</v>
      </c>
      <c r="M452">
        <f t="shared" si="39"/>
        <v>478.2562769754572</v>
      </c>
      <c r="N452">
        <f t="shared" si="40"/>
        <v>224.63026246608095</v>
      </c>
    </row>
    <row r="453" spans="1:14" ht="12.75">
      <c r="A453" t="s">
        <v>376</v>
      </c>
      <c r="B453" s="1">
        <v>36845</v>
      </c>
      <c r="C453" s="2">
        <v>0.9348263888888889</v>
      </c>
      <c r="D453" t="s">
        <v>407</v>
      </c>
      <c r="E453">
        <v>0.68</v>
      </c>
      <c r="F453">
        <v>11.0844</v>
      </c>
      <c r="G453" t="s">
        <v>408</v>
      </c>
      <c r="H453">
        <v>1.666</v>
      </c>
      <c r="I453">
        <v>174.8033</v>
      </c>
      <c r="K453" s="2">
        <v>0.934722222222154</v>
      </c>
      <c r="L453" s="3">
        <f t="shared" si="34"/>
        <v>320.93472222222215</v>
      </c>
      <c r="M453">
        <f t="shared" si="39"/>
        <v>544.5769044642002</v>
      </c>
      <c r="N453">
        <f t="shared" si="40"/>
        <v>225.99980787928402</v>
      </c>
    </row>
    <row r="454" spans="1:14" ht="12.75">
      <c r="A454" t="s">
        <v>377</v>
      </c>
      <c r="B454" s="1">
        <v>36845</v>
      </c>
      <c r="C454" s="2">
        <v>0.9369212962962963</v>
      </c>
      <c r="D454" t="s">
        <v>407</v>
      </c>
      <c r="E454">
        <v>0.678</v>
      </c>
      <c r="F454">
        <v>10.4908</v>
      </c>
      <c r="G454" t="s">
        <v>408</v>
      </c>
      <c r="H454">
        <v>1.67</v>
      </c>
      <c r="I454">
        <v>172.5921</v>
      </c>
      <c r="K454" s="2">
        <v>0.936805555555487</v>
      </c>
      <c r="L454" s="3">
        <f aca="true" t="shared" si="41" ref="L454:L484">B454-DATE(1999,12,31)+K454</f>
        <v>320.9368055555555</v>
      </c>
      <c r="M454">
        <f t="shared" si="39"/>
        <v>515.4133186598311</v>
      </c>
      <c r="N454">
        <f t="shared" si="40"/>
        <v>223.5046782610303</v>
      </c>
    </row>
    <row r="455" spans="1:14" ht="12.75">
      <c r="A455" t="s">
        <v>415</v>
      </c>
      <c r="B455" s="1">
        <v>36845</v>
      </c>
      <c r="C455">
        <f>AVERAGE(C454,C456)</f>
        <v>0.9390046296296297</v>
      </c>
      <c r="D455" t="s">
        <v>407</v>
      </c>
      <c r="E455" t="s">
        <v>415</v>
      </c>
      <c r="F455" t="s">
        <v>415</v>
      </c>
      <c r="G455" t="s">
        <v>408</v>
      </c>
      <c r="H455" t="s">
        <v>415</v>
      </c>
      <c r="I455" t="s">
        <v>415</v>
      </c>
      <c r="K455" s="2">
        <v>0.93888888888882</v>
      </c>
      <c r="L455" s="3">
        <f t="shared" si="41"/>
        <v>320.9388888888888</v>
      </c>
      <c r="M455" t="s">
        <v>415</v>
      </c>
      <c r="N455" t="s">
        <v>415</v>
      </c>
    </row>
    <row r="456" spans="1:14" ht="12.75">
      <c r="A456" t="s">
        <v>378</v>
      </c>
      <c r="B456" s="1">
        <v>36845</v>
      </c>
      <c r="C456" s="2">
        <v>0.941087962962963</v>
      </c>
      <c r="D456" t="s">
        <v>407</v>
      </c>
      <c r="E456">
        <v>0.676</v>
      </c>
      <c r="F456">
        <v>10.1299</v>
      </c>
      <c r="G456" t="s">
        <v>408</v>
      </c>
      <c r="H456">
        <v>1.67</v>
      </c>
      <c r="I456">
        <v>171.8536</v>
      </c>
      <c r="K456" s="2">
        <v>0.940972222222153</v>
      </c>
      <c r="L456" s="3">
        <f t="shared" si="41"/>
        <v>320.9409722222222</v>
      </c>
      <c r="M456">
        <f>500*F456/AVERAGE($Q$369,$Q$6)</f>
        <v>497.6822908350386</v>
      </c>
      <c r="N456">
        <f>(277-103)/(-62+(AVERAGE($Q$4,$P$369)))*I456+277-((277-103)/(-62+(AVERAGE($Q$4,$P$369)))*220)</f>
        <v>222.67135100746643</v>
      </c>
    </row>
    <row r="457" spans="1:14" ht="12.75">
      <c r="A457" t="s">
        <v>379</v>
      </c>
      <c r="B457" s="1">
        <v>36845</v>
      </c>
      <c r="C457" s="2">
        <v>0.9431712962962964</v>
      </c>
      <c r="D457" t="s">
        <v>407</v>
      </c>
      <c r="E457">
        <v>0.676</v>
      </c>
      <c r="F457">
        <v>10.4838</v>
      </c>
      <c r="G457" t="s">
        <v>408</v>
      </c>
      <c r="H457">
        <v>1.67</v>
      </c>
      <c r="I457">
        <v>169.9888</v>
      </c>
      <c r="K457" s="2">
        <v>0.943055555555486</v>
      </c>
      <c r="L457" s="3">
        <f t="shared" si="41"/>
        <v>320.9430555555555</v>
      </c>
      <c r="M457">
        <f>500*F457/AVERAGE($Q$369,$Q$6)</f>
        <v>515.069408449874</v>
      </c>
      <c r="N457">
        <f>(277-103)/(-62+(AVERAGE($Q$4,$P$369)))*I457+277-((277-103)/(-62+(AVERAGE($Q$4,$P$369)))*220)</f>
        <v>220.56710095676115</v>
      </c>
    </row>
    <row r="458" spans="1:14" ht="12.75">
      <c r="A458" t="s">
        <v>415</v>
      </c>
      <c r="B458" s="1">
        <v>36845</v>
      </c>
      <c r="C458">
        <f>AVERAGE(C457,C459)</f>
        <v>0.9452893518518519</v>
      </c>
      <c r="D458" t="s">
        <v>407</v>
      </c>
      <c r="E458" t="s">
        <v>415</v>
      </c>
      <c r="F458" t="s">
        <v>415</v>
      </c>
      <c r="G458" t="s">
        <v>408</v>
      </c>
      <c r="H458" t="s">
        <v>415</v>
      </c>
      <c r="I458" t="s">
        <v>415</v>
      </c>
      <c r="K458" s="2">
        <v>0.945138888888819</v>
      </c>
      <c r="L458" s="3">
        <f t="shared" si="41"/>
        <v>320.94513888888883</v>
      </c>
      <c r="M458" t="s">
        <v>415</v>
      </c>
      <c r="N458" t="s">
        <v>415</v>
      </c>
    </row>
    <row r="459" spans="1:14" ht="12.75">
      <c r="A459" t="s">
        <v>380</v>
      </c>
      <c r="B459" s="1">
        <v>36845</v>
      </c>
      <c r="C459" s="2">
        <v>0.9474074074074075</v>
      </c>
      <c r="D459" t="s">
        <v>407</v>
      </c>
      <c r="E459">
        <v>0.676</v>
      </c>
      <c r="F459">
        <v>10.845</v>
      </c>
      <c r="G459" t="s">
        <v>408</v>
      </c>
      <c r="H459">
        <v>1.67</v>
      </c>
      <c r="I459">
        <v>159.3076</v>
      </c>
      <c r="K459" s="2">
        <v>0.947222222222152</v>
      </c>
      <c r="L459" s="3">
        <f t="shared" si="41"/>
        <v>320.94722222222214</v>
      </c>
      <c r="M459">
        <f>500*F459/AVERAGE($Q$369,$Q$6)</f>
        <v>532.8151752836646</v>
      </c>
      <c r="N459">
        <f>(277-103)/(-62+(AVERAGE($Q$4,$P$369)))*I459+277-((277-103)/(-62+(AVERAGE($Q$4,$P$369)))*220)</f>
        <v>208.51437914123503</v>
      </c>
    </row>
    <row r="460" spans="1:14" ht="12.75">
      <c r="A460" t="s">
        <v>415</v>
      </c>
      <c r="B460" s="1">
        <v>36845</v>
      </c>
      <c r="C460">
        <f>AVERAGE(C459,C461)</f>
        <v>0.9494618055555555</v>
      </c>
      <c r="D460" t="s">
        <v>407</v>
      </c>
      <c r="E460" t="s">
        <v>415</v>
      </c>
      <c r="F460" t="s">
        <v>415</v>
      </c>
      <c r="G460" t="s">
        <v>408</v>
      </c>
      <c r="H460" t="s">
        <v>415</v>
      </c>
      <c r="I460" t="s">
        <v>415</v>
      </c>
      <c r="K460" s="2">
        <v>0.949305555555485</v>
      </c>
      <c r="L460" s="3">
        <f t="shared" si="41"/>
        <v>320.9493055555555</v>
      </c>
      <c r="M460" t="s">
        <v>415</v>
      </c>
      <c r="N460" t="s">
        <v>415</v>
      </c>
    </row>
    <row r="461" spans="1:14" ht="12.75">
      <c r="A461" t="s">
        <v>381</v>
      </c>
      <c r="B461" s="1">
        <v>36845</v>
      </c>
      <c r="C461" s="2">
        <v>0.9515162037037036</v>
      </c>
      <c r="D461" t="s">
        <v>407</v>
      </c>
      <c r="E461">
        <v>0.678</v>
      </c>
      <c r="F461">
        <v>11.1517</v>
      </c>
      <c r="G461" t="s">
        <v>408</v>
      </c>
      <c r="H461">
        <v>1.666</v>
      </c>
      <c r="I461">
        <v>158.3555</v>
      </c>
      <c r="K461" s="2">
        <v>0.951388888888818</v>
      </c>
      <c r="L461" s="3">
        <f t="shared" si="41"/>
        <v>320.9513888888888</v>
      </c>
      <c r="M461">
        <f>500*F461/AVERAGE($Q$369,$Q$6)</f>
        <v>547.8833554827886</v>
      </c>
      <c r="N461">
        <f>(277-103)/(-62+(AVERAGE($Q$4,$P$369)))*I461+277-((277-103)/(-62+(AVERAGE($Q$4,$P$369)))*220)</f>
        <v>207.44002453308585</v>
      </c>
    </row>
    <row r="462" spans="1:14" ht="12.75">
      <c r="A462" t="s">
        <v>382</v>
      </c>
      <c r="B462" s="1">
        <v>36845</v>
      </c>
      <c r="C462" s="2">
        <v>0.953599537037037</v>
      </c>
      <c r="D462" t="s">
        <v>407</v>
      </c>
      <c r="E462">
        <v>0.676</v>
      </c>
      <c r="F462">
        <v>10.2521</v>
      </c>
      <c r="G462" t="s">
        <v>408</v>
      </c>
      <c r="H462">
        <v>1.668</v>
      </c>
      <c r="I462">
        <v>171.361</v>
      </c>
      <c r="K462" s="2">
        <v>0.953472222222151</v>
      </c>
      <c r="L462" s="3">
        <f t="shared" si="41"/>
        <v>320.95347222222216</v>
      </c>
      <c r="M462">
        <f>500*F462/AVERAGE($Q$369,$Q$6)</f>
        <v>503.6859805002912</v>
      </c>
      <c r="N462">
        <f>(277-103)/(-62+(AVERAGE($Q$4,$P$369)))*I462+277-((277-103)/(-62+(AVERAGE($Q$4,$P$369)))*220)</f>
        <v>222.11549859703237</v>
      </c>
    </row>
    <row r="463" spans="1:14" ht="12.75">
      <c r="A463" t="s">
        <v>383</v>
      </c>
      <c r="B463" s="1">
        <v>36845</v>
      </c>
      <c r="C463" s="2">
        <v>0.9556828703703704</v>
      </c>
      <c r="D463" t="s">
        <v>407</v>
      </c>
      <c r="E463">
        <v>0.676</v>
      </c>
      <c r="F463">
        <v>10.3718</v>
      </c>
      <c r="G463" t="s">
        <v>408</v>
      </c>
      <c r="H463">
        <v>1.67</v>
      </c>
      <c r="I463">
        <v>166.5628</v>
      </c>
      <c r="K463" s="2">
        <v>0.955555555555484</v>
      </c>
      <c r="L463" s="3">
        <f t="shared" si="41"/>
        <v>320.95555555555546</v>
      </c>
      <c r="M463">
        <f>500*F463/AVERAGE($Q$369,$Q$6)</f>
        <v>509.56684509055907</v>
      </c>
      <c r="N463">
        <f>(277-103)/(-62+(AVERAGE($Q$4,$P$369)))*I463+277-((277-103)/(-62+(AVERAGE($Q$4,$P$369)))*220)</f>
        <v>216.70118467956453</v>
      </c>
    </row>
    <row r="464" spans="1:14" ht="12.75">
      <c r="A464" t="s">
        <v>415</v>
      </c>
      <c r="B464" s="1">
        <v>36845</v>
      </c>
      <c r="C464">
        <f>AVERAGE(C463,C465)</f>
        <v>0.9577951388888888</v>
      </c>
      <c r="D464" t="s">
        <v>407</v>
      </c>
      <c r="E464" t="s">
        <v>415</v>
      </c>
      <c r="F464" t="s">
        <v>415</v>
      </c>
      <c r="G464" t="s">
        <v>408</v>
      </c>
      <c r="H464" t="s">
        <v>415</v>
      </c>
      <c r="I464" t="s">
        <v>415</v>
      </c>
      <c r="K464" s="2">
        <v>0.957638888888816</v>
      </c>
      <c r="L464" s="3">
        <f t="shared" si="41"/>
        <v>320.9576388888888</v>
      </c>
      <c r="M464" t="s">
        <v>415</v>
      </c>
      <c r="N464" t="s">
        <v>415</v>
      </c>
    </row>
    <row r="465" spans="1:14" ht="12.75">
      <c r="A465" t="s">
        <v>384</v>
      </c>
      <c r="B465" s="1">
        <v>36845</v>
      </c>
      <c r="C465" s="2">
        <v>0.9599074074074073</v>
      </c>
      <c r="D465" t="s">
        <v>407</v>
      </c>
      <c r="E465">
        <v>0.676</v>
      </c>
      <c r="F465">
        <v>10.7232</v>
      </c>
      <c r="G465" t="s">
        <v>408</v>
      </c>
      <c r="H465">
        <v>1.67</v>
      </c>
      <c r="I465">
        <v>163.3912</v>
      </c>
      <c r="K465" s="2">
        <v>0.959722222222149</v>
      </c>
      <c r="L465" s="3">
        <f t="shared" si="41"/>
        <v>320.9597222222221</v>
      </c>
      <c r="M465">
        <f aca="true" t="shared" si="42" ref="M465:M472">500*F465/AVERAGE($Q$369,$Q$6)</f>
        <v>526.8311376304097</v>
      </c>
      <c r="N465">
        <f aca="true" t="shared" si="43" ref="N465:N472">(277-103)/(-62+(AVERAGE($Q$4,$P$369)))*I465+277-((277-103)/(-62+(AVERAGE($Q$4,$P$369)))*220)</f>
        <v>213.1223346898515</v>
      </c>
    </row>
    <row r="466" spans="1:14" ht="12.75">
      <c r="A466" t="s">
        <v>385</v>
      </c>
      <c r="B466" s="1">
        <v>36845</v>
      </c>
      <c r="C466" s="2">
        <v>0.9619444444444444</v>
      </c>
      <c r="D466" t="s">
        <v>407</v>
      </c>
      <c r="E466">
        <v>0.676</v>
      </c>
      <c r="F466">
        <v>9.8169</v>
      </c>
      <c r="G466" t="s">
        <v>408</v>
      </c>
      <c r="H466">
        <v>1.67</v>
      </c>
      <c r="I466">
        <v>164.7764</v>
      </c>
      <c r="K466" s="2">
        <v>0.961805555555482</v>
      </c>
      <c r="L466" s="3">
        <f t="shared" si="41"/>
        <v>320.9618055555555</v>
      </c>
      <c r="M466">
        <f t="shared" si="42"/>
        <v>482.3045914469531</v>
      </c>
      <c r="N466">
        <f t="shared" si="43"/>
        <v>214.68540159795796</v>
      </c>
    </row>
    <row r="467" spans="1:14" ht="12.75">
      <c r="A467" t="s">
        <v>386</v>
      </c>
      <c r="B467" s="1">
        <v>36845</v>
      </c>
      <c r="C467" s="2">
        <v>0.9640277777777778</v>
      </c>
      <c r="D467" t="s">
        <v>407</v>
      </c>
      <c r="E467">
        <v>0.676</v>
      </c>
      <c r="F467">
        <v>10.6039</v>
      </c>
      <c r="G467" t="s">
        <v>408</v>
      </c>
      <c r="H467">
        <v>1.67</v>
      </c>
      <c r="I467">
        <v>161.9383</v>
      </c>
      <c r="K467" s="2">
        <v>0.963888888888815</v>
      </c>
      <c r="L467" s="3">
        <f t="shared" si="41"/>
        <v>320.9638888888888</v>
      </c>
      <c r="M467">
        <f t="shared" si="42"/>
        <v>520.9699250521393</v>
      </c>
      <c r="N467">
        <f t="shared" si="43"/>
        <v>211.48287474847993</v>
      </c>
    </row>
    <row r="468" spans="1:14" ht="12.75">
      <c r="A468" t="s">
        <v>387</v>
      </c>
      <c r="B468" s="1">
        <v>36845</v>
      </c>
      <c r="C468" s="2">
        <v>0.9661111111111111</v>
      </c>
      <c r="D468" t="s">
        <v>407</v>
      </c>
      <c r="E468">
        <v>0.678</v>
      </c>
      <c r="F468">
        <v>10.0204</v>
      </c>
      <c r="G468" t="s">
        <v>408</v>
      </c>
      <c r="H468">
        <v>1.666</v>
      </c>
      <c r="I468">
        <v>162.3929</v>
      </c>
      <c r="K468" s="2">
        <v>0.965972222222148</v>
      </c>
      <c r="L468" s="3">
        <f t="shared" si="41"/>
        <v>320.96597222222215</v>
      </c>
      <c r="M468">
        <f t="shared" si="42"/>
        <v>492.3025525507084</v>
      </c>
      <c r="N468">
        <f t="shared" si="43"/>
        <v>211.99584776062633</v>
      </c>
    </row>
    <row r="469" spans="1:14" ht="12.75">
      <c r="A469" t="s">
        <v>388</v>
      </c>
      <c r="B469" s="1">
        <v>36845</v>
      </c>
      <c r="C469" s="2">
        <v>0.9681944444444445</v>
      </c>
      <c r="D469" t="s">
        <v>407</v>
      </c>
      <c r="E469">
        <v>0.678</v>
      </c>
      <c r="F469">
        <v>9.7418</v>
      </c>
      <c r="G469" t="s">
        <v>408</v>
      </c>
      <c r="H469">
        <v>1.668</v>
      </c>
      <c r="I469">
        <v>168.7054</v>
      </c>
      <c r="K469" s="2">
        <v>0.968055555555481</v>
      </c>
      <c r="L469" s="3">
        <f t="shared" si="41"/>
        <v>320.9680555555555</v>
      </c>
      <c r="M469">
        <f t="shared" si="42"/>
        <v>478.6149261944125</v>
      </c>
      <c r="N469">
        <f t="shared" si="43"/>
        <v>219.11890569985687</v>
      </c>
    </row>
    <row r="470" spans="1:14" ht="12.75">
      <c r="A470" t="s">
        <v>389</v>
      </c>
      <c r="B470" s="1">
        <v>36845</v>
      </c>
      <c r="C470" s="2">
        <v>0.9702777777777777</v>
      </c>
      <c r="D470" t="s">
        <v>407</v>
      </c>
      <c r="E470">
        <v>0.678</v>
      </c>
      <c r="F470">
        <v>9.8999</v>
      </c>
      <c r="G470" t="s">
        <v>408</v>
      </c>
      <c r="H470">
        <v>1.67</v>
      </c>
      <c r="I470">
        <v>168.3316</v>
      </c>
      <c r="K470" s="2">
        <v>0.970138888888814</v>
      </c>
      <c r="L470" s="3">
        <f t="shared" si="41"/>
        <v>320.9701388888888</v>
      </c>
      <c r="M470">
        <f t="shared" si="42"/>
        <v>486.38238393644554</v>
      </c>
      <c r="N470">
        <f t="shared" si="43"/>
        <v>218.69710782933262</v>
      </c>
    </row>
    <row r="471" spans="1:14" ht="12.75">
      <c r="A471" t="s">
        <v>390</v>
      </c>
      <c r="B471" s="1">
        <v>36845</v>
      </c>
      <c r="C471" s="2">
        <v>0.9723611111111111</v>
      </c>
      <c r="D471" t="s">
        <v>407</v>
      </c>
      <c r="E471">
        <v>0.676</v>
      </c>
      <c r="F471">
        <v>10.7384</v>
      </c>
      <c r="G471" t="s">
        <v>408</v>
      </c>
      <c r="H471">
        <v>1.67</v>
      </c>
      <c r="I471">
        <v>172.6512</v>
      </c>
      <c r="K471" s="2">
        <v>0.972222222222147</v>
      </c>
      <c r="L471" s="3">
        <f t="shared" si="41"/>
        <v>320.9722222222222</v>
      </c>
      <c r="M471">
        <f t="shared" si="42"/>
        <v>527.5779140863166</v>
      </c>
      <c r="N471">
        <f t="shared" si="43"/>
        <v>223.57136700941973</v>
      </c>
    </row>
    <row r="472" spans="1:14" ht="12.75">
      <c r="A472" t="s">
        <v>391</v>
      </c>
      <c r="B472" s="1">
        <v>36845</v>
      </c>
      <c r="C472" s="2">
        <v>0.9744444444444444</v>
      </c>
      <c r="D472" t="s">
        <v>407</v>
      </c>
      <c r="E472">
        <v>0.676</v>
      </c>
      <c r="F472">
        <v>9.8433</v>
      </c>
      <c r="G472" t="s">
        <v>408</v>
      </c>
      <c r="H472">
        <v>1.67</v>
      </c>
      <c r="I472">
        <v>169.7662</v>
      </c>
      <c r="K472" s="2">
        <v>0.97430555555548</v>
      </c>
      <c r="L472" s="3">
        <f t="shared" si="41"/>
        <v>320.9743055555555</v>
      </c>
      <c r="M472">
        <f t="shared" si="42"/>
        <v>483.60162423879166</v>
      </c>
      <c r="N472">
        <f t="shared" si="43"/>
        <v>220.315917955213</v>
      </c>
    </row>
    <row r="473" spans="1:14" ht="12.75">
      <c r="A473" t="s">
        <v>415</v>
      </c>
      <c r="B473" s="1">
        <v>36845</v>
      </c>
      <c r="C473">
        <f>AVERAGE(C472,C477)</f>
        <v>0.9796585648148148</v>
      </c>
      <c r="D473" t="s">
        <v>407</v>
      </c>
      <c r="E473" t="s">
        <v>415</v>
      </c>
      <c r="F473" t="s">
        <v>415</v>
      </c>
      <c r="G473" t="s">
        <v>408</v>
      </c>
      <c r="H473" t="s">
        <v>415</v>
      </c>
      <c r="I473" t="s">
        <v>415</v>
      </c>
      <c r="K473" s="2">
        <v>0.976388888888813</v>
      </c>
      <c r="L473" s="3">
        <f t="shared" si="41"/>
        <v>320.97638888888883</v>
      </c>
      <c r="M473" t="s">
        <v>415</v>
      </c>
      <c r="N473" t="s">
        <v>415</v>
      </c>
    </row>
    <row r="474" spans="1:14" ht="12.75">
      <c r="A474" t="s">
        <v>415</v>
      </c>
      <c r="B474" s="1">
        <v>36845</v>
      </c>
      <c r="C474">
        <f>AVERAGE(C473,C477)</f>
        <v>0.982265625</v>
      </c>
      <c r="D474" t="s">
        <v>407</v>
      </c>
      <c r="E474" t="s">
        <v>415</v>
      </c>
      <c r="F474" t="s">
        <v>415</v>
      </c>
      <c r="G474" t="s">
        <v>408</v>
      </c>
      <c r="H474" t="s">
        <v>415</v>
      </c>
      <c r="I474" t="s">
        <v>415</v>
      </c>
      <c r="K474" s="2">
        <v>0.978472222222146</v>
      </c>
      <c r="L474" s="3">
        <f t="shared" si="41"/>
        <v>320.97847222222214</v>
      </c>
      <c r="M474" t="s">
        <v>415</v>
      </c>
      <c r="N474" t="s">
        <v>415</v>
      </c>
    </row>
    <row r="475" spans="1:14" ht="12.75">
      <c r="A475" t="s">
        <v>415</v>
      </c>
      <c r="B475" s="1">
        <v>36845</v>
      </c>
      <c r="C475">
        <f>AVERAGE(C474,C477)</f>
        <v>0.9835691550925927</v>
      </c>
      <c r="D475" t="s">
        <v>407</v>
      </c>
      <c r="E475" t="s">
        <v>415</v>
      </c>
      <c r="F475" t="s">
        <v>415</v>
      </c>
      <c r="G475" t="s">
        <v>408</v>
      </c>
      <c r="H475" t="s">
        <v>415</v>
      </c>
      <c r="I475" t="s">
        <v>415</v>
      </c>
      <c r="K475" s="2">
        <v>0.980555555555479</v>
      </c>
      <c r="L475" s="3">
        <f t="shared" si="41"/>
        <v>320.9805555555555</v>
      </c>
      <c r="M475" t="s">
        <v>415</v>
      </c>
      <c r="N475" t="s">
        <v>415</v>
      </c>
    </row>
    <row r="476" spans="1:14" ht="12.75">
      <c r="A476" t="s">
        <v>415</v>
      </c>
      <c r="B476" s="1">
        <v>36845</v>
      </c>
      <c r="C476">
        <f>AVERAGE(C475,C477)</f>
        <v>0.984220920138889</v>
      </c>
      <c r="D476" t="s">
        <v>407</v>
      </c>
      <c r="E476" t="s">
        <v>415</v>
      </c>
      <c r="F476" t="s">
        <v>415</v>
      </c>
      <c r="G476" t="s">
        <v>408</v>
      </c>
      <c r="H476" t="s">
        <v>415</v>
      </c>
      <c r="I476" t="s">
        <v>415</v>
      </c>
      <c r="K476" s="2">
        <v>0.982638888888812</v>
      </c>
      <c r="L476" s="3">
        <f t="shared" si="41"/>
        <v>320.9826388888888</v>
      </c>
      <c r="M476" t="s">
        <v>415</v>
      </c>
      <c r="N476" t="s">
        <v>415</v>
      </c>
    </row>
    <row r="477" spans="1:14" ht="12.75">
      <c r="A477" t="s">
        <v>392</v>
      </c>
      <c r="B477" s="1">
        <v>36845</v>
      </c>
      <c r="C477" s="2">
        <v>0.9848726851851852</v>
      </c>
      <c r="D477" t="s">
        <v>407</v>
      </c>
      <c r="E477">
        <v>0.678</v>
      </c>
      <c r="F477">
        <v>10.3692</v>
      </c>
      <c r="G477" t="s">
        <v>408</v>
      </c>
      <c r="H477">
        <v>1.67</v>
      </c>
      <c r="I477">
        <v>159.8749</v>
      </c>
      <c r="K477" s="2">
        <v>0.984722222222145</v>
      </c>
      <c r="L477" s="3">
        <f t="shared" si="41"/>
        <v>320.98472222222216</v>
      </c>
      <c r="M477">
        <f>500*F477/AVERAGE($Q$369,$Q$6)</f>
        <v>509.4391070125748</v>
      </c>
      <c r="N477">
        <f>(277-103)/(-62+(AVERAGE($Q$4,$P$369)))*I477+277-((277-103)/(-62+(AVERAGE($Q$4,$P$369)))*220)</f>
        <v>209.15452342146077</v>
      </c>
    </row>
    <row r="478" spans="1:14" ht="12.75">
      <c r="A478" t="s">
        <v>393</v>
      </c>
      <c r="B478" s="1">
        <v>36845</v>
      </c>
      <c r="C478" s="2">
        <v>0.9869560185185186</v>
      </c>
      <c r="D478" t="s">
        <v>407</v>
      </c>
      <c r="E478">
        <v>0.678</v>
      </c>
      <c r="F478">
        <v>10.5845</v>
      </c>
      <c r="G478" t="s">
        <v>408</v>
      </c>
      <c r="H478">
        <v>1.67</v>
      </c>
      <c r="I478">
        <v>162.9913</v>
      </c>
      <c r="K478" s="2">
        <v>0.986805555555478</v>
      </c>
      <c r="L478" s="3">
        <f t="shared" si="41"/>
        <v>320.98680555555546</v>
      </c>
      <c r="M478">
        <f>500*F478/AVERAGE($Q$369,$Q$6)</f>
        <v>520.016802470258</v>
      </c>
      <c r="N478">
        <f>(277-103)/(-62+(AVERAGE($Q$4,$P$369)))*I478+277-((277-103)/(-62+(AVERAGE($Q$4,$P$369)))*220)</f>
        <v>212.67108544313496</v>
      </c>
    </row>
    <row r="479" spans="1:14" ht="12.75">
      <c r="A479" t="s">
        <v>415</v>
      </c>
      <c r="B479" s="1">
        <v>36845</v>
      </c>
      <c r="C479">
        <f>AVERAGE(C478,C480)</f>
        <v>0.9890451388888889</v>
      </c>
      <c r="D479" t="s">
        <v>407</v>
      </c>
      <c r="E479" t="s">
        <v>415</v>
      </c>
      <c r="F479" t="s">
        <v>415</v>
      </c>
      <c r="G479" t="s">
        <v>408</v>
      </c>
      <c r="H479" t="s">
        <v>415</v>
      </c>
      <c r="I479" t="s">
        <v>415</v>
      </c>
      <c r="K479" s="2">
        <v>0.988888888888811</v>
      </c>
      <c r="L479" s="3">
        <f t="shared" si="41"/>
        <v>320.9888888888888</v>
      </c>
      <c r="M479" t="s">
        <v>415</v>
      </c>
      <c r="N479" t="s">
        <v>415</v>
      </c>
    </row>
    <row r="480" spans="1:14" ht="12.75">
      <c r="A480" t="s">
        <v>394</v>
      </c>
      <c r="B480" s="1">
        <v>36845</v>
      </c>
      <c r="C480" s="2">
        <v>0.9911342592592592</v>
      </c>
      <c r="D480" t="s">
        <v>407</v>
      </c>
      <c r="E480">
        <v>0.678</v>
      </c>
      <c r="F480">
        <v>9.4184</v>
      </c>
      <c r="G480" t="s">
        <v>408</v>
      </c>
      <c r="H480">
        <v>1.67</v>
      </c>
      <c r="I480">
        <v>156.9567</v>
      </c>
      <c r="K480" s="2">
        <v>0.990972222222144</v>
      </c>
      <c r="L480" s="3">
        <f t="shared" si="41"/>
        <v>320.9909722222221</v>
      </c>
      <c r="M480">
        <f>500*F480/AVERAGE($Q$369,$Q$6)</f>
        <v>462.7262744943906</v>
      </c>
      <c r="N480">
        <f>(277-103)/(-62+(AVERAGE($Q$4,$P$369)))*I480+277-((277-103)/(-62+(AVERAGE($Q$4,$P$369)))*220)</f>
        <v>205.8616113140133</v>
      </c>
    </row>
    <row r="481" spans="1:14" ht="12.75">
      <c r="A481" t="s">
        <v>395</v>
      </c>
      <c r="B481" s="1">
        <v>36845</v>
      </c>
      <c r="C481" s="2">
        <v>0.9932175925925927</v>
      </c>
      <c r="D481" t="s">
        <v>407</v>
      </c>
      <c r="E481">
        <v>0.676</v>
      </c>
      <c r="F481">
        <v>10.6741</v>
      </c>
      <c r="G481" t="s">
        <v>408</v>
      </c>
      <c r="H481">
        <v>1.67</v>
      </c>
      <c r="I481">
        <v>167.1949</v>
      </c>
      <c r="K481" s="2">
        <v>0.993055555555477</v>
      </c>
      <c r="L481" s="3">
        <f t="shared" si="41"/>
        <v>320.9930555555555</v>
      </c>
      <c r="M481">
        <f>500*F481/AVERAGE($Q$369,$Q$6)</f>
        <v>524.4188531577098</v>
      </c>
      <c r="N481">
        <f>(277-103)/(-62+(AVERAGE($Q$4,$P$369)))*I481+277-((277-103)/(-62+(AVERAGE($Q$4,$P$369)))*220)</f>
        <v>217.41444961792294</v>
      </c>
    </row>
    <row r="482" spans="1:14" ht="12.75">
      <c r="A482" t="s">
        <v>396</v>
      </c>
      <c r="B482" s="1">
        <v>36845</v>
      </c>
      <c r="C482" s="2">
        <v>0.9953009259259259</v>
      </c>
      <c r="D482" t="s">
        <v>407</v>
      </c>
      <c r="E482">
        <v>0.676</v>
      </c>
      <c r="F482">
        <v>10.0722</v>
      </c>
      <c r="G482" t="s">
        <v>408</v>
      </c>
      <c r="H482">
        <v>1.67</v>
      </c>
      <c r="I482">
        <v>161.9718</v>
      </c>
      <c r="K482" s="2">
        <v>0.99513888888881</v>
      </c>
      <c r="L482" s="3">
        <f t="shared" si="41"/>
        <v>320.9951388888888</v>
      </c>
      <c r="M482">
        <f>500*F482/AVERAGE($Q$369,$Q$6)</f>
        <v>494.8474881043916</v>
      </c>
      <c r="N482">
        <f>(277-103)/(-62+(AVERAGE($Q$4,$P$369)))*I482+277-((277-103)/(-62+(AVERAGE($Q$4,$P$369)))*220)</f>
        <v>211.52067632328615</v>
      </c>
    </row>
    <row r="483" spans="1:14" ht="12.75">
      <c r="A483" t="s">
        <v>415</v>
      </c>
      <c r="B483" s="1">
        <v>36845</v>
      </c>
      <c r="C483">
        <f>AVERAGE(C482,C484)</f>
        <v>0.9973842592592592</v>
      </c>
      <c r="D483" t="s">
        <v>407</v>
      </c>
      <c r="E483" t="s">
        <v>415</v>
      </c>
      <c r="F483" t="s">
        <v>415</v>
      </c>
      <c r="G483" t="s">
        <v>408</v>
      </c>
      <c r="H483" t="s">
        <v>415</v>
      </c>
      <c r="I483" t="s">
        <v>415</v>
      </c>
      <c r="K483" s="2">
        <v>0.997222222222143</v>
      </c>
      <c r="L483" s="3">
        <f t="shared" si="41"/>
        <v>320.99722222222215</v>
      </c>
      <c r="M483" t="s">
        <v>415</v>
      </c>
      <c r="N483" t="s">
        <v>415</v>
      </c>
    </row>
    <row r="484" spans="1:14" ht="12.75">
      <c r="A484" t="s">
        <v>397</v>
      </c>
      <c r="B484" s="1">
        <v>36845</v>
      </c>
      <c r="C484" s="2">
        <v>0.9994675925925925</v>
      </c>
      <c r="D484" t="s">
        <v>407</v>
      </c>
      <c r="E484">
        <v>0.678</v>
      </c>
      <c r="F484">
        <v>10.4291</v>
      </c>
      <c r="G484" t="s">
        <v>408</v>
      </c>
      <c r="H484">
        <v>1.666</v>
      </c>
      <c r="I484">
        <v>166.7927</v>
      </c>
      <c r="K484" s="2">
        <v>0.999305555555476</v>
      </c>
      <c r="L484" s="3">
        <f t="shared" si="41"/>
        <v>320.99930555555545</v>
      </c>
      <c r="M484">
        <f>500*F484/AVERAGE($Q$369,$Q$6)</f>
        <v>512.3819958092085</v>
      </c>
      <c r="N484">
        <f>(277-103)/(-62+(AVERAGE($Q$4,$P$369)))*I484+277-((277-103)/(-62+(AVERAGE($Q$4,$P$369)))*220)</f>
        <v>216.96060503920475</v>
      </c>
    </row>
    <row r="485" spans="11:12" ht="12.75">
      <c r="K485" s="2"/>
      <c r="L485" s="3"/>
    </row>
    <row r="486" spans="11:12" ht="12.75">
      <c r="K486" s="2"/>
      <c r="L486" s="3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