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" windowWidth="11355" windowHeight="654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<sst xmlns="http://schemas.openxmlformats.org/spreadsheetml/2006/main" count="1914" uniqueCount="428">
  <si>
    <t>c:\data\co\001115\fld1492</t>
  </si>
  <si>
    <t>c:\data\co\001115\fld1493</t>
  </si>
  <si>
    <t>c:\data\co\001115\fld1494</t>
  </si>
  <si>
    <t>c:\data\co\001115\fld1495</t>
  </si>
  <si>
    <t>c:\data\co\001115\fld1496</t>
  </si>
  <si>
    <t>c:\data\co\001115\fld1497</t>
  </si>
  <si>
    <t>c:\data\co\001115\fld1498</t>
  </si>
  <si>
    <t>c:\data\co\001115\fld1499</t>
  </si>
  <si>
    <t>c:\data\co\001115\fld1500</t>
  </si>
  <si>
    <t>c:\data\co\001115\fld1501</t>
  </si>
  <si>
    <t>c:\data\co\001115\fld1502</t>
  </si>
  <si>
    <t>c:\data\co\001115\fld1503</t>
  </si>
  <si>
    <t>c:\data\co\001115\fld1504</t>
  </si>
  <si>
    <t>c:\data\co\001115\fld1505</t>
  </si>
  <si>
    <t>c:\data\co\001115\fld1506</t>
  </si>
  <si>
    <t>c:\data\co\001115\fld1507</t>
  </si>
  <si>
    <t>c:\data\co\001115\fld1508</t>
  </si>
  <si>
    <t>c:\data\co\001115\fld1509</t>
  </si>
  <si>
    <t>c:\data\co\001115\fld1510</t>
  </si>
  <si>
    <t>c:\data\co\001115\fld1511</t>
  </si>
  <si>
    <t>c:\data\co\001115\fld1512</t>
  </si>
  <si>
    <t>c:\data\co\001115\fld1513</t>
  </si>
  <si>
    <t>c:\data\co\001115\fld1514</t>
  </si>
  <si>
    <t>c:\data\co\001115\fld1515</t>
  </si>
  <si>
    <t>c:\data\co\001115\fld1516</t>
  </si>
  <si>
    <t>c:\data\co\001115\fld1517</t>
  </si>
  <si>
    <t>c:\data\co\001115\fld1518</t>
  </si>
  <si>
    <t>c:\data\co\001115\fld1519</t>
  </si>
  <si>
    <t>c:\data\co\001115\fld1520</t>
  </si>
  <si>
    <t>c:\data\co\001115\fld1521</t>
  </si>
  <si>
    <t>c:\data\co\001115\fld1522</t>
  </si>
  <si>
    <t>c:\data\co\001115\fld1523</t>
  </si>
  <si>
    <t>c:\data\co\001115\fld1524</t>
  </si>
  <si>
    <t>c:\data\co\001115\fld1525</t>
  </si>
  <si>
    <t>c:\data\co\001115\fld1526</t>
  </si>
  <si>
    <t>c:\data\co\001115\fld1527</t>
  </si>
  <si>
    <t>c:\data\co\001115\fld1528</t>
  </si>
  <si>
    <t>c:\data\co\001115\fld1529</t>
  </si>
  <si>
    <t>c:\data\co\001115\fld1530</t>
  </si>
  <si>
    <t>c:\data\co\001115\fld1531</t>
  </si>
  <si>
    <t>c:\data\co\001115\fld1532</t>
  </si>
  <si>
    <t>c:\data\co\001115\fld1533</t>
  </si>
  <si>
    <t>c:\data\co\001115\fld1534</t>
  </si>
  <si>
    <t>c:\data\co\001115\fld1535</t>
  </si>
  <si>
    <t>c:\data\co\001115\fld1536</t>
  </si>
  <si>
    <t>c:\data\co\001115\fld1537</t>
  </si>
  <si>
    <t>c:\data\co\001115\fld1538</t>
  </si>
  <si>
    <t>c:\data\co\001115\fld1539</t>
  </si>
  <si>
    <t>c:\data\co\001115\fld1540</t>
  </si>
  <si>
    <t>c:\data\co\001115\fld1541</t>
  </si>
  <si>
    <t>c:\data\co\001115\fld1542</t>
  </si>
  <si>
    <t>c:\data\co\001115\fld1543</t>
  </si>
  <si>
    <t>c:\data\co\001115\fld1544</t>
  </si>
  <si>
    <t>c:\data\co\001115\fld1545</t>
  </si>
  <si>
    <t>c:\data\co\001115\fld1546</t>
  </si>
  <si>
    <t>c:\data\co\001115\fld1547</t>
  </si>
  <si>
    <t>c:\data\co\001115\fld1548</t>
  </si>
  <si>
    <t>c:\data\co\001115\fld1549</t>
  </si>
  <si>
    <t>c:\data\co\001115\fld1550</t>
  </si>
  <si>
    <t>c:\data\co\001115\fld1551</t>
  </si>
  <si>
    <t>c:\data\co\001115\fld1552</t>
  </si>
  <si>
    <t>c:\data\co\001115\fld1553</t>
  </si>
  <si>
    <t>c:\data\co\001115\fld1554</t>
  </si>
  <si>
    <t>c:\data\co\001115\fld1555</t>
  </si>
  <si>
    <t>c:\data\co\001115\fld1556</t>
  </si>
  <si>
    <t>c:\data\co\001115\fld1557</t>
  </si>
  <si>
    <t>c:\data\co\001115\fld1558</t>
  </si>
  <si>
    <t>c:\data\co\001115\fld1559</t>
  </si>
  <si>
    <t>c:\data\co\001115\fld1560</t>
  </si>
  <si>
    <t>c:\data\co\001115\fld1561</t>
  </si>
  <si>
    <t>c:\data\co\001115\fld1562</t>
  </si>
  <si>
    <t>c:\data\co\001115\fld1563</t>
  </si>
  <si>
    <t>c:\data\co\001115\fld1564</t>
  </si>
  <si>
    <t>c:\data\co\001115\fld1565</t>
  </si>
  <si>
    <t>c:\data\co\001115\fld1566</t>
  </si>
  <si>
    <t>c:\data\co\001115\fld1567</t>
  </si>
  <si>
    <t>c:\data\co\001115\fld1568</t>
  </si>
  <si>
    <t>c:\data\co\001115\fld1569</t>
  </si>
  <si>
    <t>c:\data\co\001115\fld1570</t>
  </si>
  <si>
    <t>c:\data\co\001115\fld1571</t>
  </si>
  <si>
    <t>c:\data\co\001115\fld1572</t>
  </si>
  <si>
    <t>c:\data\co\001115\fld1573</t>
  </si>
  <si>
    <t>c:\data\co\001115\fld1574</t>
  </si>
  <si>
    <t>c:\data\co\001115\fld1575</t>
  </si>
  <si>
    <t>c:\data\co\001115\fld1576</t>
  </si>
  <si>
    <t>c:\data\co\001115\fld1577</t>
  </si>
  <si>
    <t>c:\data\co\001115\fld1578</t>
  </si>
  <si>
    <t>c:\data\co\001115\fld1579</t>
  </si>
  <si>
    <t>c:\data\co\001115\fld1580</t>
  </si>
  <si>
    <t>c:\data\co\001115\fld1581</t>
  </si>
  <si>
    <t>c:\data\co\001115\fld1582</t>
  </si>
  <si>
    <t>c:\data\co\001115\fld1583</t>
  </si>
  <si>
    <t>c:\data\co\001115\fld1584</t>
  </si>
  <si>
    <t>c:\data\co\001115\fld1585</t>
  </si>
  <si>
    <t>c:\data\co\001115\fld1586</t>
  </si>
  <si>
    <t>c:\data\co\001115\fld1587</t>
  </si>
  <si>
    <t>c:\data\co\001115\fld1588</t>
  </si>
  <si>
    <t>c:\data\co\001115\fld1589</t>
  </si>
  <si>
    <t>c:\data\co\001115\fld1590</t>
  </si>
  <si>
    <t>c:\data\co\001115\fld1591</t>
  </si>
  <si>
    <t>c:\data\co\001115\fld1592</t>
  </si>
  <si>
    <t>c:\data\co\001115\fld1593</t>
  </si>
  <si>
    <t>c:\data\co\001115\fld1594</t>
  </si>
  <si>
    <t>c:\data\co\001115\fld1595</t>
  </si>
  <si>
    <t>c:\data\co\001115\fld1596</t>
  </si>
  <si>
    <t>c:\data\co\001115\fld1597</t>
  </si>
  <si>
    <t>c:\data\co\001115\fld1598</t>
  </si>
  <si>
    <t>c:\data\co\001115\fld1599</t>
  </si>
  <si>
    <t>c:\data\co\001115\fld1600</t>
  </si>
  <si>
    <t>c:\data\co\001115\fld1601</t>
  </si>
  <si>
    <t>c:\data\co\001115\fld1602</t>
  </si>
  <si>
    <t>c:\data\co\001115\fld1603</t>
  </si>
  <si>
    <t>c:\data\co\001115\fld1604</t>
  </si>
  <si>
    <t>c:\data\co\001115\fld1605</t>
  </si>
  <si>
    <t>c:\data\co\001115\fld1606</t>
  </si>
  <si>
    <t>c:\data\co\001115\fld1607</t>
  </si>
  <si>
    <t>c:\data\co\001115\fld1608</t>
  </si>
  <si>
    <t>c:\data\co\001115\fld1609</t>
  </si>
  <si>
    <t>c:\data\co\001115\fld1610</t>
  </si>
  <si>
    <t>c:\data\co\001115\fld1611</t>
  </si>
  <si>
    <t>c:\data\co\001115\fld1612</t>
  </si>
  <si>
    <t>c:\data\co\001115\fld1613</t>
  </si>
  <si>
    <t>c:\data\co\001115\fld1614</t>
  </si>
  <si>
    <t>c:\data\co\001115\fld1615</t>
  </si>
  <si>
    <t>c:\data\co\001115\fld1616</t>
  </si>
  <si>
    <t>c:\data\co\001115\fld1617</t>
  </si>
  <si>
    <t>c:\data\co\001115\fld1618</t>
  </si>
  <si>
    <t>c:\data\co\001115\fld1619</t>
  </si>
  <si>
    <t>c:\data\co\001115\fld1620</t>
  </si>
  <si>
    <t>c:\data\co\001115\fld1621</t>
  </si>
  <si>
    <t>c:\data\co\001115\fld1622</t>
  </si>
  <si>
    <t>c:\data\co\001115\fld1623</t>
  </si>
  <si>
    <t>c:\data\co\001115\fld1624</t>
  </si>
  <si>
    <t>c:\data\co\001115\fld1625</t>
  </si>
  <si>
    <t>c:\data\co\001115\fld1626</t>
  </si>
  <si>
    <t>c:\data\co\001115\fld1627</t>
  </si>
  <si>
    <t>c:\data\co\001115\fld1628</t>
  </si>
  <si>
    <t>c:\data\co\001115\fld1629</t>
  </si>
  <si>
    <t>c:\data\co\001115\fld1630</t>
  </si>
  <si>
    <t>c:\data\co\001115\fld1631</t>
  </si>
  <si>
    <t>c:\data\co\001115\fld1632</t>
  </si>
  <si>
    <t>c:\data\co\001115\fld1633</t>
  </si>
  <si>
    <t>c:\data\co\001115\fld1634</t>
  </si>
  <si>
    <t>c:\data\co\001115\fld1635</t>
  </si>
  <si>
    <t>c:\data\co\001115\fld1636</t>
  </si>
  <si>
    <t>c:\data\co\001115\fld1637</t>
  </si>
  <si>
    <t>c:\data\co\001115\fld1638</t>
  </si>
  <si>
    <t>c:\data\co\001115\fld1639</t>
  </si>
  <si>
    <t>c:\data\co\001115\fld1640</t>
  </si>
  <si>
    <t>c:\data\co\001115\fld1641</t>
  </si>
  <si>
    <t>c:\data\co\001115\fld1642</t>
  </si>
  <si>
    <t>c:\data\co\001115\fld1643</t>
  </si>
  <si>
    <t>c:\data\co\001115\fld1644</t>
  </si>
  <si>
    <t>c:\data\co\001115\fld1645</t>
  </si>
  <si>
    <t>c:\data\co\001115\fld1646</t>
  </si>
  <si>
    <t>c:\data\co\001115\fld1647</t>
  </si>
  <si>
    <t>c:\data\co\001115\fld1648</t>
  </si>
  <si>
    <t>c:\data\co\001115\fld1649</t>
  </si>
  <si>
    <t>c:\data\co\001115\fld1650</t>
  </si>
  <si>
    <t>c:\data\co\001115\fld1651</t>
  </si>
  <si>
    <t>c:\data\co\001115\fld1652</t>
  </si>
  <si>
    <t>c:\data\co\001115\fld1653</t>
  </si>
  <si>
    <t>c:\data\co\001115\fld1654</t>
  </si>
  <si>
    <t>c:\data\co\001115\fld1655</t>
  </si>
  <si>
    <t>c:\data\co\001115\fld1656</t>
  </si>
  <si>
    <t>c:\data\co\001115\fld1657</t>
  </si>
  <si>
    <t>c:\data\co\001115\fld1658</t>
  </si>
  <si>
    <t>c:\data\co\001115\fld1659</t>
  </si>
  <si>
    <t>c:\data\co\001115\fld1660</t>
  </si>
  <si>
    <t>c:\data\co\001115\fld1661</t>
  </si>
  <si>
    <t>c:\data\co\001115\fld1662</t>
  </si>
  <si>
    <t>c:\data\co\001115\fld1663</t>
  </si>
  <si>
    <t>c:\data\co\001115\fld1664</t>
  </si>
  <si>
    <t>c:\data\co\001115\fld1665</t>
  </si>
  <si>
    <t>c:\data\co\001115\fld1666</t>
  </si>
  <si>
    <t>c:\data\co\001115\fld1667</t>
  </si>
  <si>
    <t>c:\data\co\001115\fld1668</t>
  </si>
  <si>
    <t>c:\data\co\001115\fld1669</t>
  </si>
  <si>
    <t>c:\data\co\001115\fld1670</t>
  </si>
  <si>
    <t>c:\data\co\001115\fld1671</t>
  </si>
  <si>
    <t>c:\data\co\001115\fld1672</t>
  </si>
  <si>
    <t>c:\data\co\001115\fld1673</t>
  </si>
  <si>
    <t>c:\data\co\001115\fld1674</t>
  </si>
  <si>
    <t>c:\data\co\001115\fld1675</t>
  </si>
  <si>
    <t>c:\data\co\001115\fld1676</t>
  </si>
  <si>
    <t>c:\data\co\001115\fld1677</t>
  </si>
  <si>
    <t>c:\data\co\001115\fld1678</t>
  </si>
  <si>
    <t>c:\data\co\001115\fld1679</t>
  </si>
  <si>
    <t>c:\data\co\001115\fld1680</t>
  </si>
  <si>
    <t>c:\data\co\001115\fld1681</t>
  </si>
  <si>
    <t>c:\data\co\001115\fld1682</t>
  </si>
  <si>
    <t>c:\data\co\001115\fld1683</t>
  </si>
  <si>
    <t>c:\data\co\001115\fld1684</t>
  </si>
  <si>
    <t>c:\data\co\001115\fld1685</t>
  </si>
  <si>
    <t>c:\data\co\001115\fld1686</t>
  </si>
  <si>
    <t>c:\data\co\001115\fld1687</t>
  </si>
  <si>
    <t>c:\data\co\001115\fld1688</t>
  </si>
  <si>
    <t>c:\data\co\001115\fld1689</t>
  </si>
  <si>
    <t>c:\data\co\001115\fld1690</t>
  </si>
  <si>
    <t>c:\data\co\001115\fld1691</t>
  </si>
  <si>
    <t>c:\data\co\001115\fld1692</t>
  </si>
  <si>
    <t>c:\data\co\001115\fld1693</t>
  </si>
  <si>
    <t>c:\data\co\001115\fld1694</t>
  </si>
  <si>
    <t>c:\data\co\001115\fld1695</t>
  </si>
  <si>
    <t>c:\data\co\001115\fld1696</t>
  </si>
  <si>
    <t>c:\data\co\001115\fld1697</t>
  </si>
  <si>
    <t>c:\data\co\001115\fld1698</t>
  </si>
  <si>
    <t>c:\data\co\001115\fld1699</t>
  </si>
  <si>
    <t>c:\data\co\001115\fld1700</t>
  </si>
  <si>
    <t>c:\data\co\001115\fld1701</t>
  </si>
  <si>
    <t>c:\data\co\001115\fld1702</t>
  </si>
  <si>
    <t>c:\data\co\001115\fld1703</t>
  </si>
  <si>
    <t>c:\data\co\001115\fld1704</t>
  </si>
  <si>
    <t>c:\data\co\001115\fld1705</t>
  </si>
  <si>
    <t>c:\data\co\001115\fld1706</t>
  </si>
  <si>
    <t>c:\data\co\001115\fld1707</t>
  </si>
  <si>
    <t>c:\data\co\001115\fld1708</t>
  </si>
  <si>
    <t>c:\data\co\001115\fld1709</t>
  </si>
  <si>
    <t>c:\data\co\001115\fld1710</t>
  </si>
  <si>
    <t>c:\data\co\001115\fld1711</t>
  </si>
  <si>
    <t>c:\data\co\001115\fld1712</t>
  </si>
  <si>
    <t>c:\data\co\001115\fld1713</t>
  </si>
  <si>
    <t>c:\data\co\001115\fld1714</t>
  </si>
  <si>
    <t>c:\data\co\001115\fld1715</t>
  </si>
  <si>
    <t>c:\data\co\001115\fld1716</t>
  </si>
  <si>
    <t>c:\data\co\001115\fld1717</t>
  </si>
  <si>
    <t>c:\data\co\001115\fld1718</t>
  </si>
  <si>
    <t>c:\data\co\001115\fld1719</t>
  </si>
  <si>
    <t>c:\data\co\001115\fld1720</t>
  </si>
  <si>
    <t>c:\data\co\001115\fld1721</t>
  </si>
  <si>
    <t>c:\data\co\001115\fld1722</t>
  </si>
  <si>
    <t>c:\data\co\001115\fld1723</t>
  </si>
  <si>
    <t>c:\data\co\001115\fld1724</t>
  </si>
  <si>
    <t>c:\data\co\001115\fld1725</t>
  </si>
  <si>
    <t>c:\data\co\001115\fld1726</t>
  </si>
  <si>
    <t>c:\data\co\001115\fld1727</t>
  </si>
  <si>
    <t>c:\data\co\001115\fld1728</t>
  </si>
  <si>
    <t>c:\data\co\001115\fld1729</t>
  </si>
  <si>
    <t>c:\data\co\001115\fld1730</t>
  </si>
  <si>
    <t>c:\data\co\001115\fld1731</t>
  </si>
  <si>
    <t>c:\data\co\001115\fld1732</t>
  </si>
  <si>
    <t>c:\data\co\001115\fld1733</t>
  </si>
  <si>
    <t>c:\data\co\001115\fld1734</t>
  </si>
  <si>
    <t>c:\data\co\001115\fld1735</t>
  </si>
  <si>
    <t>c:\data\co\001115\fld1736</t>
  </si>
  <si>
    <t>c:\data\co\001115\fld1737</t>
  </si>
  <si>
    <t>c:\data\co\001115\fld1738</t>
  </si>
  <si>
    <t>c:\data\co\001115\fld1739</t>
  </si>
  <si>
    <t>c:\data\co\001115\fld1740</t>
  </si>
  <si>
    <t>c:\data\co\001115\fld1741</t>
  </si>
  <si>
    <t>c:\data\co\001115\fld1742</t>
  </si>
  <si>
    <t>c:\data\co\001115\fld1743</t>
  </si>
  <si>
    <t>c:\data\co\001115\fld1744</t>
  </si>
  <si>
    <t>c:\data\co\001115\fld1745</t>
  </si>
  <si>
    <t>c:\data\co\001115\fld1746</t>
  </si>
  <si>
    <t>c:\data\co\001115\fld1747</t>
  </si>
  <si>
    <t>c:\data\co\001115\fld1748</t>
  </si>
  <si>
    <t>c:\data\co\001115\fld1749</t>
  </si>
  <si>
    <t>c:\data\co\001115\fld1750</t>
  </si>
  <si>
    <t>c:\data\co\001115\fld1751</t>
  </si>
  <si>
    <t>c:\data\co\001115\fld1752</t>
  </si>
  <si>
    <t>c:\data\co\001115\fld1753</t>
  </si>
  <si>
    <t>c:\data\co\001115\fld1754</t>
  </si>
  <si>
    <t>c:\data\co\001115\fld1755</t>
  </si>
  <si>
    <t>c:\data\co\001115\fld1756</t>
  </si>
  <si>
    <t>c:\data\co\001115\fld1757</t>
  </si>
  <si>
    <t>c:\data\co\001115\fld1758</t>
  </si>
  <si>
    <t>c:\data\co\001115\fld1759</t>
  </si>
  <si>
    <t>c:\data\co\001115\fld1760</t>
  </si>
  <si>
    <t>c:\data\co\001115\fld1761</t>
  </si>
  <si>
    <t>c:\data\co\001115\fld1762</t>
  </si>
  <si>
    <t>c:\data\co\001115\fld1763</t>
  </si>
  <si>
    <t>c:\data\co\001115\fld1764</t>
  </si>
  <si>
    <t>c:\data\co\001115\fld1765</t>
  </si>
  <si>
    <t>c:\data\co\001115\fld1766</t>
  </si>
  <si>
    <t>c:\data\co\001115\fld1767</t>
  </si>
  <si>
    <t>c:\data\co\001115\fld1768</t>
  </si>
  <si>
    <t>c:\data\co\001115\fld1769</t>
  </si>
  <si>
    <t>c:\data\co\001115\fld1770</t>
  </si>
  <si>
    <t>c:\data\co\001115\fld1771</t>
  </si>
  <si>
    <t>c:\data\co\001115\fld1772</t>
  </si>
  <si>
    <t>c:\data\co\001115\fld1773</t>
  </si>
  <si>
    <t>c:\data\co\001115\fld1774</t>
  </si>
  <si>
    <t>c:\data\co\001115\fld1775</t>
  </si>
  <si>
    <t>c:\data\co\001115\fld1776</t>
  </si>
  <si>
    <t>c:\data\co\001115\fld1777</t>
  </si>
  <si>
    <t>c:\data\co\001115\fld1778</t>
  </si>
  <si>
    <t>c:\data\co\001115\fld1779</t>
  </si>
  <si>
    <t>c:\data\co\001115\fld1780</t>
  </si>
  <si>
    <t>c:\data\co\001115\fld1781</t>
  </si>
  <si>
    <t>c:\data\co\001115\fld1782</t>
  </si>
  <si>
    <t>c:\data\co\001115\fld1783</t>
  </si>
  <si>
    <t>c:\data\co\001115\fld1784</t>
  </si>
  <si>
    <t>c:\data\co\001115\fld1785</t>
  </si>
  <si>
    <t>c:\data\co\001115\fld1786</t>
  </si>
  <si>
    <t>c:\data\co\001115\fld1787</t>
  </si>
  <si>
    <t>c:\data\co\001115\fld1788</t>
  </si>
  <si>
    <t>c:\data\co\001115\fld1789</t>
  </si>
  <si>
    <t>c:\data\co\001115\fld1790</t>
  </si>
  <si>
    <t>c:\data\co\001115\fld1791</t>
  </si>
  <si>
    <t>c:\data\co\001115\fld1792</t>
  </si>
  <si>
    <t>c:\data\co\001115\fld1793</t>
  </si>
  <si>
    <t>c:\data\co\001115\fld1385</t>
  </si>
  <si>
    <t>c:\data\co\001115\fld1386</t>
  </si>
  <si>
    <t>c:\data\co\001115\fld1387</t>
  </si>
  <si>
    <t>c:\data\co\001115\fld1388</t>
  </si>
  <si>
    <t>c:\data\co\001115\fld1389</t>
  </si>
  <si>
    <t>c:\data\co\001115\fld1390</t>
  </si>
  <si>
    <t>c:\data\co\001115\fld1391</t>
  </si>
  <si>
    <t>c:\data\co\001115\fld1392</t>
  </si>
  <si>
    <t>c:\data\co\001115\fld1393</t>
  </si>
  <si>
    <t>c:\data\co\001115\fld1394</t>
  </si>
  <si>
    <t>c:\data\co\001115\fld1395</t>
  </si>
  <si>
    <t>c:\data\co\001115\fld1396</t>
  </si>
  <si>
    <t>c:\data\co\001115\fld1397</t>
  </si>
  <si>
    <t>c:\data\co\001115\fld1398</t>
  </si>
  <si>
    <t>c:\data\co\001115\fld1399</t>
  </si>
  <si>
    <t>c:\data\co\001115\fld1400</t>
  </si>
  <si>
    <t>c:\data\co\001115\fld1401</t>
  </si>
  <si>
    <t>c:\data\co\001115\fld1402</t>
  </si>
  <si>
    <t>c:\data\co\001115\fld1403</t>
  </si>
  <si>
    <t>c:\data\co\001115\fld1404</t>
  </si>
  <si>
    <t>c:\data\co\001115\fld1405</t>
  </si>
  <si>
    <t>c:\data\co\001115\fld1406</t>
  </si>
  <si>
    <t>c:\data\co\001115\fld1407</t>
  </si>
  <si>
    <t>c:\data\co\001115\fld1408</t>
  </si>
  <si>
    <t>c:\data\co\001115\fld1409</t>
  </si>
  <si>
    <t>c:\data\co\001115\fld1410</t>
  </si>
  <si>
    <t>c:\data\co\001115\fld1411</t>
  </si>
  <si>
    <t>c:\data\co\001115\fld1412</t>
  </si>
  <si>
    <t>c:\data\co\001115\fld1413</t>
  </si>
  <si>
    <t>c:\data\co\001115\fld1414</t>
  </si>
  <si>
    <t>c:\data\co\001115\fld1415</t>
  </si>
  <si>
    <t>c:\data\co\001115\fld1416</t>
  </si>
  <si>
    <t>c:\data\co\001115\fld1417</t>
  </si>
  <si>
    <t>c:\data\co\001115\fld1418</t>
  </si>
  <si>
    <t>c:\data\co\001115\fld1419</t>
  </si>
  <si>
    <t>c:\data\co\001115\fld1420</t>
  </si>
  <si>
    <t>c:\data\co\001115\fld1421</t>
  </si>
  <si>
    <t>c:\data\co\001115\fld1422</t>
  </si>
  <si>
    <t>c:\data\co\001115\fld1423</t>
  </si>
  <si>
    <t>c:\data\co\001115\fld1424</t>
  </si>
  <si>
    <t>c:\data\co\001115\fld1425</t>
  </si>
  <si>
    <t>c:\data\co\001115\fld1426</t>
  </si>
  <si>
    <t>c:\data\co\001115\fld1427</t>
  </si>
  <si>
    <t>c:\data\co\001115\fld1428</t>
  </si>
  <si>
    <t>c:\data\co\001115\fld1429</t>
  </si>
  <si>
    <t>c:\data\co\001115\fld1430</t>
  </si>
  <si>
    <t>c:\data\co\001115\fld1431</t>
  </si>
  <si>
    <t>c:\data\co\001115\fld1432</t>
  </si>
  <si>
    <t>c:\data\co\001115\fld1433</t>
  </si>
  <si>
    <t>c:\data\co\001115\fld1434</t>
  </si>
  <si>
    <t>c:\data\co\001115\fld1435</t>
  </si>
  <si>
    <t>c:\data\co\001115\fld1436</t>
  </si>
  <si>
    <t>c:\data\co\001115\fld1437</t>
  </si>
  <si>
    <t>c:\data\co\001115\fld1438</t>
  </si>
  <si>
    <t>c:\data\co\001115\fld1439</t>
  </si>
  <si>
    <t>c:\data\co\001115\fld1440</t>
  </si>
  <si>
    <t>c:\data\co\001115\fld1441</t>
  </si>
  <si>
    <t>c:\data\co\001115\fld1442</t>
  </si>
  <si>
    <t>c:\data\co\001115\fld1443</t>
  </si>
  <si>
    <t>c:\data\co\001115\fld1444</t>
  </si>
  <si>
    <t>c:\data\co\001115\fld1445</t>
  </si>
  <si>
    <t>c:\data\co\001115\fld1446</t>
  </si>
  <si>
    <t>c:\data\co\001115\fld1447</t>
  </si>
  <si>
    <t>c:\data\co\001115\fld1448</t>
  </si>
  <si>
    <t>c:\data\co\001115\fld1449</t>
  </si>
  <si>
    <t>c:\data\co\001115\fld1450</t>
  </si>
  <si>
    <t>c:\data\co\001115\fld1451</t>
  </si>
  <si>
    <t>c:\data\co\001115\fld1452</t>
  </si>
  <si>
    <t>c:\data\co\001115\fld1453</t>
  </si>
  <si>
    <t>c:\data\co\001115\fld1454</t>
  </si>
  <si>
    <t>c:\data\co\001115\fld1455</t>
  </si>
  <si>
    <t>c:\data\co\001115\fld1456</t>
  </si>
  <si>
    <t>c:\data\co\001115\fld1457</t>
  </si>
  <si>
    <t>c:\data\co\001115\fld1458</t>
  </si>
  <si>
    <t>c:\data\co\001115\fld1459</t>
  </si>
  <si>
    <t>c:\data\co\001115\fld1460</t>
  </si>
  <si>
    <t>c:\data\co\001115\fld1461</t>
  </si>
  <si>
    <t>c:\data\co\001115\fld1462</t>
  </si>
  <si>
    <t>c:\data\co\001115\fld1463</t>
  </si>
  <si>
    <t>c:\data\co\001115\fld1464</t>
  </si>
  <si>
    <t>c:\data\co\001115\fld1465</t>
  </si>
  <si>
    <t>c:\data\co\001115\fld1466</t>
  </si>
  <si>
    <t>c:\data\co\001115\fld1467</t>
  </si>
  <si>
    <t>c:\data\co\001115\fld1468</t>
  </si>
  <si>
    <t>c:\data\co\001115\fld1469</t>
  </si>
  <si>
    <t>c:\data\co\001115\fld1470</t>
  </si>
  <si>
    <t>c:\data\co\001115\fld1471</t>
  </si>
  <si>
    <t>c:\data\co\001115\fld1472</t>
  </si>
  <si>
    <t>c:\data\co\001115\fld1473</t>
  </si>
  <si>
    <t>c:\data\co\001115\fld1474</t>
  </si>
  <si>
    <t>c:\data\co\001115\fld1475</t>
  </si>
  <si>
    <t>c:\data\co\001115\fld1476</t>
  </si>
  <si>
    <t>c:\data\co\001115\fld1477</t>
  </si>
  <si>
    <t>c:\data\co\001115\fld1478</t>
  </si>
  <si>
    <t>c:\data\co\001115\fld1479</t>
  </si>
  <si>
    <t>c:\data\co\001115\fld1480</t>
  </si>
  <si>
    <t>c:\data\co\001115\fld1481</t>
  </si>
  <si>
    <t>c:\data\co\001115\fld1482</t>
  </si>
  <si>
    <t>c:\data\co\001115\fld1483</t>
  </si>
  <si>
    <t>c:\data\co\001115\fld1484</t>
  </si>
  <si>
    <t>c:\data\co\001115\fld1485</t>
  </si>
  <si>
    <t>c:\data\co\001115\fld1486</t>
  </si>
  <si>
    <t>c:\data\co\001115\fld1487</t>
  </si>
  <si>
    <t>c:\data\co\001115\fld1488</t>
  </si>
  <si>
    <t>c:\data\co\001115\fld1489</t>
  </si>
  <si>
    <t>c:\data\co\001115\fld1490</t>
  </si>
  <si>
    <t>c:\data\co\001115\fld1491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</si>
  <si>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</si>
  <si>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</si>
  <si>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</si>
  <si>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</si>
  <si>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</si>
  <si>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</si>
  <si>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</si>
  <si>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</si>
  <si>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</si>
  <si>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</si>
  <si>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</si>
  <si>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</si>
  <si>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</si>
  <si>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</si>
  <si>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</si>
  <si>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</si>
  <si>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</si>
  <si>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NA</t>
  </si>
  <si>
    <t>calibration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</si>
</sst>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0823-0008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00907-0009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00930-001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001005-001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001013-00101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001108-0011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829"/>
      <sheetName val="000828"/>
      <sheetName val="000827"/>
      <sheetName val="000826"/>
      <sheetName val="000825"/>
      <sheetName val="000824"/>
      <sheetName val="000823"/>
      <sheetName val="calib"/>
      <sheetName val="raw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910"/>
      <sheetName val="000909"/>
      <sheetName val="000908"/>
      <sheetName val="000907"/>
      <sheetName val="raw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1004"/>
      <sheetName val="001003"/>
      <sheetName val="001002"/>
      <sheetName val="001001"/>
      <sheetName val="000930"/>
      <sheetName val="raw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1009"/>
      <sheetName val="001008"/>
      <sheetName val="001007"/>
      <sheetName val="001006"/>
      <sheetName val="001005"/>
      <sheetName val="raw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01017"/>
      <sheetName val="001016"/>
      <sheetName val="001015"/>
      <sheetName val="001014"/>
      <sheetName val="001013"/>
      <sheetName val="raw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01114"/>
      <sheetName val="001113"/>
      <sheetName val="001112"/>
      <sheetName val="001111"/>
      <sheetName val="001110"/>
      <sheetName val="001109"/>
      <sheetName val="001108"/>
      <sheetName val="ra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87"/>
  <sheetViews>
    <sheetView tabSelected="1" workbookViewId="0" topLeftCell="B474">
      <selection activeCell="B476" sqref="B476"/>
    </sheetView>
  </sheetViews>
  <sheetFormatPr defaultColWidth="9.140625" defaultRowHeight="12.75"/>
  <cols>
    <col min="1" max="1" width="22.8515625" style="0" customWidth="1"/>
  </cols>
  <sheetData>
    <row r="3" spans="1:17" ht="12.75">
      <c r="A3" t="s">
        <v>409</v>
      </c>
      <c r="B3" t="s">
        <v>410</v>
      </c>
      <c r="C3" t="s">
        <v>411</v>
      </c>
      <c r="E3" t="s">
        <v>412</v>
      </c>
      <c r="F3" t="s">
        <v>413</v>
      </c>
      <c r="H3" t="s">
        <v>414</v>
      </c>
      <c r="I3" t="s">
        <v>415</v>
      </c>
      <c r="K3" t="s">
        <v>416</v>
      </c>
      <c r="L3" t="s">
        <v>417</v>
      </c>
      <c r="M3" t="s">
        <v>418</v>
      </c>
      <c r="N3" t="s">
        <v>419</v>
      </c>
      <c r="O3" t="s">
        <v>420</v>
      </c>
      <c r="P3" t="s">
        <v>421</v>
      </c>
      <c r="Q3" t="s">
        <v>422</v>
      </c>
    </row>
    <row r="4" spans="11:17" ht="12.75">
      <c r="K4" t="s">
        <v>423</v>
      </c>
      <c r="M4" t="s">
        <v>424</v>
      </c>
      <c r="N4" t="s">
        <v>425</v>
      </c>
      <c r="O4">
        <v>277</v>
      </c>
      <c r="P4">
        <v>221.46545</v>
      </c>
      <c r="Q4">
        <v>224.2854</v>
      </c>
    </row>
    <row r="5" spans="1:16" ht="12.75">
      <c r="A5" t="s">
        <v>302</v>
      </c>
      <c r="B5" s="1">
        <v>36849</v>
      </c>
      <c r="C5" s="2">
        <v>0.003969907407407407</v>
      </c>
      <c r="D5" t="s">
        <v>418</v>
      </c>
      <c r="E5">
        <v>0.68</v>
      </c>
      <c r="F5">
        <v>10.8717</v>
      </c>
      <c r="G5" t="s">
        <v>419</v>
      </c>
      <c r="H5">
        <v>1.671</v>
      </c>
      <c r="I5">
        <v>106.7569</v>
      </c>
      <c r="K5" s="2">
        <v>0.001388888888888889</v>
      </c>
      <c r="L5" s="3">
        <f>B5-DATE(1999,12,31)+K5</f>
        <v>324.00138888888887</v>
      </c>
      <c r="M5">
        <f>500*F5/AVERAGE($Q$47,$P$6)</f>
        <v>500.77038408655943</v>
      </c>
      <c r="N5">
        <f aca="true" t="shared" si="0" ref="N5:N10">(277-103)/(-62+(AVERAGE($P$4,$P$47)))*I5+277-((277-103)/(-62+(AVERAGE($P$4,$P$47)))*220)</f>
        <v>154.7836756168523</v>
      </c>
      <c r="P5" t="s">
        <v>418</v>
      </c>
    </row>
    <row r="6" spans="1:17" ht="12.75">
      <c r="A6" t="s">
        <v>303</v>
      </c>
      <c r="B6" s="1">
        <v>36849</v>
      </c>
      <c r="C6" s="2">
        <v>0.006053240740740741</v>
      </c>
      <c r="D6" t="s">
        <v>418</v>
      </c>
      <c r="E6">
        <v>0.678</v>
      </c>
      <c r="F6">
        <v>11.2374</v>
      </c>
      <c r="G6" t="s">
        <v>419</v>
      </c>
      <c r="H6">
        <v>1.673</v>
      </c>
      <c r="I6">
        <v>112.0007</v>
      </c>
      <c r="K6" s="2">
        <v>0.003472222222222222</v>
      </c>
      <c r="L6" s="3">
        <f aca="true" t="shared" si="1" ref="L6:L69">B6-DATE(1999,12,31)+K6</f>
        <v>324.00347222222223</v>
      </c>
      <c r="M6">
        <f aca="true" t="shared" si="2" ref="M6:M43">500*F6/AVERAGE($Q$47,$P$6)</f>
        <v>517.6151948760821</v>
      </c>
      <c r="N6">
        <f t="shared" si="0"/>
        <v>160.44298697269073</v>
      </c>
      <c r="P6">
        <v>10.62525</v>
      </c>
      <c r="Q6">
        <v>10.567233333333334</v>
      </c>
    </row>
    <row r="7" spans="1:14" ht="12.75">
      <c r="A7" t="s">
        <v>304</v>
      </c>
      <c r="B7" s="1">
        <v>36849</v>
      </c>
      <c r="C7" s="2">
        <v>0.008136574074074074</v>
      </c>
      <c r="D7" t="s">
        <v>418</v>
      </c>
      <c r="E7">
        <v>0.68</v>
      </c>
      <c r="F7">
        <v>11.5988</v>
      </c>
      <c r="G7" t="s">
        <v>419</v>
      </c>
      <c r="H7">
        <v>1.673</v>
      </c>
      <c r="I7">
        <v>113.636</v>
      </c>
      <c r="K7" s="2">
        <v>0.005555555555555556</v>
      </c>
      <c r="L7" s="3">
        <f t="shared" si="1"/>
        <v>324.00555555555553</v>
      </c>
      <c r="M7">
        <f t="shared" si="2"/>
        <v>534.2619398017961</v>
      </c>
      <c r="N7">
        <f t="shared" si="0"/>
        <v>162.20786585064235</v>
      </c>
    </row>
    <row r="8" spans="1:14" ht="12.75">
      <c r="A8" t="s">
        <v>305</v>
      </c>
      <c r="B8" s="1">
        <v>36849</v>
      </c>
      <c r="C8" s="2">
        <v>0.010219907407407408</v>
      </c>
      <c r="D8" t="s">
        <v>418</v>
      </c>
      <c r="E8">
        <v>0.678</v>
      </c>
      <c r="F8">
        <v>10.4068</v>
      </c>
      <c r="G8" t="s">
        <v>419</v>
      </c>
      <c r="H8">
        <v>1.673</v>
      </c>
      <c r="I8">
        <v>113.1116</v>
      </c>
      <c r="K8" s="2">
        <v>0.007638888888888889</v>
      </c>
      <c r="L8" s="3">
        <f t="shared" si="1"/>
        <v>324.0076388888889</v>
      </c>
      <c r="M8">
        <f t="shared" si="2"/>
        <v>479.35623988079203</v>
      </c>
      <c r="N8">
        <f t="shared" si="0"/>
        <v>161.64191313028658</v>
      </c>
    </row>
    <row r="9" spans="1:14" ht="12.75">
      <c r="A9" t="s">
        <v>306</v>
      </c>
      <c r="B9" s="1">
        <v>36849</v>
      </c>
      <c r="C9" s="2">
        <v>0.01230324074074074</v>
      </c>
      <c r="D9" t="s">
        <v>418</v>
      </c>
      <c r="E9">
        <v>0.678</v>
      </c>
      <c r="F9">
        <v>10.9017</v>
      </c>
      <c r="G9" t="s">
        <v>419</v>
      </c>
      <c r="H9">
        <v>1.673</v>
      </c>
      <c r="I9">
        <v>111.0628</v>
      </c>
      <c r="K9" s="2">
        <v>0.009722222222222222</v>
      </c>
      <c r="L9" s="3">
        <f t="shared" si="1"/>
        <v>324.0097222222222</v>
      </c>
      <c r="M9">
        <f t="shared" si="2"/>
        <v>502.1522389503431</v>
      </c>
      <c r="N9">
        <f t="shared" si="0"/>
        <v>159.43076909240528</v>
      </c>
    </row>
    <row r="10" spans="1:14" ht="12.75">
      <c r="A10" t="s">
        <v>307</v>
      </c>
      <c r="B10" s="1">
        <v>36849</v>
      </c>
      <c r="C10" s="2">
        <v>0.014398148148148148</v>
      </c>
      <c r="D10" t="s">
        <v>418</v>
      </c>
      <c r="E10">
        <v>0.68</v>
      </c>
      <c r="F10">
        <v>10.0988</v>
      </c>
      <c r="G10" t="s">
        <v>419</v>
      </c>
      <c r="H10">
        <v>1.676</v>
      </c>
      <c r="I10">
        <v>110.9652</v>
      </c>
      <c r="K10" s="2">
        <v>0.011805555555555555</v>
      </c>
      <c r="L10" s="3">
        <f t="shared" si="1"/>
        <v>324.01180555555555</v>
      </c>
      <c r="M10">
        <f t="shared" si="2"/>
        <v>465.1691966126132</v>
      </c>
      <c r="N10">
        <f t="shared" si="0"/>
        <v>159.3254354053215</v>
      </c>
    </row>
    <row r="11" spans="1:14" ht="12.75">
      <c r="A11" t="s">
        <v>426</v>
      </c>
      <c r="B11" s="1">
        <v>36849</v>
      </c>
      <c r="C11">
        <f>AVERAGE(C10,C12)</f>
        <v>0.016481481481481482</v>
      </c>
      <c r="D11" t="s">
        <v>418</v>
      </c>
      <c r="E11" t="s">
        <v>426</v>
      </c>
      <c r="F11" t="s">
        <v>426</v>
      </c>
      <c r="G11" t="s">
        <v>419</v>
      </c>
      <c r="H11" t="s">
        <v>426</v>
      </c>
      <c r="I11" t="s">
        <v>426</v>
      </c>
      <c r="K11" s="2">
        <v>0.013888888888888888</v>
      </c>
      <c r="L11" s="3">
        <f t="shared" si="1"/>
        <v>324.0138888888889</v>
      </c>
      <c r="M11" t="s">
        <v>426</v>
      </c>
      <c r="N11" t="s">
        <v>426</v>
      </c>
    </row>
    <row r="12" spans="1:14" ht="12.75">
      <c r="A12" t="s">
        <v>308</v>
      </c>
      <c r="B12" s="1">
        <v>36849</v>
      </c>
      <c r="C12" s="2">
        <v>0.018564814814814815</v>
      </c>
      <c r="D12" t="s">
        <v>418</v>
      </c>
      <c r="E12">
        <v>0.68</v>
      </c>
      <c r="F12">
        <v>10.8729</v>
      </c>
      <c r="G12" t="s">
        <v>419</v>
      </c>
      <c r="H12">
        <v>1.67</v>
      </c>
      <c r="I12">
        <v>109.1583</v>
      </c>
      <c r="K12" s="2">
        <v>0.015972222222222224</v>
      </c>
      <c r="L12" s="3">
        <f t="shared" si="1"/>
        <v>324.0159722222222</v>
      </c>
      <c r="M12">
        <f t="shared" si="2"/>
        <v>500.82565828111075</v>
      </c>
      <c r="N12">
        <f aca="true" t="shared" si="3" ref="N12:N26">(277-103)/(-62+(AVERAGE($P$4,$P$47)))*I12+277-((277-103)/(-62+(AVERAGE($P$4,$P$47)))*220)</f>
        <v>157.3753591840956</v>
      </c>
    </row>
    <row r="13" spans="1:14" ht="12.75">
      <c r="A13" t="s">
        <v>309</v>
      </c>
      <c r="B13" s="1">
        <v>36849</v>
      </c>
      <c r="C13" s="2">
        <v>0.020648148148148148</v>
      </c>
      <c r="D13" t="s">
        <v>418</v>
      </c>
      <c r="E13">
        <v>0.68</v>
      </c>
      <c r="F13">
        <v>11.5487</v>
      </c>
      <c r="G13" t="s">
        <v>419</v>
      </c>
      <c r="H13">
        <v>1.67</v>
      </c>
      <c r="I13">
        <v>108.1032</v>
      </c>
      <c r="K13" s="2">
        <v>0.018055555555555557</v>
      </c>
      <c r="L13" s="3">
        <f t="shared" si="1"/>
        <v>324.0180555555556</v>
      </c>
      <c r="M13">
        <f t="shared" si="2"/>
        <v>531.9542421792773</v>
      </c>
      <c r="N13">
        <f t="shared" si="3"/>
        <v>156.23665454022188</v>
      </c>
    </row>
    <row r="14" spans="1:14" ht="12.75">
      <c r="A14" t="s">
        <v>310</v>
      </c>
      <c r="B14" s="1">
        <v>36849</v>
      </c>
      <c r="C14" s="2">
        <v>0.02273148148148148</v>
      </c>
      <c r="D14" t="s">
        <v>418</v>
      </c>
      <c r="E14">
        <v>0.68</v>
      </c>
      <c r="F14">
        <v>10.9443</v>
      </c>
      <c r="G14" t="s">
        <v>419</v>
      </c>
      <c r="H14">
        <v>1.673</v>
      </c>
      <c r="I14">
        <v>107.8583</v>
      </c>
      <c r="K14" s="2">
        <v>0.02013888888888889</v>
      </c>
      <c r="L14" s="3">
        <f t="shared" si="1"/>
        <v>324.0201388888889</v>
      </c>
      <c r="M14">
        <f t="shared" si="2"/>
        <v>504.1144728569158</v>
      </c>
      <c r="N14">
        <f t="shared" si="3"/>
        <v>155.972349007775</v>
      </c>
    </row>
    <row r="15" spans="1:14" ht="12.75">
      <c r="A15" t="s">
        <v>311</v>
      </c>
      <c r="B15" s="1">
        <v>36849</v>
      </c>
      <c r="C15" s="2">
        <v>0.024814814814814817</v>
      </c>
      <c r="D15" t="s">
        <v>418</v>
      </c>
      <c r="E15">
        <v>0.678</v>
      </c>
      <c r="F15">
        <v>10.1159</v>
      </c>
      <c r="G15" t="s">
        <v>419</v>
      </c>
      <c r="H15">
        <v>1.673</v>
      </c>
      <c r="I15">
        <v>110.3838</v>
      </c>
      <c r="K15" s="2">
        <v>0.022222222222222223</v>
      </c>
      <c r="L15" s="3">
        <f t="shared" si="1"/>
        <v>324.02222222222224</v>
      </c>
      <c r="M15">
        <f t="shared" si="2"/>
        <v>465.9568538849698</v>
      </c>
      <c r="N15">
        <f t="shared" si="3"/>
        <v>158.6979660849271</v>
      </c>
    </row>
    <row r="16" spans="1:14" ht="12.75">
      <c r="A16" t="s">
        <v>312</v>
      </c>
      <c r="B16" s="1">
        <v>36849</v>
      </c>
      <c r="C16" s="2">
        <v>0.026898148148148147</v>
      </c>
      <c r="D16" t="s">
        <v>418</v>
      </c>
      <c r="E16">
        <v>0.68</v>
      </c>
      <c r="F16">
        <v>10.1874</v>
      </c>
      <c r="G16" t="s">
        <v>419</v>
      </c>
      <c r="H16">
        <v>1.675</v>
      </c>
      <c r="I16">
        <v>110.8376</v>
      </c>
      <c r="K16" s="2">
        <v>0.024305555555555556</v>
      </c>
      <c r="L16" s="3">
        <f t="shared" si="1"/>
        <v>324.02430555555554</v>
      </c>
      <c r="M16">
        <f t="shared" si="2"/>
        <v>469.25027464365417</v>
      </c>
      <c r="N16">
        <f t="shared" si="3"/>
        <v>159.1877245603227</v>
      </c>
    </row>
    <row r="17" spans="1:14" ht="12.75">
      <c r="A17" t="s">
        <v>313</v>
      </c>
      <c r="B17" s="1">
        <v>36849</v>
      </c>
      <c r="C17" s="2">
        <v>0.029050925925925928</v>
      </c>
      <c r="D17" t="s">
        <v>418</v>
      </c>
      <c r="E17">
        <v>0.68</v>
      </c>
      <c r="F17">
        <v>11.0957</v>
      </c>
      <c r="G17" t="s">
        <v>419</v>
      </c>
      <c r="H17">
        <v>1.675</v>
      </c>
      <c r="I17">
        <v>108.7527</v>
      </c>
      <c r="K17" s="2">
        <v>0.02638888888888889</v>
      </c>
      <c r="L17" s="3">
        <f t="shared" si="1"/>
        <v>324.0263888888889</v>
      </c>
      <c r="M17">
        <f t="shared" si="2"/>
        <v>511.0882337361441</v>
      </c>
      <c r="N17">
        <f t="shared" si="3"/>
        <v>156.93762000908356</v>
      </c>
    </row>
    <row r="18" spans="1:14" ht="12.75">
      <c r="A18" t="s">
        <v>314</v>
      </c>
      <c r="B18" s="1">
        <v>36849</v>
      </c>
      <c r="C18" s="2">
        <v>0.03107638888888889</v>
      </c>
      <c r="D18" t="s">
        <v>418</v>
      </c>
      <c r="E18">
        <v>0.68</v>
      </c>
      <c r="F18">
        <v>10.0808</v>
      </c>
      <c r="G18" t="s">
        <v>419</v>
      </c>
      <c r="H18">
        <v>1.675</v>
      </c>
      <c r="I18">
        <v>105.5936</v>
      </c>
      <c r="K18" s="2">
        <v>0.02847222222222222</v>
      </c>
      <c r="L18" s="3">
        <f t="shared" si="1"/>
        <v>324.0284722222222</v>
      </c>
      <c r="M18">
        <f t="shared" si="2"/>
        <v>464.3400836943429</v>
      </c>
      <c r="N18">
        <f t="shared" si="3"/>
        <v>153.5281973567648</v>
      </c>
    </row>
    <row r="19" spans="1:14" ht="12.75">
      <c r="A19" t="s">
        <v>315</v>
      </c>
      <c r="B19" s="1">
        <v>36849</v>
      </c>
      <c r="C19" s="2">
        <v>0.03315972222222222</v>
      </c>
      <c r="D19" t="s">
        <v>418</v>
      </c>
      <c r="E19">
        <v>0.678</v>
      </c>
      <c r="F19">
        <v>10.7317</v>
      </c>
      <c r="G19" t="s">
        <v>419</v>
      </c>
      <c r="H19">
        <v>1.673</v>
      </c>
      <c r="I19">
        <v>108.3386</v>
      </c>
      <c r="K19" s="2">
        <v>0.030555555555555555</v>
      </c>
      <c r="L19" s="3">
        <f t="shared" si="1"/>
        <v>324.03055555555557</v>
      </c>
      <c r="M19">
        <f t="shared" si="2"/>
        <v>494.32172805556905</v>
      </c>
      <c r="N19">
        <f t="shared" si="3"/>
        <v>156.4907073059956</v>
      </c>
    </row>
    <row r="20" spans="1:14" ht="12.75">
      <c r="A20" t="s">
        <v>316</v>
      </c>
      <c r="B20" s="1">
        <v>36849</v>
      </c>
      <c r="C20" s="2">
        <v>0.035243055555555555</v>
      </c>
      <c r="D20" t="s">
        <v>418</v>
      </c>
      <c r="E20">
        <v>0.681</v>
      </c>
      <c r="F20">
        <v>10.1052</v>
      </c>
      <c r="G20" t="s">
        <v>419</v>
      </c>
      <c r="H20">
        <v>1.673</v>
      </c>
      <c r="I20">
        <v>107.0979</v>
      </c>
      <c r="K20" s="2">
        <v>0.03263888888888889</v>
      </c>
      <c r="L20" s="3">
        <f t="shared" si="1"/>
        <v>324.03263888888887</v>
      </c>
      <c r="M20">
        <f t="shared" si="2"/>
        <v>465.463992316887</v>
      </c>
      <c r="N20">
        <f t="shared" si="3"/>
        <v>155.15169597848717</v>
      </c>
    </row>
    <row r="21" spans="1:14" ht="12.75">
      <c r="A21" t="s">
        <v>317</v>
      </c>
      <c r="B21" s="1">
        <v>36849</v>
      </c>
      <c r="C21" s="2">
        <v>0.03732638888888889</v>
      </c>
      <c r="D21" t="s">
        <v>418</v>
      </c>
      <c r="E21">
        <v>0.68</v>
      </c>
      <c r="F21">
        <v>11.4135</v>
      </c>
      <c r="G21" t="s">
        <v>419</v>
      </c>
      <c r="H21">
        <v>1.671</v>
      </c>
      <c r="I21">
        <v>112.138</v>
      </c>
      <c r="K21" s="2">
        <v>0.034722222222222224</v>
      </c>
      <c r="L21" s="3">
        <f t="shared" si="1"/>
        <v>324.03472222222223</v>
      </c>
      <c r="M21">
        <f t="shared" si="2"/>
        <v>525.7266829264922</v>
      </c>
      <c r="N21">
        <f t="shared" si="3"/>
        <v>160.59116643208216</v>
      </c>
    </row>
    <row r="22" spans="1:14" ht="12.75">
      <c r="A22" t="s">
        <v>318</v>
      </c>
      <c r="B22" s="1">
        <v>36849</v>
      </c>
      <c r="C22" s="2">
        <v>0.03940972222222222</v>
      </c>
      <c r="D22" t="s">
        <v>418</v>
      </c>
      <c r="E22">
        <v>0.68</v>
      </c>
      <c r="F22">
        <v>11.1376</v>
      </c>
      <c r="G22" t="s">
        <v>419</v>
      </c>
      <c r="H22">
        <v>1.675</v>
      </c>
      <c r="I22">
        <v>112.8834</v>
      </c>
      <c r="K22" s="2">
        <v>0.03680555555555556</v>
      </c>
      <c r="L22" s="3">
        <f t="shared" si="1"/>
        <v>324.03680555555553</v>
      </c>
      <c r="M22">
        <f t="shared" si="2"/>
        <v>513.0182243625619</v>
      </c>
      <c r="N22">
        <f t="shared" si="3"/>
        <v>161.39563088241243</v>
      </c>
    </row>
    <row r="23" spans="1:14" ht="12.75">
      <c r="A23" t="s">
        <v>319</v>
      </c>
      <c r="B23" s="1">
        <v>36849</v>
      </c>
      <c r="C23" s="2">
        <v>0.041493055555555554</v>
      </c>
      <c r="D23" t="s">
        <v>418</v>
      </c>
      <c r="E23">
        <v>0.683</v>
      </c>
      <c r="F23">
        <v>10.4332</v>
      </c>
      <c r="G23" t="s">
        <v>419</v>
      </c>
      <c r="H23">
        <v>1.678</v>
      </c>
      <c r="I23">
        <v>109.1444</v>
      </c>
      <c r="K23" s="2">
        <v>0.03888888888888889</v>
      </c>
      <c r="L23" s="3">
        <f t="shared" si="1"/>
        <v>324.0388888888889</v>
      </c>
      <c r="M23">
        <f t="shared" si="2"/>
        <v>480.57227216092156</v>
      </c>
      <c r="N23">
        <f t="shared" si="3"/>
        <v>157.36035776759496</v>
      </c>
    </row>
    <row r="24" spans="1:14" ht="12.75">
      <c r="A24" t="s">
        <v>320</v>
      </c>
      <c r="B24" s="1">
        <v>36849</v>
      </c>
      <c r="C24" s="2">
        <v>0.04358796296296297</v>
      </c>
      <c r="D24" t="s">
        <v>418</v>
      </c>
      <c r="E24">
        <v>0.678</v>
      </c>
      <c r="F24">
        <v>10.54</v>
      </c>
      <c r="G24" t="s">
        <v>419</v>
      </c>
      <c r="H24">
        <v>1.673</v>
      </c>
      <c r="I24">
        <v>112.9817</v>
      </c>
      <c r="K24" s="2">
        <v>0.04097222222222222</v>
      </c>
      <c r="L24" s="3">
        <f t="shared" si="1"/>
        <v>324.0409722222222</v>
      </c>
      <c r="M24">
        <f t="shared" si="2"/>
        <v>485.4916754759914</v>
      </c>
      <c r="N24">
        <f t="shared" si="3"/>
        <v>161.5017200365142</v>
      </c>
    </row>
    <row r="25" spans="1:14" ht="12.75">
      <c r="A25" t="s">
        <v>321</v>
      </c>
      <c r="B25" s="1">
        <v>36849</v>
      </c>
      <c r="C25" s="2">
        <v>0.04567129629629629</v>
      </c>
      <c r="D25" t="s">
        <v>418</v>
      </c>
      <c r="E25">
        <v>0.678</v>
      </c>
      <c r="F25">
        <v>9.7609</v>
      </c>
      <c r="G25" t="s">
        <v>419</v>
      </c>
      <c r="H25">
        <v>1.673</v>
      </c>
      <c r="I25">
        <v>112.3557</v>
      </c>
      <c r="K25" s="2">
        <v>0.04305555555555556</v>
      </c>
      <c r="L25" s="3">
        <f t="shared" si="1"/>
        <v>324.04305555555555</v>
      </c>
      <c r="M25">
        <f t="shared" si="2"/>
        <v>449.60490466352985</v>
      </c>
      <c r="N25">
        <f t="shared" si="3"/>
        <v>160.82611667468603</v>
      </c>
    </row>
    <row r="26" spans="1:14" ht="12.75">
      <c r="A26" t="s">
        <v>322</v>
      </c>
      <c r="B26" s="1">
        <v>36849</v>
      </c>
      <c r="C26" s="2">
        <v>0.047754629629629626</v>
      </c>
      <c r="D26" t="s">
        <v>418</v>
      </c>
      <c r="E26">
        <v>0.678</v>
      </c>
      <c r="F26">
        <v>10.173</v>
      </c>
      <c r="G26" t="s">
        <v>419</v>
      </c>
      <c r="H26">
        <v>1.673</v>
      </c>
      <c r="I26">
        <v>115.3035</v>
      </c>
      <c r="K26" s="2">
        <v>0.04513888888888889</v>
      </c>
      <c r="L26" s="3">
        <f t="shared" si="1"/>
        <v>324.0451388888889</v>
      </c>
      <c r="M26">
        <f t="shared" si="2"/>
        <v>468.58698430903803</v>
      </c>
      <c r="N26">
        <f t="shared" si="3"/>
        <v>164.00749621142285</v>
      </c>
    </row>
    <row r="27" spans="1:14" ht="12.75">
      <c r="A27" t="s">
        <v>426</v>
      </c>
      <c r="B27" s="1">
        <v>36849</v>
      </c>
      <c r="C27">
        <f>AVERAGE(C26,C28)</f>
        <v>0.04983796296296296</v>
      </c>
      <c r="D27" t="s">
        <v>418</v>
      </c>
      <c r="E27" t="s">
        <v>426</v>
      </c>
      <c r="F27" t="s">
        <v>426</v>
      </c>
      <c r="G27" t="s">
        <v>419</v>
      </c>
      <c r="H27" t="s">
        <v>426</v>
      </c>
      <c r="I27" t="s">
        <v>426</v>
      </c>
      <c r="K27" s="2">
        <v>0.04722222222222222</v>
      </c>
      <c r="L27" s="3">
        <f t="shared" si="1"/>
        <v>324.0472222222222</v>
      </c>
      <c r="M27" t="s">
        <v>426</v>
      </c>
      <c r="N27" t="s">
        <v>426</v>
      </c>
    </row>
    <row r="28" spans="1:14" ht="12.75">
      <c r="A28" t="s">
        <v>323</v>
      </c>
      <c r="B28" s="1">
        <v>36849</v>
      </c>
      <c r="C28" s="2">
        <v>0.0519212962962963</v>
      </c>
      <c r="D28" t="s">
        <v>418</v>
      </c>
      <c r="E28">
        <v>0.68</v>
      </c>
      <c r="F28">
        <v>10.1946</v>
      </c>
      <c r="G28" t="s">
        <v>419</v>
      </c>
      <c r="H28">
        <v>1.671</v>
      </c>
      <c r="I28">
        <v>122.4644</v>
      </c>
      <c r="K28" s="2">
        <v>0.049305555555555554</v>
      </c>
      <c r="L28" s="3">
        <f t="shared" si="1"/>
        <v>324.0493055555556</v>
      </c>
      <c r="M28">
        <f t="shared" si="2"/>
        <v>469.58191981096223</v>
      </c>
      <c r="N28">
        <f>(277-103)/(-62+(AVERAGE($P$4,$P$47)))*I28+277-((277-103)/(-62+(AVERAGE($P$4,$P$47)))*220)</f>
        <v>171.73581588189535</v>
      </c>
    </row>
    <row r="29" spans="1:14" ht="12.75">
      <c r="A29" t="s">
        <v>324</v>
      </c>
      <c r="B29" s="1">
        <v>36849</v>
      </c>
      <c r="C29" s="2">
        <v>0.05400462962962963</v>
      </c>
      <c r="D29" t="s">
        <v>418</v>
      </c>
      <c r="E29">
        <v>0.68</v>
      </c>
      <c r="F29">
        <v>10.778</v>
      </c>
      <c r="G29" t="s">
        <v>419</v>
      </c>
      <c r="H29">
        <v>1.67</v>
      </c>
      <c r="I29">
        <v>115.0345</v>
      </c>
      <c r="K29" s="2">
        <v>0.051388888888888894</v>
      </c>
      <c r="L29" s="3">
        <f t="shared" si="1"/>
        <v>324.0513888888889</v>
      </c>
      <c r="M29">
        <f t="shared" si="2"/>
        <v>496.4543907286751</v>
      </c>
      <c r="N29">
        <f>(277-103)/(-62+(AVERAGE($P$4,$P$47)))*I29+277-((277-103)/(-62+(AVERAGE($P$4,$P$47)))*220)</f>
        <v>163.71718102878418</v>
      </c>
    </row>
    <row r="30" spans="1:14" ht="12.75">
      <c r="A30" t="s">
        <v>325</v>
      </c>
      <c r="B30" s="1">
        <v>36849</v>
      </c>
      <c r="C30" s="2">
        <v>0.05609953703703704</v>
      </c>
      <c r="D30" t="s">
        <v>418</v>
      </c>
      <c r="E30">
        <v>0.681</v>
      </c>
      <c r="F30">
        <v>11.0507</v>
      </c>
      <c r="G30" t="s">
        <v>419</v>
      </c>
      <c r="H30">
        <v>1.675</v>
      </c>
      <c r="I30">
        <v>121.7377</v>
      </c>
      <c r="K30" s="2">
        <v>0.05347222222222222</v>
      </c>
      <c r="L30" s="3">
        <f t="shared" si="1"/>
        <v>324.05347222222224</v>
      </c>
      <c r="M30">
        <f t="shared" si="2"/>
        <v>509.0154514404686</v>
      </c>
      <c r="N30">
        <f>(277-103)/(-62+(AVERAGE($P$4,$P$47)))*I30+277-((277-103)/(-62+(AVERAGE($P$4,$P$47)))*220)</f>
        <v>170.95153319333207</v>
      </c>
    </row>
    <row r="31" spans="1:14" ht="12.75">
      <c r="A31" t="s">
        <v>426</v>
      </c>
      <c r="B31" s="1">
        <v>36849</v>
      </c>
      <c r="C31">
        <f>AVERAGE(C30,C32)</f>
        <v>0.05818287037037037</v>
      </c>
      <c r="D31" t="s">
        <v>418</v>
      </c>
      <c r="E31" t="s">
        <v>426</v>
      </c>
      <c r="F31" t="s">
        <v>426</v>
      </c>
      <c r="G31" t="s">
        <v>419</v>
      </c>
      <c r="H31" t="s">
        <v>426</v>
      </c>
      <c r="I31" t="s">
        <v>426</v>
      </c>
      <c r="K31" s="2">
        <v>0.05555555555555555</v>
      </c>
      <c r="L31" s="3">
        <f t="shared" si="1"/>
        <v>324.05555555555554</v>
      </c>
      <c r="M31" t="s">
        <v>426</v>
      </c>
      <c r="N31" t="s">
        <v>426</v>
      </c>
    </row>
    <row r="32" spans="1:14" ht="12.75">
      <c r="A32" t="s">
        <v>326</v>
      </c>
      <c r="B32" s="1">
        <v>36849</v>
      </c>
      <c r="C32" s="2">
        <v>0.060266203703703704</v>
      </c>
      <c r="D32" t="s">
        <v>418</v>
      </c>
      <c r="E32">
        <v>0.678</v>
      </c>
      <c r="F32">
        <v>10.1148</v>
      </c>
      <c r="G32" t="s">
        <v>419</v>
      </c>
      <c r="H32">
        <v>1.673</v>
      </c>
      <c r="I32">
        <v>112.7486</v>
      </c>
      <c r="K32" s="2">
        <v>0.057638888888888885</v>
      </c>
      <c r="L32" s="3">
        <f t="shared" si="1"/>
        <v>324.0576388888889</v>
      </c>
      <c r="M32">
        <f t="shared" si="2"/>
        <v>465.9061858732978</v>
      </c>
      <c r="N32">
        <f>(277-103)/(-62+(AVERAGE($P$4,$P$47)))*I32+277-((277-103)/(-62+(AVERAGE($P$4,$P$47)))*220)</f>
        <v>161.25014951951397</v>
      </c>
    </row>
    <row r="33" spans="1:14" ht="12.75">
      <c r="A33" t="s">
        <v>426</v>
      </c>
      <c r="B33" s="1">
        <v>36849</v>
      </c>
      <c r="C33">
        <f>AVERAGE(C32,C34)</f>
        <v>0.06234953703703704</v>
      </c>
      <c r="D33" t="s">
        <v>418</v>
      </c>
      <c r="E33" t="s">
        <v>426</v>
      </c>
      <c r="F33" t="s">
        <v>426</v>
      </c>
      <c r="G33" t="s">
        <v>419</v>
      </c>
      <c r="H33" t="s">
        <v>426</v>
      </c>
      <c r="I33" t="s">
        <v>426</v>
      </c>
      <c r="K33" s="2">
        <v>0.059722222222222225</v>
      </c>
      <c r="L33" s="3">
        <f t="shared" si="1"/>
        <v>324.0597222222222</v>
      </c>
      <c r="M33" t="s">
        <v>426</v>
      </c>
      <c r="N33" t="s">
        <v>426</v>
      </c>
    </row>
    <row r="34" spans="1:14" ht="12.75">
      <c r="A34" t="s">
        <v>327</v>
      </c>
      <c r="B34" s="1">
        <v>36849</v>
      </c>
      <c r="C34" s="2">
        <v>0.06443287037037036</v>
      </c>
      <c r="D34" t="s">
        <v>418</v>
      </c>
      <c r="E34">
        <v>0.678</v>
      </c>
      <c r="F34">
        <v>10.2983</v>
      </c>
      <c r="G34" t="s">
        <v>419</v>
      </c>
      <c r="H34">
        <v>1.675</v>
      </c>
      <c r="I34">
        <v>112.9039</v>
      </c>
      <c r="K34" s="2">
        <v>0.06180555555555556</v>
      </c>
      <c r="L34" s="3">
        <f t="shared" si="1"/>
        <v>324.06180555555557</v>
      </c>
      <c r="M34">
        <f t="shared" si="2"/>
        <v>474.3585314567744</v>
      </c>
      <c r="N34">
        <f aca="true" t="shared" si="4" ref="N34:N43">(277-103)/(-62+(AVERAGE($P$4,$P$47)))*I34+277-((277-103)/(-62+(AVERAGE($P$4,$P$47)))*220)</f>
        <v>161.41775527365445</v>
      </c>
    </row>
    <row r="35" spans="1:14" ht="12.75">
      <c r="A35" t="s">
        <v>328</v>
      </c>
      <c r="B35" s="1">
        <v>36849</v>
      </c>
      <c r="C35" s="2">
        <v>0.0665162037037037</v>
      </c>
      <c r="D35" t="s">
        <v>418</v>
      </c>
      <c r="E35">
        <v>0.678</v>
      </c>
      <c r="F35">
        <v>10.1639</v>
      </c>
      <c r="G35" t="s">
        <v>419</v>
      </c>
      <c r="H35">
        <v>1.675</v>
      </c>
      <c r="I35">
        <v>112.8711</v>
      </c>
      <c r="K35" s="2">
        <v>0.06388888888888888</v>
      </c>
      <c r="L35" s="3">
        <f t="shared" si="1"/>
        <v>324.06388888888887</v>
      </c>
      <c r="M35">
        <f t="shared" si="2"/>
        <v>468.16782166702365</v>
      </c>
      <c r="N35">
        <f t="shared" si="4"/>
        <v>161.38235624766725</v>
      </c>
    </row>
    <row r="36" spans="1:14" ht="12.75">
      <c r="A36" t="s">
        <v>329</v>
      </c>
      <c r="B36" s="1">
        <v>36849</v>
      </c>
      <c r="C36" s="2">
        <v>0.06859953703703704</v>
      </c>
      <c r="D36" t="s">
        <v>418</v>
      </c>
      <c r="E36">
        <v>0.678</v>
      </c>
      <c r="F36">
        <v>10.6092</v>
      </c>
      <c r="G36" t="s">
        <v>419</v>
      </c>
      <c r="H36">
        <v>1.67</v>
      </c>
      <c r="I36">
        <v>113.3773</v>
      </c>
      <c r="K36" s="2">
        <v>0.06597222222222222</v>
      </c>
      <c r="L36" s="3">
        <f t="shared" si="1"/>
        <v>324.06597222222223</v>
      </c>
      <c r="M36">
        <f t="shared" si="2"/>
        <v>488.6791540284524</v>
      </c>
      <c r="N36">
        <f t="shared" si="4"/>
        <v>161.92866682555456</v>
      </c>
    </row>
    <row r="37" spans="1:14" ht="12.75">
      <c r="A37" t="s">
        <v>330</v>
      </c>
      <c r="B37" s="1">
        <v>36849</v>
      </c>
      <c r="C37" s="2">
        <v>0.07068287037037037</v>
      </c>
      <c r="D37" t="s">
        <v>418</v>
      </c>
      <c r="E37">
        <v>0.68</v>
      </c>
      <c r="F37">
        <v>11.7971</v>
      </c>
      <c r="G37" t="s">
        <v>419</v>
      </c>
      <c r="H37">
        <v>1.67</v>
      </c>
      <c r="I37">
        <v>165.9926</v>
      </c>
      <c r="K37" s="2">
        <v>0.06805555555555555</v>
      </c>
      <c r="L37" s="3">
        <f t="shared" si="1"/>
        <v>324.06805555555553</v>
      </c>
      <c r="M37">
        <f t="shared" si="2"/>
        <v>543.3960004514059</v>
      </c>
      <c r="N37">
        <f t="shared" si="4"/>
        <v>218.7131293872173</v>
      </c>
    </row>
    <row r="38" spans="1:14" ht="12.75">
      <c r="A38" t="s">
        <v>331</v>
      </c>
      <c r="B38" s="1">
        <v>36849</v>
      </c>
      <c r="C38" s="2">
        <v>0.07277777777777777</v>
      </c>
      <c r="D38" t="s">
        <v>418</v>
      </c>
      <c r="E38">
        <v>0.68</v>
      </c>
      <c r="F38">
        <v>11.2296</v>
      </c>
      <c r="G38" t="s">
        <v>419</v>
      </c>
      <c r="H38">
        <v>1.67</v>
      </c>
      <c r="I38">
        <v>134.2695</v>
      </c>
      <c r="K38" s="2">
        <v>0.07013888888888889</v>
      </c>
      <c r="L38" s="3">
        <f t="shared" si="1"/>
        <v>324.0701388888889</v>
      </c>
      <c r="M38">
        <f t="shared" si="2"/>
        <v>517.2559126114985</v>
      </c>
      <c r="N38">
        <f t="shared" si="4"/>
        <v>184.4763354453433</v>
      </c>
    </row>
    <row r="39" spans="1:14" ht="12.75">
      <c r="A39" t="s">
        <v>332</v>
      </c>
      <c r="B39" s="1">
        <v>36849</v>
      </c>
      <c r="C39" s="2">
        <v>0.07486111111111111</v>
      </c>
      <c r="D39" t="s">
        <v>418</v>
      </c>
      <c r="E39">
        <v>0.68</v>
      </c>
      <c r="F39">
        <v>10.7033</v>
      </c>
      <c r="G39" t="s">
        <v>419</v>
      </c>
      <c r="H39">
        <v>1.673</v>
      </c>
      <c r="I39">
        <v>116.3262</v>
      </c>
      <c r="K39" s="2">
        <v>0.07222222222222223</v>
      </c>
      <c r="L39" s="3">
        <f t="shared" si="1"/>
        <v>324.0722222222222</v>
      </c>
      <c r="M39">
        <f t="shared" si="2"/>
        <v>493.01357211785387</v>
      </c>
      <c r="N39">
        <f t="shared" si="4"/>
        <v>165.1112335247483</v>
      </c>
    </row>
    <row r="40" spans="1:14" ht="12.75">
      <c r="A40" t="s">
        <v>333</v>
      </c>
      <c r="B40" s="1">
        <v>36849</v>
      </c>
      <c r="C40" s="2">
        <v>0.07694444444444444</v>
      </c>
      <c r="D40" t="s">
        <v>418</v>
      </c>
      <c r="E40">
        <v>0.68</v>
      </c>
      <c r="F40">
        <v>11.6824</v>
      </c>
      <c r="G40" t="s">
        <v>419</v>
      </c>
      <c r="H40">
        <v>1.675</v>
      </c>
      <c r="I40">
        <v>115.296</v>
      </c>
      <c r="K40" s="2">
        <v>0.07430555555555556</v>
      </c>
      <c r="L40" s="3">
        <f t="shared" si="1"/>
        <v>324.07430555555555</v>
      </c>
      <c r="M40">
        <f t="shared" si="2"/>
        <v>538.1127086888731</v>
      </c>
      <c r="N40">
        <f t="shared" si="4"/>
        <v>163.99940192194407</v>
      </c>
    </row>
    <row r="41" spans="1:14" ht="12.75">
      <c r="A41" t="s">
        <v>334</v>
      </c>
      <c r="B41" s="1">
        <v>36849</v>
      </c>
      <c r="C41" s="2">
        <v>0.07902777777777777</v>
      </c>
      <c r="D41" t="s">
        <v>418</v>
      </c>
      <c r="E41">
        <v>0.68</v>
      </c>
      <c r="F41">
        <v>11.1021</v>
      </c>
      <c r="G41" t="s">
        <v>419</v>
      </c>
      <c r="H41">
        <v>1.675</v>
      </c>
      <c r="I41">
        <v>114.5951</v>
      </c>
      <c r="K41" s="2">
        <v>0.0763888888888889</v>
      </c>
      <c r="L41" s="3">
        <f t="shared" si="1"/>
        <v>324.0763888888889</v>
      </c>
      <c r="M41">
        <f t="shared" si="2"/>
        <v>511.3830294404179</v>
      </c>
      <c r="N41">
        <f t="shared" si="4"/>
        <v>163.2429635891878</v>
      </c>
    </row>
    <row r="42" spans="1:14" ht="12.75">
      <c r="A42" t="s">
        <v>335</v>
      </c>
      <c r="B42" s="1">
        <v>36849</v>
      </c>
      <c r="C42" s="2">
        <v>0.08111111111111112</v>
      </c>
      <c r="D42" t="s">
        <v>418</v>
      </c>
      <c r="E42">
        <v>0.678</v>
      </c>
      <c r="F42">
        <v>10.2761</v>
      </c>
      <c r="G42" t="s">
        <v>419</v>
      </c>
      <c r="H42">
        <v>1.673</v>
      </c>
      <c r="I42">
        <v>114.6523</v>
      </c>
      <c r="K42" s="2">
        <v>0.07847222222222222</v>
      </c>
      <c r="L42" s="3">
        <f t="shared" si="1"/>
        <v>324.0784722222222</v>
      </c>
      <c r="M42">
        <f t="shared" si="2"/>
        <v>473.33595885757455</v>
      </c>
      <c r="N42">
        <f t="shared" si="4"/>
        <v>163.30469603694593</v>
      </c>
    </row>
    <row r="43" spans="1:14" ht="12.75">
      <c r="A43" t="s">
        <v>336</v>
      </c>
      <c r="B43" s="1">
        <v>36849</v>
      </c>
      <c r="C43" s="2">
        <v>0.08319444444444445</v>
      </c>
      <c r="D43" t="s">
        <v>418</v>
      </c>
      <c r="E43">
        <v>0.678</v>
      </c>
      <c r="F43">
        <v>11.2037</v>
      </c>
      <c r="G43" t="s">
        <v>419</v>
      </c>
      <c r="H43">
        <v>1.673</v>
      </c>
      <c r="I43">
        <v>117.0411</v>
      </c>
      <c r="K43" s="2">
        <v>0.08055555555555556</v>
      </c>
      <c r="L43" s="3">
        <f t="shared" si="1"/>
        <v>324.0805555555556</v>
      </c>
      <c r="M43">
        <f t="shared" si="2"/>
        <v>516.0629112457651</v>
      </c>
      <c r="N43">
        <f t="shared" si="4"/>
        <v>165.88278119786492</v>
      </c>
    </row>
    <row r="44" spans="1:14" ht="12.75">
      <c r="A44" t="s">
        <v>426</v>
      </c>
      <c r="B44" s="1">
        <v>36849</v>
      </c>
      <c r="C44">
        <f>AVERAGE(C43,C45)</f>
        <v>0.08528356481481482</v>
      </c>
      <c r="D44" t="s">
        <v>418</v>
      </c>
      <c r="E44" t="s">
        <v>426</v>
      </c>
      <c r="F44" t="s">
        <v>426</v>
      </c>
      <c r="G44" t="s">
        <v>419</v>
      </c>
      <c r="H44" t="s">
        <v>426</v>
      </c>
      <c r="I44" t="s">
        <v>426</v>
      </c>
      <c r="K44" s="2">
        <v>0.08263888888888889</v>
      </c>
      <c r="L44" s="3">
        <f t="shared" si="1"/>
        <v>324.0826388888889</v>
      </c>
      <c r="M44" t="s">
        <v>426</v>
      </c>
      <c r="N44" t="s">
        <v>426</v>
      </c>
    </row>
    <row r="45" spans="1:17" ht="12.75">
      <c r="A45" t="s">
        <v>337</v>
      </c>
      <c r="B45" s="1">
        <v>36849</v>
      </c>
      <c r="C45" s="2">
        <v>0.08737268518518519</v>
      </c>
      <c r="D45" t="s">
        <v>418</v>
      </c>
      <c r="E45">
        <v>0.68</v>
      </c>
      <c r="F45">
        <v>10.5815</v>
      </c>
      <c r="G45" t="s">
        <v>419</v>
      </c>
      <c r="H45">
        <v>1.67</v>
      </c>
      <c r="I45">
        <v>221.9242</v>
      </c>
      <c r="K45" s="2">
        <v>0.08472222222222221</v>
      </c>
      <c r="L45" s="3">
        <f t="shared" si="1"/>
        <v>324.08472222222224</v>
      </c>
      <c r="M45" t="s">
        <v>426</v>
      </c>
      <c r="N45" t="s">
        <v>426</v>
      </c>
      <c r="P45" t="s">
        <v>427</v>
      </c>
      <c r="Q45" t="s">
        <v>418</v>
      </c>
    </row>
    <row r="46" spans="1:14" ht="12.75">
      <c r="A46" t="s">
        <v>338</v>
      </c>
      <c r="B46" s="1">
        <v>36849</v>
      </c>
      <c r="C46" s="2">
        <v>0.08945601851851852</v>
      </c>
      <c r="D46" t="s">
        <v>418</v>
      </c>
      <c r="E46">
        <v>0.68</v>
      </c>
      <c r="F46">
        <v>11.5948</v>
      </c>
      <c r="G46" t="s">
        <v>419</v>
      </c>
      <c r="H46">
        <v>1.67</v>
      </c>
      <c r="I46">
        <v>222.2359</v>
      </c>
      <c r="K46" s="2">
        <v>0.08680555555555557</v>
      </c>
      <c r="L46" s="3">
        <f t="shared" si="1"/>
        <v>324.08680555555554</v>
      </c>
      <c r="M46" t="s">
        <v>426</v>
      </c>
      <c r="N46" t="s">
        <v>426</v>
      </c>
    </row>
    <row r="47" spans="1:17" ht="12.75">
      <c r="A47" t="s">
        <v>339</v>
      </c>
      <c r="B47" s="1">
        <v>36849</v>
      </c>
      <c r="C47" s="2">
        <v>0.09153935185185186</v>
      </c>
      <c r="D47" t="s">
        <v>418</v>
      </c>
      <c r="E47">
        <v>0.68</v>
      </c>
      <c r="F47">
        <v>10.7086</v>
      </c>
      <c r="G47" t="s">
        <v>419</v>
      </c>
      <c r="H47">
        <v>1.671</v>
      </c>
      <c r="I47">
        <v>224.6582</v>
      </c>
      <c r="K47" s="2">
        <v>0.08888888888888889</v>
      </c>
      <c r="L47" s="3">
        <f t="shared" si="1"/>
        <v>324.0888888888889</v>
      </c>
      <c r="M47" t="s">
        <v>426</v>
      </c>
      <c r="N47" t="s">
        <v>426</v>
      </c>
      <c r="P47">
        <f>AVERAGE(I46:I48)</f>
        <v>224.98409999999998</v>
      </c>
      <c r="Q47">
        <f>AVERAGE(F46:F48)</f>
        <v>11.0847</v>
      </c>
    </row>
    <row r="48" spans="1:17" ht="12.75">
      <c r="A48" t="s">
        <v>340</v>
      </c>
      <c r="B48" s="1">
        <v>36849</v>
      </c>
      <c r="C48" s="2">
        <v>0.09362268518518518</v>
      </c>
      <c r="D48" t="s">
        <v>418</v>
      </c>
      <c r="E48">
        <v>0.678</v>
      </c>
      <c r="F48">
        <v>10.9507</v>
      </c>
      <c r="G48" t="s">
        <v>419</v>
      </c>
      <c r="H48">
        <v>1.671</v>
      </c>
      <c r="I48">
        <v>228.0582</v>
      </c>
      <c r="K48" s="2">
        <v>0.09097222222222222</v>
      </c>
      <c r="L48" s="3">
        <f t="shared" si="1"/>
        <v>324.0909722222222</v>
      </c>
      <c r="M48" t="s">
        <v>426</v>
      </c>
      <c r="N48" t="s">
        <v>426</v>
      </c>
      <c r="P48">
        <f>STDEV(I46:I48)</f>
        <v>2.9247995538165976</v>
      </c>
      <c r="Q48">
        <f>STDEV(F46:F48)</f>
        <v>0.4580443319155511</v>
      </c>
    </row>
    <row r="49" spans="1:14" ht="12.75">
      <c r="A49" t="s">
        <v>341</v>
      </c>
      <c r="B49" s="1">
        <v>36849</v>
      </c>
      <c r="C49" s="2">
        <v>0.09570601851851852</v>
      </c>
      <c r="D49" t="s">
        <v>418</v>
      </c>
      <c r="E49">
        <v>0.68</v>
      </c>
      <c r="F49">
        <v>11.7382</v>
      </c>
      <c r="G49" t="s">
        <v>419</v>
      </c>
      <c r="H49">
        <v>1.675</v>
      </c>
      <c r="I49">
        <v>114.2945</v>
      </c>
      <c r="K49" s="2">
        <v>0.09305555555555556</v>
      </c>
      <c r="L49" s="3">
        <f t="shared" si="1"/>
        <v>324.09305555555557</v>
      </c>
      <c r="M49">
        <f aca="true" t="shared" si="5" ref="M49:M112">500*F49/AVERAGE($Q$207,$Q$47)</f>
        <v>536.5813520815144</v>
      </c>
      <c r="N49">
        <f>(277-103)/(-62+(AVERAGE($P$207,$P$47)))*I49+277-((277-103)/(-62+(AVERAGE($P$207,$P$47)))*220)</f>
        <v>163.76251520688754</v>
      </c>
    </row>
    <row r="50" spans="1:14" ht="12.75">
      <c r="A50" t="s">
        <v>342</v>
      </c>
      <c r="B50" s="1">
        <v>36849</v>
      </c>
      <c r="C50" s="2">
        <v>0.09778935185185185</v>
      </c>
      <c r="D50" t="s">
        <v>418</v>
      </c>
      <c r="E50">
        <v>0.678</v>
      </c>
      <c r="F50">
        <v>10.4772</v>
      </c>
      <c r="G50" t="s">
        <v>419</v>
      </c>
      <c r="H50">
        <v>1.675</v>
      </c>
      <c r="I50">
        <v>113.9426</v>
      </c>
      <c r="K50" s="2">
        <v>0.09513888888888888</v>
      </c>
      <c r="L50" s="3">
        <f t="shared" si="1"/>
        <v>324.09513888888887</v>
      </c>
      <c r="M50">
        <f t="shared" si="5"/>
        <v>478.9380094076129</v>
      </c>
      <c r="N50">
        <f>(277-103)/(-62+(AVERAGE($P$207,$P$47)))*I50+277-((277-103)/(-62+(AVERAGE($P$207,$P$47)))*220)</f>
        <v>163.3855407741599</v>
      </c>
    </row>
    <row r="51" spans="1:14" ht="12.75">
      <c r="A51" t="s">
        <v>426</v>
      </c>
      <c r="B51" s="1">
        <v>36849</v>
      </c>
      <c r="C51">
        <f>AVERAGE(C50,C53)</f>
        <v>0.10092013888888889</v>
      </c>
      <c r="D51" t="s">
        <v>418</v>
      </c>
      <c r="E51" t="s">
        <v>426</v>
      </c>
      <c r="F51" t="s">
        <v>426</v>
      </c>
      <c r="G51" t="s">
        <v>419</v>
      </c>
      <c r="H51" t="s">
        <v>426</v>
      </c>
      <c r="I51" t="s">
        <v>426</v>
      </c>
      <c r="K51" s="2">
        <v>0.09722222222222222</v>
      </c>
      <c r="L51" s="3">
        <f t="shared" si="1"/>
        <v>324.09722222222223</v>
      </c>
      <c r="M51" t="s">
        <v>426</v>
      </c>
      <c r="N51" t="s">
        <v>426</v>
      </c>
    </row>
    <row r="52" spans="1:14" ht="12.75">
      <c r="A52" t="s">
        <v>426</v>
      </c>
      <c r="B52" s="1">
        <v>36849</v>
      </c>
      <c r="C52">
        <f>AVERAGE(C51,C53)</f>
        <v>0.1024855324074074</v>
      </c>
      <c r="D52" t="s">
        <v>418</v>
      </c>
      <c r="E52" t="s">
        <v>426</v>
      </c>
      <c r="F52" t="s">
        <v>426</v>
      </c>
      <c r="G52" t="s">
        <v>419</v>
      </c>
      <c r="H52" t="s">
        <v>426</v>
      </c>
      <c r="I52" t="s">
        <v>426</v>
      </c>
      <c r="K52" s="2">
        <v>0.09930555555555555</v>
      </c>
      <c r="L52" s="3">
        <f t="shared" si="1"/>
        <v>324.09930555555553</v>
      </c>
      <c r="M52" t="s">
        <v>426</v>
      </c>
      <c r="N52" t="s">
        <v>426</v>
      </c>
    </row>
    <row r="53" spans="1:14" ht="12.75">
      <c r="A53" t="s">
        <v>343</v>
      </c>
      <c r="B53" s="1">
        <v>36849</v>
      </c>
      <c r="C53" s="2">
        <v>0.10405092592592592</v>
      </c>
      <c r="D53" t="s">
        <v>418</v>
      </c>
      <c r="E53">
        <v>0.678</v>
      </c>
      <c r="F53">
        <v>10.7476</v>
      </c>
      <c r="G53" t="s">
        <v>419</v>
      </c>
      <c r="H53">
        <v>1.671</v>
      </c>
      <c r="I53">
        <v>104.8564</v>
      </c>
      <c r="K53" s="2">
        <v>0.1013888888888889</v>
      </c>
      <c r="L53" s="3">
        <f t="shared" si="1"/>
        <v>324.1013888888889</v>
      </c>
      <c r="M53">
        <f t="shared" si="5"/>
        <v>491.29864371294434</v>
      </c>
      <c r="N53">
        <f>(277-103)/(-62+(AVERAGE($P$207,$P$47)))*I53+277-((277-103)/(-62+(AVERAGE($P$207,$P$47)))*220)</f>
        <v>153.65190880300247</v>
      </c>
    </row>
    <row r="54" spans="1:14" ht="12.75">
      <c r="A54" t="s">
        <v>344</v>
      </c>
      <c r="B54" s="1">
        <v>36849</v>
      </c>
      <c r="C54" s="2">
        <v>0.10613425925925928</v>
      </c>
      <c r="D54" t="s">
        <v>418</v>
      </c>
      <c r="E54">
        <v>0.68</v>
      </c>
      <c r="F54">
        <v>10.1499</v>
      </c>
      <c r="G54" t="s">
        <v>419</v>
      </c>
      <c r="H54">
        <v>1.67</v>
      </c>
      <c r="I54">
        <v>107.2912</v>
      </c>
      <c r="K54" s="2">
        <v>0.10347222222222223</v>
      </c>
      <c r="L54" s="3">
        <f t="shared" si="1"/>
        <v>324.1034722222222</v>
      </c>
      <c r="M54">
        <f t="shared" si="5"/>
        <v>463.9763392591848</v>
      </c>
      <c r="N54">
        <f>(277-103)/(-62+(AVERAGE($P$207,$P$47)))*I54+277-((277-103)/(-62+(AVERAGE($P$207,$P$47)))*220)</f>
        <v>156.26019908093758</v>
      </c>
    </row>
    <row r="55" spans="1:14" ht="12.75">
      <c r="A55" t="s">
        <v>345</v>
      </c>
      <c r="B55" s="1">
        <v>36849</v>
      </c>
      <c r="C55" s="2">
        <v>0.1082175925925926</v>
      </c>
      <c r="D55" t="s">
        <v>418</v>
      </c>
      <c r="E55">
        <v>0.68</v>
      </c>
      <c r="F55">
        <v>11.0839</v>
      </c>
      <c r="G55" t="s">
        <v>419</v>
      </c>
      <c r="H55">
        <v>1.67</v>
      </c>
      <c r="I55">
        <v>103.5634</v>
      </c>
      <c r="K55" s="2">
        <v>0.10555555555555556</v>
      </c>
      <c r="L55" s="3">
        <f t="shared" si="1"/>
        <v>324.10555555555555</v>
      </c>
      <c r="M55">
        <f t="shared" si="5"/>
        <v>506.67172550615055</v>
      </c>
      <c r="N55">
        <f>(277-103)/(-62+(AVERAGE($P$207,$P$47)))*I55+277-((277-103)/(-62+(AVERAGE($P$207,$P$47)))*220)</f>
        <v>152.26677682938242</v>
      </c>
    </row>
    <row r="56" spans="1:14" ht="12.75">
      <c r="A56" t="s">
        <v>426</v>
      </c>
      <c r="B56" s="1">
        <v>36849</v>
      </c>
      <c r="C56">
        <f>AVERAGE(C55,C57)</f>
        <v>0.11030092592592594</v>
      </c>
      <c r="D56" t="s">
        <v>418</v>
      </c>
      <c r="E56" t="s">
        <v>426</v>
      </c>
      <c r="F56" t="s">
        <v>426</v>
      </c>
      <c r="G56" t="s">
        <v>419</v>
      </c>
      <c r="H56" t="s">
        <v>426</v>
      </c>
      <c r="I56" t="s">
        <v>426</v>
      </c>
      <c r="K56" s="2">
        <v>0.1076388888888889</v>
      </c>
      <c r="L56" s="3">
        <f t="shared" si="1"/>
        <v>324.1076388888889</v>
      </c>
      <c r="M56" t="s">
        <v>426</v>
      </c>
      <c r="N56" t="s">
        <v>426</v>
      </c>
    </row>
    <row r="57" spans="1:14" ht="12.75">
      <c r="A57" t="s">
        <v>346</v>
      </c>
      <c r="B57" s="1">
        <v>36849</v>
      </c>
      <c r="C57" s="2">
        <v>0.11238425925925927</v>
      </c>
      <c r="D57" t="s">
        <v>418</v>
      </c>
      <c r="E57">
        <v>0.68</v>
      </c>
      <c r="F57">
        <v>10.6623</v>
      </c>
      <c r="G57" t="s">
        <v>419</v>
      </c>
      <c r="H57">
        <v>1.673</v>
      </c>
      <c r="I57">
        <v>121.0917</v>
      </c>
      <c r="K57" s="2">
        <v>0.10972222222222222</v>
      </c>
      <c r="L57" s="3">
        <f t="shared" si="1"/>
        <v>324.1097222222222</v>
      </c>
      <c r="M57">
        <f t="shared" si="5"/>
        <v>487.39937556854795</v>
      </c>
      <c r="N57">
        <f aca="true" t="shared" si="6" ref="N57:N64">(277-103)/(-62+(AVERAGE($P$207,$P$47)))*I57+277-((277-103)/(-62+(AVERAGE($P$207,$P$47)))*220)</f>
        <v>171.04404579551107</v>
      </c>
    </row>
    <row r="58" spans="1:14" ht="12.75">
      <c r="A58" t="s">
        <v>347</v>
      </c>
      <c r="B58" s="1">
        <v>36849</v>
      </c>
      <c r="C58" s="2">
        <v>0.11446759259259259</v>
      </c>
      <c r="D58" t="s">
        <v>418</v>
      </c>
      <c r="E58">
        <v>0.678</v>
      </c>
      <c r="F58">
        <v>10.4275</v>
      </c>
      <c r="G58" t="s">
        <v>419</v>
      </c>
      <c r="H58">
        <v>1.673</v>
      </c>
      <c r="I58">
        <v>115.7022</v>
      </c>
      <c r="K58" s="2">
        <v>0.11180555555555556</v>
      </c>
      <c r="L58" s="3">
        <f t="shared" si="1"/>
        <v>324.1118055555556</v>
      </c>
      <c r="M58">
        <f t="shared" si="5"/>
        <v>476.6661028803386</v>
      </c>
      <c r="N58">
        <f t="shared" si="6"/>
        <v>165.27052006324095</v>
      </c>
    </row>
    <row r="59" spans="1:14" ht="12.75">
      <c r="A59" t="s">
        <v>348</v>
      </c>
      <c r="B59" s="1">
        <v>36849</v>
      </c>
      <c r="C59" s="2">
        <v>0.1165625</v>
      </c>
      <c r="D59" t="s">
        <v>418</v>
      </c>
      <c r="E59">
        <v>0.678</v>
      </c>
      <c r="F59">
        <v>9.9099</v>
      </c>
      <c r="G59" t="s">
        <v>419</v>
      </c>
      <c r="H59">
        <v>1.675</v>
      </c>
      <c r="I59">
        <v>106.5539</v>
      </c>
      <c r="K59" s="2">
        <v>0.11388888888888889</v>
      </c>
      <c r="L59" s="3">
        <f t="shared" si="1"/>
        <v>324.1138888888889</v>
      </c>
      <c r="M59">
        <f t="shared" si="5"/>
        <v>453.00536206510355</v>
      </c>
      <c r="N59">
        <f t="shared" si="6"/>
        <v>155.4703631921904</v>
      </c>
    </row>
    <row r="60" spans="1:14" ht="12.75">
      <c r="A60" t="s">
        <v>349</v>
      </c>
      <c r="B60" s="1">
        <v>36849</v>
      </c>
      <c r="C60" s="2">
        <v>0.11864583333333334</v>
      </c>
      <c r="D60" t="s">
        <v>418</v>
      </c>
      <c r="E60">
        <v>0.678</v>
      </c>
      <c r="F60">
        <v>10.1573</v>
      </c>
      <c r="G60" t="s">
        <v>419</v>
      </c>
      <c r="H60">
        <v>1.675</v>
      </c>
      <c r="I60">
        <v>107.6702</v>
      </c>
      <c r="K60" s="2">
        <v>0.11597222222222221</v>
      </c>
      <c r="L60" s="3">
        <f t="shared" si="1"/>
        <v>324.11597222222224</v>
      </c>
      <c r="M60">
        <f t="shared" si="5"/>
        <v>464.3146110560022</v>
      </c>
      <c r="N60">
        <f t="shared" si="6"/>
        <v>156.66620450862666</v>
      </c>
    </row>
    <row r="61" spans="1:14" ht="12.75">
      <c r="A61" t="s">
        <v>350</v>
      </c>
      <c r="B61" s="1">
        <v>36849</v>
      </c>
      <c r="C61" s="2">
        <v>0.12072916666666667</v>
      </c>
      <c r="D61" t="s">
        <v>418</v>
      </c>
      <c r="E61">
        <v>0.678</v>
      </c>
      <c r="F61">
        <v>11.204</v>
      </c>
      <c r="G61" t="s">
        <v>419</v>
      </c>
      <c r="H61">
        <v>1.67</v>
      </c>
      <c r="I61">
        <v>112.095</v>
      </c>
      <c r="K61" s="2">
        <v>0.11805555555555557</v>
      </c>
      <c r="L61" s="3">
        <f t="shared" si="1"/>
        <v>324.11805555555554</v>
      </c>
      <c r="M61">
        <f t="shared" si="5"/>
        <v>512.1617853436887</v>
      </c>
      <c r="N61">
        <f t="shared" si="6"/>
        <v>161.40629109553618</v>
      </c>
    </row>
    <row r="62" spans="1:14" ht="12.75">
      <c r="A62" t="s">
        <v>351</v>
      </c>
      <c r="B62" s="1">
        <v>36849</v>
      </c>
      <c r="C62" s="2">
        <v>0.1228125</v>
      </c>
      <c r="D62" t="s">
        <v>418</v>
      </c>
      <c r="E62">
        <v>0.678</v>
      </c>
      <c r="F62">
        <v>10.8253</v>
      </c>
      <c r="G62" t="s">
        <v>419</v>
      </c>
      <c r="H62">
        <v>1.67</v>
      </c>
      <c r="I62">
        <v>105.9376</v>
      </c>
      <c r="K62" s="2">
        <v>0.12013888888888889</v>
      </c>
      <c r="L62" s="3">
        <f t="shared" si="1"/>
        <v>324.1201388888889</v>
      </c>
      <c r="M62">
        <f t="shared" si="5"/>
        <v>494.85049757952817</v>
      </c>
      <c r="N62">
        <f t="shared" si="6"/>
        <v>154.81014908906434</v>
      </c>
    </row>
    <row r="63" spans="1:14" ht="12.75">
      <c r="A63" t="s">
        <v>352</v>
      </c>
      <c r="B63" s="1">
        <v>36849</v>
      </c>
      <c r="C63" s="2">
        <v>0.12489583333333333</v>
      </c>
      <c r="D63" t="s">
        <v>418</v>
      </c>
      <c r="E63">
        <v>0.68</v>
      </c>
      <c r="F63">
        <v>11.3641</v>
      </c>
      <c r="G63" t="s">
        <v>419</v>
      </c>
      <c r="H63">
        <v>1.671</v>
      </c>
      <c r="I63">
        <v>101.5825</v>
      </c>
      <c r="K63" s="2">
        <v>0.12222222222222223</v>
      </c>
      <c r="L63" s="3">
        <f t="shared" si="1"/>
        <v>324.1222222222222</v>
      </c>
      <c r="M63">
        <f t="shared" si="5"/>
        <v>519.4803413802404</v>
      </c>
      <c r="N63">
        <f t="shared" si="6"/>
        <v>150.14472893569024</v>
      </c>
    </row>
    <row r="64" spans="1:14" ht="12.75">
      <c r="A64" t="s">
        <v>353</v>
      </c>
      <c r="B64" s="1">
        <v>36849</v>
      </c>
      <c r="C64" s="2">
        <v>0.12697916666666667</v>
      </c>
      <c r="D64" t="s">
        <v>418</v>
      </c>
      <c r="E64">
        <v>0.68</v>
      </c>
      <c r="F64">
        <v>11.2974</v>
      </c>
      <c r="G64" t="s">
        <v>419</v>
      </c>
      <c r="H64">
        <v>1.675</v>
      </c>
      <c r="I64">
        <v>99.7726</v>
      </c>
      <c r="K64" s="2">
        <v>0.12430555555555556</v>
      </c>
      <c r="L64" s="3">
        <f t="shared" si="1"/>
        <v>324.12430555555557</v>
      </c>
      <c r="M64">
        <f t="shared" si="5"/>
        <v>516.4313239683853</v>
      </c>
      <c r="N64">
        <f t="shared" si="6"/>
        <v>148.20586554895016</v>
      </c>
    </row>
    <row r="65" spans="1:14" ht="12.75">
      <c r="A65" t="s">
        <v>426</v>
      </c>
      <c r="B65" s="1">
        <v>36849</v>
      </c>
      <c r="C65">
        <f>AVERAGE(C64,C66)</f>
        <v>0.12906828703703704</v>
      </c>
      <c r="D65" t="s">
        <v>418</v>
      </c>
      <c r="E65" t="s">
        <v>426</v>
      </c>
      <c r="F65" t="s">
        <v>426</v>
      </c>
      <c r="G65" t="s">
        <v>419</v>
      </c>
      <c r="H65" t="s">
        <v>426</v>
      </c>
      <c r="I65" t="s">
        <v>426</v>
      </c>
      <c r="K65" s="2">
        <v>0.12638888888888888</v>
      </c>
      <c r="L65" s="3">
        <f t="shared" si="1"/>
        <v>324.12638888888887</v>
      </c>
      <c r="M65" t="s">
        <v>426</v>
      </c>
      <c r="N65" t="s">
        <v>426</v>
      </c>
    </row>
    <row r="66" spans="1:14" ht="12.75">
      <c r="A66" t="s">
        <v>354</v>
      </c>
      <c r="B66" s="1">
        <v>36849</v>
      </c>
      <c r="C66" s="2">
        <v>0.13115740740740742</v>
      </c>
      <c r="D66" t="s">
        <v>418</v>
      </c>
      <c r="E66">
        <v>0.68</v>
      </c>
      <c r="F66">
        <v>10.1325</v>
      </c>
      <c r="G66" t="s">
        <v>419</v>
      </c>
      <c r="H66">
        <v>1.675</v>
      </c>
      <c r="I66">
        <v>100.4944</v>
      </c>
      <c r="K66" s="2">
        <v>0.12847222222222224</v>
      </c>
      <c r="L66" s="3">
        <f t="shared" si="1"/>
        <v>324.12847222222223</v>
      </c>
      <c r="M66">
        <f t="shared" si="5"/>
        <v>463.18094341261383</v>
      </c>
      <c r="N66">
        <f aca="true" t="shared" si="7" ref="N66:N74">(277-103)/(-62+(AVERAGE($P$207,$P$47)))*I66+277-((277-103)/(-62+(AVERAGE($P$207,$P$47)))*220)</f>
        <v>148.97909699408473</v>
      </c>
    </row>
    <row r="67" spans="1:14" ht="12.75">
      <c r="A67" t="s">
        <v>355</v>
      </c>
      <c r="B67" s="1">
        <v>36849</v>
      </c>
      <c r="C67" s="2">
        <v>0.13324074074074074</v>
      </c>
      <c r="D67" t="s">
        <v>418</v>
      </c>
      <c r="E67">
        <v>0.678</v>
      </c>
      <c r="F67">
        <v>10.9037</v>
      </c>
      <c r="G67" t="s">
        <v>419</v>
      </c>
      <c r="H67">
        <v>1.673</v>
      </c>
      <c r="I67">
        <v>117.0416</v>
      </c>
      <c r="K67" s="2">
        <v>0.13055555555555556</v>
      </c>
      <c r="L67" s="3">
        <f t="shared" si="1"/>
        <v>324.13055555555553</v>
      </c>
      <c r="M67">
        <f t="shared" si="5"/>
        <v>498.4343501295947</v>
      </c>
      <c r="N67">
        <f t="shared" si="7"/>
        <v>166.70535824225618</v>
      </c>
    </row>
    <row r="68" spans="1:14" ht="12.75">
      <c r="A68" t="s">
        <v>356</v>
      </c>
      <c r="B68" s="1">
        <v>36849</v>
      </c>
      <c r="C68" s="2">
        <v>0.13532407407407407</v>
      </c>
      <c r="D68" t="s">
        <v>418</v>
      </c>
      <c r="E68">
        <v>0.678</v>
      </c>
      <c r="F68">
        <v>10.3189</v>
      </c>
      <c r="G68" t="s">
        <v>419</v>
      </c>
      <c r="H68">
        <v>1.671</v>
      </c>
      <c r="I68">
        <v>156.0457</v>
      </c>
      <c r="K68" s="2">
        <v>0.1326388888888889</v>
      </c>
      <c r="L68" s="3">
        <f t="shared" si="1"/>
        <v>324.1326388888889</v>
      </c>
      <c r="M68">
        <f t="shared" si="5"/>
        <v>471.70173570001685</v>
      </c>
      <c r="N68">
        <f t="shared" si="7"/>
        <v>208.4886730235972</v>
      </c>
    </row>
    <row r="69" spans="1:14" ht="12.75">
      <c r="A69" t="s">
        <v>357</v>
      </c>
      <c r="B69" s="1">
        <v>36849</v>
      </c>
      <c r="C69" s="2">
        <v>0.1374074074074074</v>
      </c>
      <c r="D69" t="s">
        <v>418</v>
      </c>
      <c r="E69">
        <v>0.68</v>
      </c>
      <c r="F69">
        <v>11.4775</v>
      </c>
      <c r="G69" t="s">
        <v>419</v>
      </c>
      <c r="H69">
        <v>1.67</v>
      </c>
      <c r="I69">
        <v>105.5701</v>
      </c>
      <c r="K69" s="2">
        <v>0.13472222222222222</v>
      </c>
      <c r="L69" s="3">
        <f t="shared" si="1"/>
        <v>324.1347222222222</v>
      </c>
      <c r="M69">
        <f t="shared" si="5"/>
        <v>524.6641281044436</v>
      </c>
      <c r="N69">
        <f t="shared" si="7"/>
        <v>154.4164630872814</v>
      </c>
    </row>
    <row r="70" spans="1:14" ht="12.75">
      <c r="A70" t="s">
        <v>358</v>
      </c>
      <c r="B70" s="1">
        <v>36849</v>
      </c>
      <c r="C70" s="2">
        <v>0.13949074074074075</v>
      </c>
      <c r="D70" t="s">
        <v>418</v>
      </c>
      <c r="E70">
        <v>0.68</v>
      </c>
      <c r="F70">
        <v>10.5882</v>
      </c>
      <c r="G70" t="s">
        <v>419</v>
      </c>
      <c r="H70">
        <v>1.668</v>
      </c>
      <c r="I70">
        <v>126.0373</v>
      </c>
      <c r="K70" s="2">
        <v>0.13680555555555554</v>
      </c>
      <c r="L70" s="3">
        <f aca="true" t="shared" si="8" ref="L70:L133">B70-DATE(1999,12,31)+K70</f>
        <v>324.13680555555555</v>
      </c>
      <c r="M70">
        <f t="shared" si="5"/>
        <v>484.01208635987547</v>
      </c>
      <c r="N70">
        <f t="shared" si="7"/>
        <v>176.34204168780445</v>
      </c>
    </row>
    <row r="71" spans="1:14" ht="12.75">
      <c r="A71" t="s">
        <v>359</v>
      </c>
      <c r="B71" s="1">
        <v>36849</v>
      </c>
      <c r="C71" s="2">
        <v>0.14157407407407407</v>
      </c>
      <c r="D71" t="s">
        <v>418</v>
      </c>
      <c r="E71">
        <v>0.68</v>
      </c>
      <c r="F71">
        <v>10.2344</v>
      </c>
      <c r="G71" t="s">
        <v>419</v>
      </c>
      <c r="H71">
        <v>1.673</v>
      </c>
      <c r="I71">
        <v>102.5447</v>
      </c>
      <c r="K71" s="2">
        <v>0.1388888888888889</v>
      </c>
      <c r="L71" s="3">
        <f t="shared" si="8"/>
        <v>324.1388888888889</v>
      </c>
      <c r="M71">
        <f t="shared" si="5"/>
        <v>467.83903747960085</v>
      </c>
      <c r="N71">
        <f t="shared" si="7"/>
        <v>151.17548994498435</v>
      </c>
    </row>
    <row r="72" spans="1:14" ht="12.75">
      <c r="A72" t="s">
        <v>360</v>
      </c>
      <c r="B72" s="1">
        <v>36849</v>
      </c>
      <c r="C72" s="2">
        <v>0.14366898148148147</v>
      </c>
      <c r="D72" t="s">
        <v>418</v>
      </c>
      <c r="E72">
        <v>0.678</v>
      </c>
      <c r="F72">
        <v>10.1407</v>
      </c>
      <c r="G72" t="s">
        <v>419</v>
      </c>
      <c r="H72">
        <v>1.673</v>
      </c>
      <c r="I72">
        <v>103.84</v>
      </c>
      <c r="K72" s="2">
        <v>0.14097222222222222</v>
      </c>
      <c r="L72" s="3">
        <f t="shared" si="8"/>
        <v>324.1409722222222</v>
      </c>
      <c r="M72">
        <f t="shared" si="5"/>
        <v>463.55578513341163</v>
      </c>
      <c r="N72">
        <f t="shared" si="7"/>
        <v>152.5630858037856</v>
      </c>
    </row>
    <row r="73" spans="1:14" ht="12.75">
      <c r="A73" t="s">
        <v>361</v>
      </c>
      <c r="B73" s="1">
        <v>36849</v>
      </c>
      <c r="C73" s="2">
        <v>0.14575231481481482</v>
      </c>
      <c r="D73" t="s">
        <v>418</v>
      </c>
      <c r="E73">
        <v>0.68</v>
      </c>
      <c r="F73">
        <v>10.4107</v>
      </c>
      <c r="G73" t="s">
        <v>419</v>
      </c>
      <c r="H73">
        <v>1.675</v>
      </c>
      <c r="I73">
        <v>101.6383</v>
      </c>
      <c r="K73" s="2">
        <v>0.14305555555555557</v>
      </c>
      <c r="L73" s="3">
        <f t="shared" si="8"/>
        <v>324.1430555555556</v>
      </c>
      <c r="M73">
        <f t="shared" si="5"/>
        <v>475.89813447675294</v>
      </c>
      <c r="N73">
        <f t="shared" si="7"/>
        <v>150.20450493269567</v>
      </c>
    </row>
    <row r="74" spans="1:14" ht="12.75">
      <c r="A74" t="s">
        <v>362</v>
      </c>
      <c r="B74" s="1">
        <v>36849</v>
      </c>
      <c r="C74" s="2">
        <v>0.14783564814814815</v>
      </c>
      <c r="D74" t="s">
        <v>418</v>
      </c>
      <c r="E74">
        <v>0.678</v>
      </c>
      <c r="F74">
        <v>11.4784</v>
      </c>
      <c r="G74" t="s">
        <v>419</v>
      </c>
      <c r="H74">
        <v>1.673</v>
      </c>
      <c r="I74">
        <v>96.6959</v>
      </c>
      <c r="K74" s="2">
        <v>0.1451388888888889</v>
      </c>
      <c r="L74" s="3">
        <f t="shared" si="8"/>
        <v>324.1451388888889</v>
      </c>
      <c r="M74">
        <f t="shared" si="5"/>
        <v>524.7052692689215</v>
      </c>
      <c r="N74">
        <f t="shared" si="7"/>
        <v>144.90993705456748</v>
      </c>
    </row>
    <row r="75" spans="1:14" ht="12.75">
      <c r="A75" t="s">
        <v>426</v>
      </c>
      <c r="B75" s="1">
        <v>36849</v>
      </c>
      <c r="C75">
        <f>AVERAGE(C74,C76)</f>
        <v>0.14991898148148147</v>
      </c>
      <c r="D75" t="s">
        <v>418</v>
      </c>
      <c r="E75" t="s">
        <v>426</v>
      </c>
      <c r="F75" t="s">
        <v>426</v>
      </c>
      <c r="G75" t="s">
        <v>419</v>
      </c>
      <c r="H75" t="s">
        <v>426</v>
      </c>
      <c r="I75" t="s">
        <v>426</v>
      </c>
      <c r="K75" s="2">
        <v>0.14722222222222223</v>
      </c>
      <c r="L75" s="3">
        <f t="shared" si="8"/>
        <v>324.14722222222224</v>
      </c>
      <c r="M75" t="s">
        <v>426</v>
      </c>
      <c r="N75" t="s">
        <v>426</v>
      </c>
    </row>
    <row r="76" spans="1:14" ht="12.75">
      <c r="A76" t="s">
        <v>363</v>
      </c>
      <c r="B76" s="1">
        <v>36849</v>
      </c>
      <c r="C76" s="2">
        <v>0.15200231481481483</v>
      </c>
      <c r="D76" t="s">
        <v>418</v>
      </c>
      <c r="E76">
        <v>0.68</v>
      </c>
      <c r="F76">
        <v>10.9377</v>
      </c>
      <c r="G76" t="s">
        <v>419</v>
      </c>
      <c r="H76">
        <v>1.671</v>
      </c>
      <c r="I76">
        <v>105.488</v>
      </c>
      <c r="K76" s="2">
        <v>0.14930555555555555</v>
      </c>
      <c r="L76" s="3">
        <f t="shared" si="8"/>
        <v>324.14930555555554</v>
      </c>
      <c r="M76">
        <f t="shared" si="5"/>
        <v>499.9885718987561</v>
      </c>
      <c r="N76">
        <f>(277-103)/(-62+(AVERAGE($P$207,$P$47)))*I76+277-((277-103)/(-62+(AVERAGE($P$207,$P$47)))*220)</f>
        <v>154.32851309885586</v>
      </c>
    </row>
    <row r="77" spans="1:14" ht="12.75">
      <c r="A77" t="s">
        <v>364</v>
      </c>
      <c r="B77" s="1">
        <v>36849</v>
      </c>
      <c r="C77" s="2">
        <v>0.15408564814814815</v>
      </c>
      <c r="D77" t="s">
        <v>418</v>
      </c>
      <c r="E77">
        <v>0.68</v>
      </c>
      <c r="F77">
        <v>11.6323</v>
      </c>
      <c r="G77" t="s">
        <v>419</v>
      </c>
      <c r="H77">
        <v>1.67</v>
      </c>
      <c r="I77">
        <v>98.4703</v>
      </c>
      <c r="K77" s="2">
        <v>0.15138888888888888</v>
      </c>
      <c r="L77" s="3">
        <f t="shared" si="8"/>
        <v>324.1513888888889</v>
      </c>
      <c r="M77">
        <f t="shared" si="5"/>
        <v>531.7404083946261</v>
      </c>
      <c r="N77">
        <f>(277-103)/(-62+(AVERAGE($P$207,$P$47)))*I77+277-((277-103)/(-62+(AVERAGE($P$207,$P$47)))*220)</f>
        <v>146.81077090916256</v>
      </c>
    </row>
    <row r="78" spans="1:14" ht="12.75">
      <c r="A78" t="s">
        <v>426</v>
      </c>
      <c r="B78" s="1">
        <v>36849</v>
      </c>
      <c r="C78">
        <f>AVERAGE(C77,C79)</f>
        <v>0.15617476851851853</v>
      </c>
      <c r="D78" t="s">
        <v>418</v>
      </c>
      <c r="E78" t="s">
        <v>426</v>
      </c>
      <c r="F78" t="s">
        <v>426</v>
      </c>
      <c r="G78" t="s">
        <v>419</v>
      </c>
      <c r="H78" t="s">
        <v>426</v>
      </c>
      <c r="I78" t="s">
        <v>426</v>
      </c>
      <c r="K78" s="2">
        <v>0.15347222222222223</v>
      </c>
      <c r="L78" s="3">
        <f t="shared" si="8"/>
        <v>324.1534722222222</v>
      </c>
      <c r="M78" t="s">
        <v>426</v>
      </c>
      <c r="N78" t="s">
        <v>426</v>
      </c>
    </row>
    <row r="79" spans="1:14" ht="12.75">
      <c r="A79" t="s">
        <v>365</v>
      </c>
      <c r="B79" s="1">
        <v>36849</v>
      </c>
      <c r="C79" s="2">
        <v>0.1582638888888889</v>
      </c>
      <c r="D79" t="s">
        <v>418</v>
      </c>
      <c r="E79">
        <v>0.678</v>
      </c>
      <c r="F79">
        <v>11.0317</v>
      </c>
      <c r="G79" t="s">
        <v>419</v>
      </c>
      <c r="H79">
        <v>1.673</v>
      </c>
      <c r="I79">
        <v>99.1745</v>
      </c>
      <c r="K79" s="2">
        <v>0.15555555555555556</v>
      </c>
      <c r="L79" s="3">
        <f t="shared" si="8"/>
        <v>324.15555555555557</v>
      </c>
      <c r="M79">
        <f t="shared" si="5"/>
        <v>504.28553796643797</v>
      </c>
      <c r="N79">
        <f aca="true" t="shared" si="9" ref="N79:N87">(277-103)/(-62+(AVERAGE($P$207,$P$47)))*I79+277-((277-103)/(-62+(AVERAGE($P$207,$P$47)))*220)</f>
        <v>147.56514827638858</v>
      </c>
    </row>
    <row r="80" spans="1:14" ht="12.75">
      <c r="A80" t="s">
        <v>366</v>
      </c>
      <c r="B80" s="1">
        <v>36849</v>
      </c>
      <c r="C80" s="2">
        <v>0.16034722222222222</v>
      </c>
      <c r="D80" t="s">
        <v>418</v>
      </c>
      <c r="E80">
        <v>0.678</v>
      </c>
      <c r="F80">
        <v>10.4277</v>
      </c>
      <c r="G80" t="s">
        <v>419</v>
      </c>
      <c r="H80">
        <v>1.673</v>
      </c>
      <c r="I80">
        <v>100.3207</v>
      </c>
      <c r="K80" s="2">
        <v>0.15763888888888888</v>
      </c>
      <c r="L80" s="3">
        <f t="shared" si="8"/>
        <v>324.15763888888887</v>
      </c>
      <c r="M80">
        <f t="shared" si="5"/>
        <v>476.6752453613336</v>
      </c>
      <c r="N80">
        <f t="shared" si="9"/>
        <v>148.79302010018074</v>
      </c>
    </row>
    <row r="81" spans="1:14" ht="12.75">
      <c r="A81" t="s">
        <v>367</v>
      </c>
      <c r="B81" s="1">
        <v>36849</v>
      </c>
      <c r="C81" s="2">
        <v>0.16243055555555555</v>
      </c>
      <c r="D81" t="s">
        <v>418</v>
      </c>
      <c r="E81">
        <v>0.678</v>
      </c>
      <c r="F81">
        <v>9.274</v>
      </c>
      <c r="G81" t="s">
        <v>419</v>
      </c>
      <c r="H81">
        <v>1.673</v>
      </c>
      <c r="I81">
        <v>130.6769</v>
      </c>
      <c r="K81" s="2">
        <v>0.15972222222222224</v>
      </c>
      <c r="L81" s="3">
        <f t="shared" si="8"/>
        <v>324.15972222222223</v>
      </c>
      <c r="M81">
        <f t="shared" si="5"/>
        <v>423.93684374128605</v>
      </c>
      <c r="N81">
        <f t="shared" si="9"/>
        <v>181.312233725552</v>
      </c>
    </row>
    <row r="82" spans="1:14" ht="12.75">
      <c r="A82" t="s">
        <v>368</v>
      </c>
      <c r="B82" s="1">
        <v>36849</v>
      </c>
      <c r="C82" s="2">
        <v>0.16451388888888888</v>
      </c>
      <c r="D82" t="s">
        <v>418</v>
      </c>
      <c r="E82">
        <v>0.678</v>
      </c>
      <c r="F82">
        <v>10.5692</v>
      </c>
      <c r="G82" t="s">
        <v>419</v>
      </c>
      <c r="H82">
        <v>1.673</v>
      </c>
      <c r="I82">
        <v>137.6585</v>
      </c>
      <c r="K82" s="2">
        <v>0.16180555555555556</v>
      </c>
      <c r="L82" s="3">
        <f t="shared" si="8"/>
        <v>324.16180555555553</v>
      </c>
      <c r="M82">
        <f t="shared" si="5"/>
        <v>483.14355066534404</v>
      </c>
      <c r="N82">
        <f t="shared" si="9"/>
        <v>188.7913036304443</v>
      </c>
    </row>
    <row r="83" spans="1:14" ht="12.75">
      <c r="A83" t="s">
        <v>369</v>
      </c>
      <c r="B83" s="1">
        <v>36849</v>
      </c>
      <c r="C83" s="2">
        <v>0.1665972222222222</v>
      </c>
      <c r="D83" t="s">
        <v>418</v>
      </c>
      <c r="E83">
        <v>0.68</v>
      </c>
      <c r="F83">
        <v>10.4144</v>
      </c>
      <c r="G83" t="s">
        <v>419</v>
      </c>
      <c r="H83">
        <v>1.671</v>
      </c>
      <c r="I83">
        <v>102.9209</v>
      </c>
      <c r="K83" s="2">
        <v>0.1638888888888889</v>
      </c>
      <c r="L83" s="3">
        <f t="shared" si="8"/>
        <v>324.1638888888889</v>
      </c>
      <c r="M83">
        <f t="shared" si="5"/>
        <v>476.06727037516174</v>
      </c>
      <c r="N83">
        <f t="shared" si="9"/>
        <v>151.5784958602789</v>
      </c>
    </row>
    <row r="84" spans="1:14" ht="12.75">
      <c r="A84" t="s">
        <v>370</v>
      </c>
      <c r="B84" s="1">
        <v>36849</v>
      </c>
      <c r="C84" s="2">
        <v>0.16868055555555553</v>
      </c>
      <c r="D84" t="s">
        <v>418</v>
      </c>
      <c r="E84">
        <v>0.68</v>
      </c>
      <c r="F84">
        <v>10.0298</v>
      </c>
      <c r="G84" t="s">
        <v>419</v>
      </c>
      <c r="H84">
        <v>1.67</v>
      </c>
      <c r="I84">
        <v>99.2768</v>
      </c>
      <c r="K84" s="2">
        <v>0.16597222222222222</v>
      </c>
      <c r="L84" s="3">
        <f t="shared" si="8"/>
        <v>324.1659722222222</v>
      </c>
      <c r="M84">
        <f t="shared" si="5"/>
        <v>458.4862794216466</v>
      </c>
      <c r="N84">
        <f t="shared" si="9"/>
        <v>147.67473760423184</v>
      </c>
    </row>
    <row r="85" spans="1:14" ht="12.75">
      <c r="A85" t="s">
        <v>371</v>
      </c>
      <c r="B85" s="1">
        <v>36849</v>
      </c>
      <c r="C85" s="2">
        <v>0.1707638888888889</v>
      </c>
      <c r="D85" t="s">
        <v>418</v>
      </c>
      <c r="E85">
        <v>0.68</v>
      </c>
      <c r="F85">
        <v>10.7999</v>
      </c>
      <c r="G85" t="s">
        <v>419</v>
      </c>
      <c r="H85">
        <v>1.671</v>
      </c>
      <c r="I85">
        <v>102.1905</v>
      </c>
      <c r="K85" s="2">
        <v>0.16805555555555554</v>
      </c>
      <c r="L85" s="3">
        <f t="shared" si="8"/>
        <v>324.16805555555555</v>
      </c>
      <c r="M85">
        <f t="shared" si="5"/>
        <v>493.68940249315455</v>
      </c>
      <c r="N85">
        <f t="shared" si="9"/>
        <v>150.79605162707543</v>
      </c>
    </row>
    <row r="86" spans="1:14" ht="12.75">
      <c r="A86" t="s">
        <v>372</v>
      </c>
      <c r="B86" s="1">
        <v>36849</v>
      </c>
      <c r="C86" s="2">
        <v>0.1728587962962963</v>
      </c>
      <c r="D86" t="s">
        <v>418</v>
      </c>
      <c r="E86">
        <v>0.678</v>
      </c>
      <c r="F86">
        <v>11.3133</v>
      </c>
      <c r="G86" t="s">
        <v>419</v>
      </c>
      <c r="H86">
        <v>1.671</v>
      </c>
      <c r="I86">
        <v>97.676</v>
      </c>
      <c r="K86" s="2">
        <v>0.17013888888888887</v>
      </c>
      <c r="L86" s="3">
        <f t="shared" si="8"/>
        <v>324.1701388888889</v>
      </c>
      <c r="M86">
        <f t="shared" si="5"/>
        <v>517.1581512074931</v>
      </c>
      <c r="N86">
        <f t="shared" si="9"/>
        <v>145.95987351809805</v>
      </c>
    </row>
    <row r="87" spans="1:14" ht="12.75">
      <c r="A87" t="s">
        <v>373</v>
      </c>
      <c r="B87" s="1">
        <v>36849</v>
      </c>
      <c r="C87" s="2">
        <v>0.17494212962962963</v>
      </c>
      <c r="D87" t="s">
        <v>418</v>
      </c>
      <c r="E87">
        <v>0.678</v>
      </c>
      <c r="F87">
        <v>9.6066</v>
      </c>
      <c r="G87" t="s">
        <v>419</v>
      </c>
      <c r="H87">
        <v>1.673</v>
      </c>
      <c r="I87">
        <v>96.3953</v>
      </c>
      <c r="K87" s="2">
        <v>0.17222222222222225</v>
      </c>
      <c r="L87" s="3">
        <f t="shared" si="8"/>
        <v>324.1722222222222</v>
      </c>
      <c r="M87">
        <f t="shared" si="5"/>
        <v>439.1407896360835</v>
      </c>
      <c r="N87">
        <f t="shared" si="9"/>
        <v>144.5879179739254</v>
      </c>
    </row>
    <row r="88" spans="1:14" ht="12.75">
      <c r="A88" t="s">
        <v>426</v>
      </c>
      <c r="B88" s="1">
        <v>36849</v>
      </c>
      <c r="C88">
        <f>AVERAGE(C87,C89)</f>
        <v>0.17702546296296295</v>
      </c>
      <c r="D88" t="s">
        <v>418</v>
      </c>
      <c r="E88" t="s">
        <v>426</v>
      </c>
      <c r="F88" t="s">
        <v>426</v>
      </c>
      <c r="G88" t="s">
        <v>419</v>
      </c>
      <c r="H88" t="s">
        <v>426</v>
      </c>
      <c r="I88" t="s">
        <v>426</v>
      </c>
      <c r="K88" s="2">
        <v>0.17430555555555557</v>
      </c>
      <c r="L88" s="3">
        <f t="shared" si="8"/>
        <v>324.1743055555556</v>
      </c>
      <c r="M88" t="s">
        <v>426</v>
      </c>
      <c r="N88" t="s">
        <v>426</v>
      </c>
    </row>
    <row r="89" spans="1:14" ht="12.75">
      <c r="A89" t="s">
        <v>374</v>
      </c>
      <c r="B89" s="1">
        <v>36849</v>
      </c>
      <c r="C89" s="2">
        <v>0.17910879629629628</v>
      </c>
      <c r="D89" t="s">
        <v>418</v>
      </c>
      <c r="E89">
        <v>0.683</v>
      </c>
      <c r="F89">
        <v>11.0247</v>
      </c>
      <c r="G89" t="s">
        <v>419</v>
      </c>
      <c r="H89">
        <v>1.678</v>
      </c>
      <c r="I89">
        <v>92.3945</v>
      </c>
      <c r="K89" s="2">
        <v>0.1763888888888889</v>
      </c>
      <c r="L89" s="3">
        <f t="shared" si="8"/>
        <v>324.1763888888889</v>
      </c>
      <c r="M89">
        <f t="shared" si="5"/>
        <v>503.9655511316105</v>
      </c>
      <c r="N89">
        <f>(277-103)/(-62+(AVERAGE($P$207,$P$47)))*I89+277-((277-103)/(-62+(AVERAGE($P$207,$P$47)))*220)</f>
        <v>140.30204326390293</v>
      </c>
    </row>
    <row r="90" spans="1:14" ht="12.75">
      <c r="A90" t="s">
        <v>375</v>
      </c>
      <c r="B90" s="1">
        <v>36849</v>
      </c>
      <c r="C90" s="2">
        <v>0.18119212962962963</v>
      </c>
      <c r="D90" t="s">
        <v>418</v>
      </c>
      <c r="E90">
        <v>0.68</v>
      </c>
      <c r="F90">
        <v>9.7894</v>
      </c>
      <c r="G90" t="s">
        <v>419</v>
      </c>
      <c r="H90">
        <v>1.675</v>
      </c>
      <c r="I90">
        <v>95.3224</v>
      </c>
      <c r="K90" s="2">
        <v>0.17847222222222223</v>
      </c>
      <c r="L90" s="3">
        <f t="shared" si="8"/>
        <v>324.17847222222224</v>
      </c>
      <c r="M90">
        <f t="shared" si="5"/>
        <v>447.4970172655754</v>
      </c>
      <c r="N90">
        <f>(277-103)/(-62+(AVERAGE($P$207,$P$47)))*I90+277-((277-103)/(-62+(AVERAGE($P$207,$P$47)))*220)</f>
        <v>143.43856909960454</v>
      </c>
    </row>
    <row r="91" spans="1:14" ht="12.75">
      <c r="A91" t="s">
        <v>376</v>
      </c>
      <c r="B91" s="1">
        <v>36849</v>
      </c>
      <c r="C91" s="2">
        <v>0.18327546296296296</v>
      </c>
      <c r="D91" t="s">
        <v>418</v>
      </c>
      <c r="E91">
        <v>0.678</v>
      </c>
      <c r="F91">
        <v>10.0894</v>
      </c>
      <c r="G91" t="s">
        <v>419</v>
      </c>
      <c r="H91">
        <v>1.671</v>
      </c>
      <c r="I91">
        <v>96.863</v>
      </c>
      <c r="K91" s="2">
        <v>0.18055555555555555</v>
      </c>
      <c r="L91" s="3">
        <f t="shared" si="8"/>
        <v>324.18055555555554</v>
      </c>
      <c r="M91">
        <f t="shared" si="5"/>
        <v>461.2107387581768</v>
      </c>
      <c r="N91">
        <f>(277-103)/(-62+(AVERAGE($P$207,$P$47)))*I91+277-((277-103)/(-62+(AVERAGE($P$207,$P$47)))*220)</f>
        <v>145.08894366925574</v>
      </c>
    </row>
    <row r="92" spans="1:14" ht="12.75">
      <c r="A92" t="s">
        <v>426</v>
      </c>
      <c r="B92" s="1">
        <v>36849</v>
      </c>
      <c r="C92">
        <f>AVERAGE(C91,C93)</f>
        <v>0.18536458333333333</v>
      </c>
      <c r="D92" t="s">
        <v>418</v>
      </c>
      <c r="E92" t="s">
        <v>426</v>
      </c>
      <c r="F92" t="s">
        <v>426</v>
      </c>
      <c r="G92" t="s">
        <v>419</v>
      </c>
      <c r="H92" t="s">
        <v>426</v>
      </c>
      <c r="I92" t="s">
        <v>426</v>
      </c>
      <c r="K92" s="2">
        <v>0.1826388888888889</v>
      </c>
      <c r="L92" s="3">
        <f t="shared" si="8"/>
        <v>324.1826388888889</v>
      </c>
      <c r="M92" t="s">
        <v>426</v>
      </c>
      <c r="N92" t="s">
        <v>426</v>
      </c>
    </row>
    <row r="93" spans="1:14" ht="12.75">
      <c r="A93" t="s">
        <v>377</v>
      </c>
      <c r="B93" s="1">
        <v>36849</v>
      </c>
      <c r="C93" s="2">
        <v>0.1874537037037037</v>
      </c>
      <c r="D93" t="s">
        <v>418</v>
      </c>
      <c r="E93">
        <v>0.678</v>
      </c>
      <c r="F93">
        <v>11.0964</v>
      </c>
      <c r="G93" t="s">
        <v>419</v>
      </c>
      <c r="H93">
        <v>1.673</v>
      </c>
      <c r="I93">
        <v>89.8591</v>
      </c>
      <c r="K93" s="2">
        <v>0.18472222222222223</v>
      </c>
      <c r="L93" s="3">
        <f t="shared" si="8"/>
        <v>324.1847222222222</v>
      </c>
      <c r="M93">
        <f t="shared" si="5"/>
        <v>507.2431305683423</v>
      </c>
      <c r="N93">
        <f aca="true" t="shared" si="10" ref="N93:N101">(277-103)/(-62+(AVERAGE($P$207,$P$47)))*I93+277-((277-103)/(-62+(AVERAGE($P$207,$P$47)))*220)</f>
        <v>137.58598479064977</v>
      </c>
    </row>
    <row r="94" spans="1:14" ht="12.75">
      <c r="A94" t="s">
        <v>378</v>
      </c>
      <c r="B94" s="1">
        <v>36849</v>
      </c>
      <c r="C94" s="2">
        <v>0.18953703703703703</v>
      </c>
      <c r="D94" t="s">
        <v>418</v>
      </c>
      <c r="E94">
        <v>0.678</v>
      </c>
      <c r="F94">
        <v>10.991</v>
      </c>
      <c r="G94" t="s">
        <v>419</v>
      </c>
      <c r="H94">
        <v>1.673</v>
      </c>
      <c r="I94">
        <v>96.782</v>
      </c>
      <c r="K94" s="2">
        <v>0.18680555555555556</v>
      </c>
      <c r="L94" s="3">
        <f t="shared" si="8"/>
        <v>324.18680555555557</v>
      </c>
      <c r="M94">
        <f t="shared" si="5"/>
        <v>502.42504308394166</v>
      </c>
      <c r="N94">
        <f t="shared" si="10"/>
        <v>145.00217206069948</v>
      </c>
    </row>
    <row r="95" spans="1:14" ht="12.75">
      <c r="A95" t="s">
        <v>379</v>
      </c>
      <c r="B95" s="1">
        <v>36849</v>
      </c>
      <c r="C95" s="2">
        <v>0.19162037037037036</v>
      </c>
      <c r="D95" t="s">
        <v>418</v>
      </c>
      <c r="E95">
        <v>0.678</v>
      </c>
      <c r="F95">
        <v>10.3302</v>
      </c>
      <c r="G95" t="s">
        <v>419</v>
      </c>
      <c r="H95">
        <v>1.673</v>
      </c>
      <c r="I95">
        <v>96.987</v>
      </c>
      <c r="K95" s="2">
        <v>0.18888888888888888</v>
      </c>
      <c r="L95" s="3">
        <f t="shared" si="8"/>
        <v>324.18888888888887</v>
      </c>
      <c r="M95">
        <f t="shared" si="5"/>
        <v>472.21828587623816</v>
      </c>
      <c r="N95">
        <f t="shared" si="10"/>
        <v>145.22177921815666</v>
      </c>
    </row>
    <row r="96" spans="1:14" ht="12.75">
      <c r="A96" t="s">
        <v>380</v>
      </c>
      <c r="B96" s="1">
        <v>36849</v>
      </c>
      <c r="C96" s="2">
        <v>0.19376157407407404</v>
      </c>
      <c r="D96" t="s">
        <v>418</v>
      </c>
      <c r="E96">
        <v>0.678</v>
      </c>
      <c r="F96">
        <v>10.6653</v>
      </c>
      <c r="G96" t="s">
        <v>419</v>
      </c>
      <c r="H96">
        <v>1.668</v>
      </c>
      <c r="I96">
        <v>98.5799</v>
      </c>
      <c r="K96" s="2">
        <v>0.1909722222222222</v>
      </c>
      <c r="L96" s="3">
        <f t="shared" si="8"/>
        <v>324.19097222222223</v>
      </c>
      <c r="M96">
        <f t="shared" si="5"/>
        <v>487.53651278347405</v>
      </c>
      <c r="N96">
        <f t="shared" si="10"/>
        <v>146.92818039432012</v>
      </c>
    </row>
    <row r="97" spans="1:14" ht="12.75">
      <c r="A97" t="s">
        <v>381</v>
      </c>
      <c r="B97" s="1">
        <v>36849</v>
      </c>
      <c r="C97" s="2">
        <v>0.19578703703703704</v>
      </c>
      <c r="D97" t="s">
        <v>418</v>
      </c>
      <c r="E97">
        <v>0.678</v>
      </c>
      <c r="F97">
        <v>11.3427</v>
      </c>
      <c r="G97" t="s">
        <v>419</v>
      </c>
      <c r="H97">
        <v>1.67</v>
      </c>
      <c r="I97">
        <v>109.4232</v>
      </c>
      <c r="K97" s="2">
        <v>0.19305555555555554</v>
      </c>
      <c r="L97" s="3">
        <f t="shared" si="8"/>
        <v>324.19305555555553</v>
      </c>
      <c r="M97">
        <f t="shared" si="5"/>
        <v>518.5020959137681</v>
      </c>
      <c r="N97">
        <f t="shared" si="10"/>
        <v>158.54411351849205</v>
      </c>
    </row>
    <row r="98" spans="1:14" ht="12.75">
      <c r="A98" t="s">
        <v>382</v>
      </c>
      <c r="B98" s="1">
        <v>36849</v>
      </c>
      <c r="C98" s="2">
        <v>0.19787037037037036</v>
      </c>
      <c r="D98" t="s">
        <v>418</v>
      </c>
      <c r="E98">
        <v>0.676</v>
      </c>
      <c r="F98">
        <v>10.6607</v>
      </c>
      <c r="G98" t="s">
        <v>419</v>
      </c>
      <c r="H98">
        <v>1.67</v>
      </c>
      <c r="I98">
        <v>178.3151</v>
      </c>
      <c r="K98" s="2">
        <v>0.1951388888888889</v>
      </c>
      <c r="L98" s="3">
        <f t="shared" si="8"/>
        <v>324.1951388888889</v>
      </c>
      <c r="M98">
        <f t="shared" si="5"/>
        <v>487.3262357205875</v>
      </c>
      <c r="N98">
        <f t="shared" si="10"/>
        <v>232.34486635177535</v>
      </c>
    </row>
    <row r="99" spans="1:14" ht="12.75">
      <c r="A99" t="s">
        <v>383</v>
      </c>
      <c r="B99" s="1">
        <v>36849</v>
      </c>
      <c r="C99" s="2">
        <v>0.19996527777777776</v>
      </c>
      <c r="D99" t="s">
        <v>418</v>
      </c>
      <c r="E99">
        <v>0.678</v>
      </c>
      <c r="F99">
        <v>11.5122</v>
      </c>
      <c r="G99" t="s">
        <v>419</v>
      </c>
      <c r="H99">
        <v>1.671</v>
      </c>
      <c r="I99">
        <v>100.4648</v>
      </c>
      <c r="K99" s="2">
        <v>0.19722222222222222</v>
      </c>
      <c r="L99" s="3">
        <f t="shared" si="8"/>
        <v>324.1972222222222</v>
      </c>
      <c r="M99">
        <f t="shared" si="5"/>
        <v>526.2503485570879</v>
      </c>
      <c r="N99">
        <f t="shared" si="10"/>
        <v>148.94738786305675</v>
      </c>
    </row>
    <row r="100" spans="1:14" ht="12.75">
      <c r="A100" t="s">
        <v>384</v>
      </c>
      <c r="B100" s="1">
        <v>36849</v>
      </c>
      <c r="C100" s="2">
        <v>0.20204861111111114</v>
      </c>
      <c r="D100" t="s">
        <v>418</v>
      </c>
      <c r="E100">
        <v>0.678</v>
      </c>
      <c r="F100">
        <v>9.9073</v>
      </c>
      <c r="G100" t="s">
        <v>419</v>
      </c>
      <c r="H100">
        <v>1.673</v>
      </c>
      <c r="I100">
        <v>100.9175</v>
      </c>
      <c r="K100" s="2">
        <v>0.19930555555555554</v>
      </c>
      <c r="L100" s="3">
        <f t="shared" si="8"/>
        <v>324.19930555555555</v>
      </c>
      <c r="M100">
        <f t="shared" si="5"/>
        <v>452.8865098121677</v>
      </c>
      <c r="N100">
        <f t="shared" si="10"/>
        <v>149.43234474198778</v>
      </c>
    </row>
    <row r="101" spans="1:14" ht="12.75">
      <c r="A101" t="s">
        <v>385</v>
      </c>
      <c r="B101" s="1">
        <v>36849</v>
      </c>
      <c r="C101" s="2">
        <v>0.20413194444444446</v>
      </c>
      <c r="D101" t="s">
        <v>418</v>
      </c>
      <c r="E101">
        <v>0.676</v>
      </c>
      <c r="F101">
        <v>10.3794</v>
      </c>
      <c r="G101" t="s">
        <v>419</v>
      </c>
      <c r="H101">
        <v>1.671</v>
      </c>
      <c r="I101">
        <v>94.7773</v>
      </c>
      <c r="K101" s="2">
        <v>0.20138888888888887</v>
      </c>
      <c r="L101" s="3">
        <f t="shared" si="8"/>
        <v>324.2013888888889</v>
      </c>
      <c r="M101">
        <f t="shared" si="5"/>
        <v>474.4673362010248</v>
      </c>
      <c r="N101">
        <f t="shared" si="10"/>
        <v>142.85462831165376</v>
      </c>
    </row>
    <row r="102" spans="1:14" ht="12.75">
      <c r="A102" t="s">
        <v>426</v>
      </c>
      <c r="B102" s="1">
        <v>36849</v>
      </c>
      <c r="C102">
        <f>AVERAGE(C101,C103)</f>
        <v>0.2062152777777778</v>
      </c>
      <c r="D102" t="s">
        <v>418</v>
      </c>
      <c r="E102" t="s">
        <v>426</v>
      </c>
      <c r="F102" t="s">
        <v>426</v>
      </c>
      <c r="G102" t="s">
        <v>419</v>
      </c>
      <c r="H102" t="s">
        <v>426</v>
      </c>
      <c r="I102" t="s">
        <v>426</v>
      </c>
      <c r="K102" s="2">
        <v>0.2034722222222222</v>
      </c>
      <c r="L102" s="3">
        <f t="shared" si="8"/>
        <v>324.2034722222222</v>
      </c>
      <c r="M102" t="s">
        <v>426</v>
      </c>
      <c r="N102" t="s">
        <v>426</v>
      </c>
    </row>
    <row r="103" spans="1:14" ht="12.75">
      <c r="A103" t="s">
        <v>386</v>
      </c>
      <c r="B103" s="1">
        <v>36849</v>
      </c>
      <c r="C103" s="2">
        <v>0.20829861111111111</v>
      </c>
      <c r="D103" t="s">
        <v>418</v>
      </c>
      <c r="E103">
        <v>0.68</v>
      </c>
      <c r="F103">
        <v>10.1594</v>
      </c>
      <c r="G103" t="s">
        <v>419</v>
      </c>
      <c r="H103">
        <v>1.67</v>
      </c>
      <c r="I103">
        <v>95.8948</v>
      </c>
      <c r="K103" s="2">
        <v>0.20555555555555557</v>
      </c>
      <c r="L103" s="3">
        <f t="shared" si="8"/>
        <v>324.2055555555556</v>
      </c>
      <c r="M103">
        <f t="shared" si="5"/>
        <v>464.4106071064504</v>
      </c>
      <c r="N103">
        <f>(277-103)/(-62+(AVERAGE($P$207,$P$47)))*I103+277-((277-103)/(-62+(AVERAGE($P$207,$P$47)))*220)</f>
        <v>144.05175513340197</v>
      </c>
    </row>
    <row r="104" spans="1:14" ht="12.75">
      <c r="A104" t="s">
        <v>387</v>
      </c>
      <c r="B104" s="1">
        <v>36849</v>
      </c>
      <c r="C104" s="2">
        <v>0.21038194444444444</v>
      </c>
      <c r="D104" t="s">
        <v>418</v>
      </c>
      <c r="E104">
        <v>0.678</v>
      </c>
      <c r="F104">
        <v>10.822</v>
      </c>
      <c r="G104" t="s">
        <v>419</v>
      </c>
      <c r="H104">
        <v>1.67</v>
      </c>
      <c r="I104">
        <v>96.5956</v>
      </c>
      <c r="K104" s="2">
        <v>0.2076388888888889</v>
      </c>
      <c r="L104" s="3">
        <f t="shared" si="8"/>
        <v>324.2076388888889</v>
      </c>
      <c r="M104">
        <f t="shared" si="5"/>
        <v>494.69964664310953</v>
      </c>
      <c r="N104">
        <f>(277-103)/(-62+(AVERAGE($P$207,$P$47)))*I104+277-((277-103)/(-62+(AVERAGE($P$207,$P$47)))*220)</f>
        <v>144.80249023557747</v>
      </c>
    </row>
    <row r="105" spans="1:14" ht="12.75">
      <c r="A105" t="s">
        <v>426</v>
      </c>
      <c r="B105" s="1">
        <v>36849</v>
      </c>
      <c r="C105">
        <f>AVERAGE(C104,C106)</f>
        <v>0.21247106481481481</v>
      </c>
      <c r="D105" t="s">
        <v>418</v>
      </c>
      <c r="E105" t="s">
        <v>426</v>
      </c>
      <c r="F105" t="s">
        <v>426</v>
      </c>
      <c r="G105" t="s">
        <v>419</v>
      </c>
      <c r="H105" t="s">
        <v>426</v>
      </c>
      <c r="I105" t="s">
        <v>426</v>
      </c>
      <c r="K105" s="2">
        <v>0.20972222222222223</v>
      </c>
      <c r="L105" s="3">
        <f t="shared" si="8"/>
        <v>324.20972222222224</v>
      </c>
      <c r="M105" t="s">
        <v>426</v>
      </c>
      <c r="N105" t="s">
        <v>426</v>
      </c>
    </row>
    <row r="106" spans="1:14" ht="12.75">
      <c r="A106" t="s">
        <v>388</v>
      </c>
      <c r="B106" s="1">
        <v>36849</v>
      </c>
      <c r="C106" s="2">
        <v>0.2145601851851852</v>
      </c>
      <c r="D106" t="s">
        <v>418</v>
      </c>
      <c r="E106">
        <v>0.678</v>
      </c>
      <c r="F106">
        <v>10.4897</v>
      </c>
      <c r="G106" t="s">
        <v>419</v>
      </c>
      <c r="H106">
        <v>1.671</v>
      </c>
      <c r="I106">
        <v>96.9982</v>
      </c>
      <c r="K106" s="2">
        <v>0.21180555555555555</v>
      </c>
      <c r="L106" s="3">
        <f t="shared" si="8"/>
        <v>324.21180555555554</v>
      </c>
      <c r="M106">
        <f t="shared" si="5"/>
        <v>479.5094144698046</v>
      </c>
      <c r="N106">
        <f>(277-103)/(-62+(AVERAGE($P$207,$P$47)))*I106+277-((277-103)/(-62+(AVERAGE($P$207,$P$47)))*220)</f>
        <v>145.2337772677348</v>
      </c>
    </row>
    <row r="107" spans="1:14" ht="12.75">
      <c r="A107" t="s">
        <v>389</v>
      </c>
      <c r="B107" s="1">
        <v>36849</v>
      </c>
      <c r="C107" s="2">
        <v>0.2166435185185185</v>
      </c>
      <c r="D107" t="s">
        <v>418</v>
      </c>
      <c r="E107">
        <v>0.68</v>
      </c>
      <c r="F107">
        <v>10.4025</v>
      </c>
      <c r="G107" t="s">
        <v>419</v>
      </c>
      <c r="H107">
        <v>1.673</v>
      </c>
      <c r="I107">
        <v>89.591</v>
      </c>
      <c r="K107" s="2">
        <v>0.2138888888888889</v>
      </c>
      <c r="L107" s="3">
        <f t="shared" si="8"/>
        <v>324.2138888888889</v>
      </c>
      <c r="M107">
        <f t="shared" si="5"/>
        <v>475.52329275595514</v>
      </c>
      <c r="N107">
        <f>(277-103)/(-62+(AVERAGE($P$207,$P$47)))*I107+277-((277-103)/(-62+(AVERAGE($P$207,$P$47)))*220)</f>
        <v>137.2987814788729</v>
      </c>
    </row>
    <row r="108" spans="1:14" ht="12.75">
      <c r="A108" t="s">
        <v>426</v>
      </c>
      <c r="B108" s="1">
        <v>36849</v>
      </c>
      <c r="C108">
        <f>AVERAGE(C107,C109)</f>
        <v>0.21872685185185184</v>
      </c>
      <c r="D108" t="s">
        <v>418</v>
      </c>
      <c r="E108" t="s">
        <v>426</v>
      </c>
      <c r="F108" t="s">
        <v>426</v>
      </c>
      <c r="G108" t="s">
        <v>419</v>
      </c>
      <c r="H108" t="s">
        <v>426</v>
      </c>
      <c r="I108" t="s">
        <v>426</v>
      </c>
      <c r="K108" s="2">
        <v>0.21597222222222223</v>
      </c>
      <c r="L108" s="3">
        <f t="shared" si="8"/>
        <v>324.2159722222222</v>
      </c>
      <c r="M108" t="s">
        <v>426</v>
      </c>
      <c r="N108" t="s">
        <v>426</v>
      </c>
    </row>
    <row r="109" spans="1:14" ht="12.75">
      <c r="A109" t="s">
        <v>390</v>
      </c>
      <c r="B109" s="1">
        <v>36849</v>
      </c>
      <c r="C109" s="2">
        <v>0.22081018518518516</v>
      </c>
      <c r="D109" t="s">
        <v>418</v>
      </c>
      <c r="E109">
        <v>0.678</v>
      </c>
      <c r="F109">
        <v>10.2936</v>
      </c>
      <c r="G109" t="s">
        <v>419</v>
      </c>
      <c r="H109">
        <v>1.673</v>
      </c>
      <c r="I109">
        <v>90.5848</v>
      </c>
      <c r="K109" s="2">
        <v>0.21805555555555556</v>
      </c>
      <c r="L109" s="3">
        <f t="shared" si="8"/>
        <v>324.21805555555557</v>
      </c>
      <c r="M109">
        <f t="shared" si="5"/>
        <v>470.54521185414086</v>
      </c>
      <c r="N109">
        <f>(277-103)/(-62+(AVERAGE($P$207,$P$47)))*I109+277-((277-103)/(-62+(AVERAGE($P$207,$P$47)))*220)</f>
        <v>138.36339412804813</v>
      </c>
    </row>
    <row r="110" spans="1:14" ht="12.75">
      <c r="A110" t="s">
        <v>426</v>
      </c>
      <c r="B110" s="1">
        <v>36849</v>
      </c>
      <c r="C110">
        <f>AVERAGE(C109,C111)</f>
        <v>0.22289351851851852</v>
      </c>
      <c r="D110" t="s">
        <v>418</v>
      </c>
      <c r="E110" t="s">
        <v>426</v>
      </c>
      <c r="F110" t="s">
        <v>426</v>
      </c>
      <c r="G110" t="s">
        <v>419</v>
      </c>
      <c r="H110" t="s">
        <v>426</v>
      </c>
      <c r="I110" t="s">
        <v>426</v>
      </c>
      <c r="K110" s="2">
        <v>0.22013888888888888</v>
      </c>
      <c r="L110" s="3">
        <f t="shared" si="8"/>
        <v>324.22013888888887</v>
      </c>
      <c r="M110" t="s">
        <v>426</v>
      </c>
      <c r="N110" t="s">
        <v>426</v>
      </c>
    </row>
    <row r="111" spans="1:14" ht="12.75">
      <c r="A111" t="s">
        <v>391</v>
      </c>
      <c r="B111" s="1">
        <v>36849</v>
      </c>
      <c r="C111" s="2">
        <v>0.22497685185185187</v>
      </c>
      <c r="D111" t="s">
        <v>418</v>
      </c>
      <c r="E111">
        <v>0.68</v>
      </c>
      <c r="F111">
        <v>10.6409</v>
      </c>
      <c r="G111" t="s">
        <v>419</v>
      </c>
      <c r="H111">
        <v>1.67</v>
      </c>
      <c r="I111">
        <v>106.6783</v>
      </c>
      <c r="K111" s="2">
        <v>0.2222222222222222</v>
      </c>
      <c r="L111" s="3">
        <f t="shared" si="8"/>
        <v>324.22222222222223</v>
      </c>
      <c r="M111">
        <f t="shared" si="5"/>
        <v>486.4211301020758</v>
      </c>
      <c r="N111">
        <f>(277-103)/(-62+(AVERAGE($P$207,$P$47)))*I111+277-((277-103)/(-62+(AVERAGE($P$207,$P$47)))*220)</f>
        <v>155.603627242862</v>
      </c>
    </row>
    <row r="112" spans="1:14" ht="12.75">
      <c r="A112" t="s">
        <v>392</v>
      </c>
      <c r="B112" s="1">
        <v>36849</v>
      </c>
      <c r="C112" s="2">
        <v>0.2270601851851852</v>
      </c>
      <c r="D112" t="s">
        <v>418</v>
      </c>
      <c r="E112">
        <v>0.68</v>
      </c>
      <c r="F112">
        <v>10.5775</v>
      </c>
      <c r="G112" t="s">
        <v>419</v>
      </c>
      <c r="H112">
        <v>1.671</v>
      </c>
      <c r="I112">
        <v>100.15</v>
      </c>
      <c r="K112" s="2">
        <v>0.22430555555555556</v>
      </c>
      <c r="L112" s="3">
        <f t="shared" si="8"/>
        <v>324.22430555555553</v>
      </c>
      <c r="M112">
        <f t="shared" si="5"/>
        <v>483.52296362663935</v>
      </c>
      <c r="N112">
        <f>(277-103)/(-62+(AVERAGE($P$207,$P$47)))*I112+277-((277-103)/(-62+(AVERAGE($P$207,$P$47)))*220)</f>
        <v>148.61015696955667</v>
      </c>
    </row>
    <row r="113" spans="1:14" ht="12.75">
      <c r="A113" t="s">
        <v>393</v>
      </c>
      <c r="B113" s="1">
        <v>36849</v>
      </c>
      <c r="C113" s="2">
        <v>0.22914351851851852</v>
      </c>
      <c r="D113" t="s">
        <v>418</v>
      </c>
      <c r="E113">
        <v>0.678</v>
      </c>
      <c r="F113">
        <v>10.4879</v>
      </c>
      <c r="G113" t="s">
        <v>419</v>
      </c>
      <c r="H113">
        <v>1.671</v>
      </c>
      <c r="I113">
        <v>91.2884</v>
      </c>
      <c r="K113" s="2">
        <v>0.2263888888888889</v>
      </c>
      <c r="L113" s="3">
        <f t="shared" si="8"/>
        <v>324.2263888888889</v>
      </c>
      <c r="M113">
        <f aca="true" t="shared" si="11" ref="M113:M176">500*F113/AVERAGE($Q$207,$Q$47)</f>
        <v>479.42713214084904</v>
      </c>
      <c r="N113">
        <f>(277-103)/(-62+(AVERAGE($P$207,$P$47)))*I113+277-((277-103)/(-62+(AVERAGE($P$207,$P$47)))*220)</f>
        <v>139.1171287426182</v>
      </c>
    </row>
    <row r="114" spans="1:14" ht="12.75">
      <c r="A114" t="s">
        <v>426</v>
      </c>
      <c r="B114" s="1">
        <v>36849</v>
      </c>
      <c r="C114">
        <f>AVERAGE(C113,C115)</f>
        <v>0.2312326388888889</v>
      </c>
      <c r="D114" t="s">
        <v>418</v>
      </c>
      <c r="E114" t="s">
        <v>426</v>
      </c>
      <c r="F114" t="s">
        <v>426</v>
      </c>
      <c r="G114" t="s">
        <v>419</v>
      </c>
      <c r="H114" t="s">
        <v>426</v>
      </c>
      <c r="I114" t="s">
        <v>426</v>
      </c>
      <c r="K114" s="2">
        <v>0.22847222222222222</v>
      </c>
      <c r="L114" s="3">
        <f t="shared" si="8"/>
        <v>324.2284722222222</v>
      </c>
      <c r="M114" t="s">
        <v>426</v>
      </c>
      <c r="N114" t="s">
        <v>426</v>
      </c>
    </row>
    <row r="115" spans="1:14" ht="12.75">
      <c r="A115" t="s">
        <v>394</v>
      </c>
      <c r="B115" s="1">
        <v>36849</v>
      </c>
      <c r="C115" s="2">
        <v>0.23332175925925927</v>
      </c>
      <c r="D115" t="s">
        <v>418</v>
      </c>
      <c r="E115">
        <v>0.678</v>
      </c>
      <c r="F115">
        <v>10.103</v>
      </c>
      <c r="G115" t="s">
        <v>419</v>
      </c>
      <c r="H115">
        <v>1.673</v>
      </c>
      <c r="I115">
        <v>88.4881</v>
      </c>
      <c r="K115" s="2">
        <v>0.23055555555555554</v>
      </c>
      <c r="L115" s="3">
        <f t="shared" si="8"/>
        <v>324.23055555555555</v>
      </c>
      <c r="M115">
        <f t="shared" si="11"/>
        <v>461.83242746584136</v>
      </c>
      <c r="N115">
        <f>(277-103)/(-62+(AVERAGE($P$207,$P$47)))*I115+277-((277-103)/(-62+(AVERAGE($P$207,$P$47)))*220)</f>
        <v>136.11729497175338</v>
      </c>
    </row>
    <row r="116" spans="1:14" ht="12.75">
      <c r="A116" t="s">
        <v>395</v>
      </c>
      <c r="B116" s="1">
        <v>36849</v>
      </c>
      <c r="C116" s="2">
        <v>0.23546296296296299</v>
      </c>
      <c r="D116" t="s">
        <v>418</v>
      </c>
      <c r="E116">
        <v>0.678</v>
      </c>
      <c r="F116">
        <v>11.0643</v>
      </c>
      <c r="G116" t="s">
        <v>419</v>
      </c>
      <c r="H116">
        <v>1.671</v>
      </c>
      <c r="I116">
        <v>100.0523</v>
      </c>
      <c r="K116" s="2">
        <v>0.23263888888888887</v>
      </c>
      <c r="L116" s="3">
        <f t="shared" si="8"/>
        <v>324.2326388888889</v>
      </c>
      <c r="M116">
        <f t="shared" si="11"/>
        <v>505.77576236863393</v>
      </c>
      <c r="N116">
        <f>(277-103)/(-62+(AVERAGE($P$207,$P$47)))*I116+277-((277-103)/(-62+(AVERAGE($P$207,$P$47)))*220)</f>
        <v>148.50549541207585</v>
      </c>
    </row>
    <row r="117" spans="1:14" ht="12.75">
      <c r="A117" t="s">
        <v>396</v>
      </c>
      <c r="B117" s="1">
        <v>36849</v>
      </c>
      <c r="C117" s="2">
        <v>0.23748842592592592</v>
      </c>
      <c r="D117" t="s">
        <v>418</v>
      </c>
      <c r="E117">
        <v>0.678</v>
      </c>
      <c r="F117">
        <v>9.7646</v>
      </c>
      <c r="G117" t="s">
        <v>419</v>
      </c>
      <c r="H117">
        <v>1.668</v>
      </c>
      <c r="I117">
        <v>87.4243</v>
      </c>
      <c r="K117" s="2">
        <v>0.2347222222222222</v>
      </c>
      <c r="L117" s="3">
        <f t="shared" si="8"/>
        <v>324.2347222222222</v>
      </c>
      <c r="M117">
        <f t="shared" si="11"/>
        <v>446.36334962218694</v>
      </c>
      <c r="N117">
        <f>(277-103)/(-62+(AVERAGE($P$207,$P$47)))*I117+277-((277-103)/(-62+(AVERAGE($P$207,$P$47)))*220)</f>
        <v>134.97769451271466</v>
      </c>
    </row>
    <row r="118" spans="1:14" ht="12.75">
      <c r="A118" t="s">
        <v>426</v>
      </c>
      <c r="B118" s="1">
        <v>36849</v>
      </c>
      <c r="C118">
        <f>AVERAGE(C117,C119)</f>
        <v>0.23957175925925925</v>
      </c>
      <c r="D118" t="s">
        <v>418</v>
      </c>
      <c r="E118" t="s">
        <v>426</v>
      </c>
      <c r="F118" t="s">
        <v>426</v>
      </c>
      <c r="G118" t="s">
        <v>419</v>
      </c>
      <c r="H118" t="s">
        <v>426</v>
      </c>
      <c r="I118" t="s">
        <v>426</v>
      </c>
      <c r="K118" s="2">
        <v>0.23680555555555557</v>
      </c>
      <c r="L118" s="3">
        <f t="shared" si="8"/>
        <v>324.2368055555556</v>
      </c>
      <c r="M118" t="s">
        <v>426</v>
      </c>
      <c r="N118" t="s">
        <v>426</v>
      </c>
    </row>
    <row r="119" spans="1:14" ht="12.75">
      <c r="A119" t="s">
        <v>397</v>
      </c>
      <c r="B119" s="1">
        <v>36849</v>
      </c>
      <c r="C119" s="2">
        <v>0.24165509259259257</v>
      </c>
      <c r="D119" t="s">
        <v>418</v>
      </c>
      <c r="E119">
        <v>0.676</v>
      </c>
      <c r="F119">
        <v>10.2601</v>
      </c>
      <c r="G119" t="s">
        <v>419</v>
      </c>
      <c r="H119">
        <v>1.671</v>
      </c>
      <c r="I119">
        <v>91.7929</v>
      </c>
      <c r="K119" s="2">
        <v>0.2388888888888889</v>
      </c>
      <c r="L119" s="3">
        <f t="shared" si="8"/>
        <v>324.2388888888889</v>
      </c>
      <c r="M119">
        <f t="shared" si="11"/>
        <v>469.013846287467</v>
      </c>
      <c r="N119">
        <f aca="true" t="shared" si="12" ref="N119:N131">(277-103)/(-62+(AVERAGE($P$207,$P$47)))*I119+277-((277-103)/(-62+(AVERAGE($P$207,$P$47)))*220)</f>
        <v>139.65757660084813</v>
      </c>
    </row>
    <row r="120" spans="1:14" ht="12.75">
      <c r="A120" t="s">
        <v>398</v>
      </c>
      <c r="B120" s="1">
        <v>36849</v>
      </c>
      <c r="C120" s="2">
        <v>0.24375</v>
      </c>
      <c r="D120" t="s">
        <v>418</v>
      </c>
      <c r="E120">
        <v>0.678</v>
      </c>
      <c r="F120">
        <v>10.7109</v>
      </c>
      <c r="G120" t="s">
        <v>419</v>
      </c>
      <c r="H120">
        <v>1.671</v>
      </c>
      <c r="I120">
        <v>89.8161</v>
      </c>
      <c r="K120" s="2">
        <v>0.24097222222222223</v>
      </c>
      <c r="L120" s="3">
        <f t="shared" si="8"/>
        <v>324.24097222222224</v>
      </c>
      <c r="M120">
        <f t="shared" si="11"/>
        <v>489.6209984503494</v>
      </c>
      <c r="N120">
        <f t="shared" si="12"/>
        <v>137.53992085030512</v>
      </c>
    </row>
    <row r="121" spans="1:14" ht="12.75">
      <c r="A121" t="s">
        <v>399</v>
      </c>
      <c r="B121" s="1">
        <v>36849</v>
      </c>
      <c r="C121" s="2">
        <v>0.24583333333333335</v>
      </c>
      <c r="D121" t="s">
        <v>418</v>
      </c>
      <c r="E121">
        <v>0.678</v>
      </c>
      <c r="F121">
        <v>10.4961</v>
      </c>
      <c r="G121" t="s">
        <v>419</v>
      </c>
      <c r="H121">
        <v>1.673</v>
      </c>
      <c r="I121">
        <v>86.0918</v>
      </c>
      <c r="K121" s="2">
        <v>0.24305555555555555</v>
      </c>
      <c r="L121" s="3">
        <f t="shared" si="8"/>
        <v>324.24305555555554</v>
      </c>
      <c r="M121">
        <f t="shared" si="11"/>
        <v>479.80197386164684</v>
      </c>
      <c r="N121">
        <f t="shared" si="12"/>
        <v>133.55024798924313</v>
      </c>
    </row>
    <row r="122" spans="1:14" ht="12.75">
      <c r="A122" t="s">
        <v>400</v>
      </c>
      <c r="B122" s="1">
        <v>36849</v>
      </c>
      <c r="C122" s="2">
        <v>0.24791666666666667</v>
      </c>
      <c r="D122" t="s">
        <v>418</v>
      </c>
      <c r="E122">
        <v>0.678</v>
      </c>
      <c r="F122">
        <v>9.4807</v>
      </c>
      <c r="G122" t="s">
        <v>419</v>
      </c>
      <c r="H122">
        <v>1.671</v>
      </c>
      <c r="I122">
        <v>88.6902</v>
      </c>
      <c r="K122" s="2">
        <v>0.24513888888888888</v>
      </c>
      <c r="L122" s="3">
        <f t="shared" si="8"/>
        <v>324.2451388888889</v>
      </c>
      <c r="M122">
        <f t="shared" si="11"/>
        <v>433.38559784968845</v>
      </c>
      <c r="N122">
        <f t="shared" si="12"/>
        <v>136.33379549137334</v>
      </c>
    </row>
    <row r="123" spans="1:14" ht="12.75">
      <c r="A123" t="s">
        <v>401</v>
      </c>
      <c r="B123" s="1">
        <v>36849</v>
      </c>
      <c r="C123" s="2">
        <v>0.25</v>
      </c>
      <c r="D123" t="s">
        <v>418</v>
      </c>
      <c r="E123">
        <v>0.676</v>
      </c>
      <c r="F123">
        <v>10.4137</v>
      </c>
      <c r="G123" t="s">
        <v>419</v>
      </c>
      <c r="H123">
        <v>1.671</v>
      </c>
      <c r="I123">
        <v>87.3397</v>
      </c>
      <c r="K123" s="2">
        <v>0.24722222222222223</v>
      </c>
      <c r="L123" s="3">
        <f t="shared" si="8"/>
        <v>324.2472222222222</v>
      </c>
      <c r="M123">
        <f t="shared" si="11"/>
        <v>476.035271691679</v>
      </c>
      <c r="N123">
        <f t="shared" si="12"/>
        <v>134.8870663882226</v>
      </c>
    </row>
    <row r="124" spans="1:14" ht="12.75">
      <c r="A124" t="s">
        <v>402</v>
      </c>
      <c r="B124" s="1">
        <v>36849</v>
      </c>
      <c r="C124" s="2">
        <v>0.2520833333333333</v>
      </c>
      <c r="D124" t="s">
        <v>418</v>
      </c>
      <c r="E124">
        <v>0.678</v>
      </c>
      <c r="F124">
        <v>9.9472</v>
      </c>
      <c r="G124" t="s">
        <v>419</v>
      </c>
      <c r="H124">
        <v>1.673</v>
      </c>
      <c r="I124">
        <v>86.8945</v>
      </c>
      <c r="K124" s="2">
        <v>0.24930555555555556</v>
      </c>
      <c r="L124" s="3">
        <f t="shared" si="8"/>
        <v>324.24930555555557</v>
      </c>
      <c r="M124">
        <f t="shared" si="11"/>
        <v>454.7104347706837</v>
      </c>
      <c r="N124">
        <f t="shared" si="12"/>
        <v>134.4101439174912</v>
      </c>
    </row>
    <row r="125" spans="1:14" ht="12.75">
      <c r="A125" t="s">
        <v>403</v>
      </c>
      <c r="B125" s="1">
        <v>36849</v>
      </c>
      <c r="C125" s="2">
        <v>0.25416666666666665</v>
      </c>
      <c r="D125" t="s">
        <v>418</v>
      </c>
      <c r="E125">
        <v>0.678</v>
      </c>
      <c r="F125">
        <v>10.4407</v>
      </c>
      <c r="G125" t="s">
        <v>419</v>
      </c>
      <c r="H125">
        <v>1.668</v>
      </c>
      <c r="I125">
        <v>85.8659</v>
      </c>
      <c r="K125" s="2">
        <v>0.2513888888888889</v>
      </c>
      <c r="L125" s="3">
        <f t="shared" si="8"/>
        <v>324.25138888888887</v>
      </c>
      <c r="M125">
        <f t="shared" si="11"/>
        <v>477.269506626013</v>
      </c>
      <c r="N125">
        <f t="shared" si="12"/>
        <v>133.30825161426964</v>
      </c>
    </row>
    <row r="126" spans="1:14" ht="12.75">
      <c r="A126" t="s">
        <v>404</v>
      </c>
      <c r="B126" s="1">
        <v>36849</v>
      </c>
      <c r="C126" s="2">
        <v>0.25625</v>
      </c>
      <c r="D126" t="s">
        <v>418</v>
      </c>
      <c r="E126">
        <v>0.68</v>
      </c>
      <c r="F126">
        <v>10.6385</v>
      </c>
      <c r="G126" t="s">
        <v>419</v>
      </c>
      <c r="H126">
        <v>1.668</v>
      </c>
      <c r="I126">
        <v>85.259</v>
      </c>
      <c r="K126" s="2">
        <v>0.2534722222222222</v>
      </c>
      <c r="L126" s="3">
        <f t="shared" si="8"/>
        <v>324.25347222222223</v>
      </c>
      <c r="M126">
        <f t="shared" si="11"/>
        <v>486.311420330135</v>
      </c>
      <c r="N126">
        <f t="shared" si="12"/>
        <v>132.65810730275376</v>
      </c>
    </row>
    <row r="127" spans="1:14" ht="12.75">
      <c r="A127" t="s">
        <v>405</v>
      </c>
      <c r="B127" s="1">
        <v>36849</v>
      </c>
      <c r="C127" s="2">
        <v>0.2583449074074074</v>
      </c>
      <c r="D127" t="s">
        <v>418</v>
      </c>
      <c r="E127">
        <v>0.678</v>
      </c>
      <c r="F127">
        <v>11.3931</v>
      </c>
      <c r="G127" t="s">
        <v>419</v>
      </c>
      <c r="H127">
        <v>1.67</v>
      </c>
      <c r="I127">
        <v>109.8112</v>
      </c>
      <c r="K127" s="2">
        <v>0.2555555555555556</v>
      </c>
      <c r="L127" s="3">
        <f t="shared" si="8"/>
        <v>324.25555555555553</v>
      </c>
      <c r="M127">
        <f t="shared" si="11"/>
        <v>520.8060011245251</v>
      </c>
      <c r="N127">
        <f t="shared" si="12"/>
        <v>158.9597602360207</v>
      </c>
    </row>
    <row r="128" spans="1:14" ht="12.75">
      <c r="A128" t="s">
        <v>406</v>
      </c>
      <c r="B128" s="1">
        <v>36849</v>
      </c>
      <c r="C128" s="2">
        <v>0.2604282407407407</v>
      </c>
      <c r="D128" t="s">
        <v>418</v>
      </c>
      <c r="E128">
        <v>0.678</v>
      </c>
      <c r="F128">
        <v>10.5496</v>
      </c>
      <c r="G128" t="s">
        <v>419</v>
      </c>
      <c r="H128">
        <v>1.671</v>
      </c>
      <c r="I128">
        <v>95.7653</v>
      </c>
      <c r="K128" s="2">
        <v>0.2576388888888889</v>
      </c>
      <c r="L128" s="3">
        <f t="shared" si="8"/>
        <v>324.2576388888889</v>
      </c>
      <c r="M128">
        <f t="shared" si="11"/>
        <v>482.2475875278274</v>
      </c>
      <c r="N128">
        <f t="shared" si="12"/>
        <v>143.91302768515465</v>
      </c>
    </row>
    <row r="129" spans="1:14" ht="12.75">
      <c r="A129" t="s">
        <v>407</v>
      </c>
      <c r="B129" s="1">
        <v>36849</v>
      </c>
      <c r="C129" s="2">
        <v>0.26251157407407405</v>
      </c>
      <c r="D129" t="s">
        <v>418</v>
      </c>
      <c r="E129">
        <v>0.678</v>
      </c>
      <c r="F129">
        <v>9.9611</v>
      </c>
      <c r="G129" t="s">
        <v>419</v>
      </c>
      <c r="H129">
        <v>1.671</v>
      </c>
      <c r="I129">
        <v>85.7478</v>
      </c>
      <c r="K129" s="2">
        <v>0.25972222222222224</v>
      </c>
      <c r="L129" s="3">
        <f t="shared" si="8"/>
        <v>324.2597222222222</v>
      </c>
      <c r="M129">
        <f t="shared" si="11"/>
        <v>455.3458371998409</v>
      </c>
      <c r="N129">
        <f t="shared" si="12"/>
        <v>133.18173646648575</v>
      </c>
    </row>
    <row r="130" spans="1:14" ht="12.75">
      <c r="A130" t="s">
        <v>408</v>
      </c>
      <c r="B130" s="1">
        <v>36849</v>
      </c>
      <c r="C130" s="2">
        <v>0.2645949074074074</v>
      </c>
      <c r="D130" t="s">
        <v>418</v>
      </c>
      <c r="E130">
        <v>0.678</v>
      </c>
      <c r="F130">
        <v>10.6466</v>
      </c>
      <c r="G130" t="s">
        <v>419</v>
      </c>
      <c r="H130">
        <v>1.671</v>
      </c>
      <c r="I130">
        <v>86.236</v>
      </c>
      <c r="K130" s="2">
        <v>0.26180555555555557</v>
      </c>
      <c r="L130" s="3">
        <f t="shared" si="8"/>
        <v>324.26180555555555</v>
      </c>
      <c r="M130">
        <f t="shared" si="11"/>
        <v>486.68169081043516</v>
      </c>
      <c r="N130">
        <f t="shared" si="12"/>
        <v>133.70472287756178</v>
      </c>
    </row>
    <row r="131" spans="1:14" ht="12.75">
      <c r="A131" t="s">
        <v>0</v>
      </c>
      <c r="B131" s="1">
        <v>36849</v>
      </c>
      <c r="C131" s="2">
        <v>0.26667824074074076</v>
      </c>
      <c r="D131" t="s">
        <v>418</v>
      </c>
      <c r="E131">
        <v>0.678</v>
      </c>
      <c r="F131">
        <v>11.0973</v>
      </c>
      <c r="G131" t="s">
        <v>419</v>
      </c>
      <c r="H131">
        <v>1.671</v>
      </c>
      <c r="I131">
        <v>87.5926</v>
      </c>
      <c r="K131" s="2">
        <v>0.2638888888888889</v>
      </c>
      <c r="L131" s="3">
        <f t="shared" si="8"/>
        <v>324.2638888888889</v>
      </c>
      <c r="M131">
        <f t="shared" si="11"/>
        <v>507.2842717328202</v>
      </c>
      <c r="N131">
        <f t="shared" si="12"/>
        <v>135.15798663271488</v>
      </c>
    </row>
    <row r="132" spans="1:14" ht="12.75">
      <c r="A132" t="s">
        <v>426</v>
      </c>
      <c r="B132" s="1">
        <v>36849</v>
      </c>
      <c r="C132">
        <f>AVERAGE(C131,C133)</f>
        <v>0.2687615740740741</v>
      </c>
      <c r="D132" t="s">
        <v>418</v>
      </c>
      <c r="E132" t="s">
        <v>426</v>
      </c>
      <c r="F132" t="s">
        <v>426</v>
      </c>
      <c r="G132" t="s">
        <v>419</v>
      </c>
      <c r="H132" t="s">
        <v>426</v>
      </c>
      <c r="I132" t="s">
        <v>426</v>
      </c>
      <c r="K132" s="2">
        <v>0.2659722222222222</v>
      </c>
      <c r="L132" s="3">
        <f t="shared" si="8"/>
        <v>324.2659722222222</v>
      </c>
      <c r="M132" t="s">
        <v>426</v>
      </c>
      <c r="N132" t="s">
        <v>426</v>
      </c>
    </row>
    <row r="133" spans="1:14" ht="12.75">
      <c r="A133" t="s">
        <v>1</v>
      </c>
      <c r="B133" s="1">
        <v>36849</v>
      </c>
      <c r="C133" s="2">
        <v>0.2708449074074074</v>
      </c>
      <c r="D133" t="s">
        <v>418</v>
      </c>
      <c r="E133">
        <v>0.676</v>
      </c>
      <c r="F133">
        <v>11.4394</v>
      </c>
      <c r="G133" t="s">
        <v>419</v>
      </c>
      <c r="H133">
        <v>1.67</v>
      </c>
      <c r="I133">
        <v>80.7327</v>
      </c>
      <c r="K133" s="2">
        <v>0.26805555555555555</v>
      </c>
      <c r="L133" s="3">
        <f t="shared" si="8"/>
        <v>324.2680555555556</v>
      </c>
      <c r="M133">
        <f t="shared" si="11"/>
        <v>522.9224854748833</v>
      </c>
      <c r="N133">
        <f>(277-103)/(-62+(AVERAGE($P$207,$P$47)))*I133+277-((277-103)/(-62+(AVERAGE($P$207,$P$47)))*220)</f>
        <v>127.80928839154228</v>
      </c>
    </row>
    <row r="134" spans="1:14" ht="12.75">
      <c r="A134" t="s">
        <v>2</v>
      </c>
      <c r="B134" s="1">
        <v>36849</v>
      </c>
      <c r="C134" s="2">
        <v>0.27293981481481483</v>
      </c>
      <c r="D134" t="s">
        <v>418</v>
      </c>
      <c r="E134">
        <v>0.678</v>
      </c>
      <c r="F134">
        <v>10.0636</v>
      </c>
      <c r="G134" t="s">
        <v>419</v>
      </c>
      <c r="H134">
        <v>1.668</v>
      </c>
      <c r="I134">
        <v>83.8934</v>
      </c>
      <c r="K134" s="2">
        <v>0.2701388888888889</v>
      </c>
      <c r="L134" s="3">
        <f aca="true" t="shared" si="13" ref="L134:L197">B134-DATE(1999,12,31)+K134</f>
        <v>324.2701388888889</v>
      </c>
      <c r="M134">
        <f t="shared" si="11"/>
        <v>460.031358709813</v>
      </c>
      <c r="N134">
        <f>(277-103)/(-62+(AVERAGE($P$207,$P$47)))*I134+277-((277-103)/(-62+(AVERAGE($P$207,$P$47)))*220)</f>
        <v>131.19520225776108</v>
      </c>
    </row>
    <row r="135" spans="1:14" ht="12.75">
      <c r="A135" t="s">
        <v>426</v>
      </c>
      <c r="B135" s="1">
        <v>36849</v>
      </c>
      <c r="C135">
        <f>AVERAGE(C134,C136)</f>
        <v>0.27502314814814816</v>
      </c>
      <c r="D135" t="s">
        <v>418</v>
      </c>
      <c r="E135" t="s">
        <v>426</v>
      </c>
      <c r="F135" t="s">
        <v>426</v>
      </c>
      <c r="G135" t="s">
        <v>419</v>
      </c>
      <c r="H135" t="s">
        <v>426</v>
      </c>
      <c r="I135" t="s">
        <v>426</v>
      </c>
      <c r="K135" s="2">
        <v>0.2722222222222222</v>
      </c>
      <c r="L135" s="3">
        <f t="shared" si="13"/>
        <v>324.27222222222224</v>
      </c>
      <c r="M135" t="s">
        <v>426</v>
      </c>
      <c r="N135" t="s">
        <v>426</v>
      </c>
    </row>
    <row r="136" spans="1:14" ht="12.75">
      <c r="A136" t="s">
        <v>3</v>
      </c>
      <c r="B136" s="1">
        <v>36849</v>
      </c>
      <c r="C136" s="2">
        <v>0.2771064814814815</v>
      </c>
      <c r="D136" t="s">
        <v>418</v>
      </c>
      <c r="E136">
        <v>0.676</v>
      </c>
      <c r="F136">
        <v>10.3999</v>
      </c>
      <c r="G136" t="s">
        <v>419</v>
      </c>
      <c r="H136">
        <v>1.671</v>
      </c>
      <c r="I136">
        <v>84.5831</v>
      </c>
      <c r="K136" s="2">
        <v>0.2743055555555555</v>
      </c>
      <c r="L136" s="3">
        <f t="shared" si="13"/>
        <v>324.27430555555554</v>
      </c>
      <c r="M136">
        <f t="shared" si="11"/>
        <v>475.4044405030193</v>
      </c>
      <c r="N136">
        <f>(277-103)/(-62+(AVERAGE($P$207,$P$47)))*I136+277-((277-103)/(-62+(AVERAGE($P$207,$P$47)))*220)</f>
        <v>131.93404643580106</v>
      </c>
    </row>
    <row r="137" spans="1:14" ht="12.75">
      <c r="A137" t="s">
        <v>4</v>
      </c>
      <c r="B137" s="1">
        <v>36849</v>
      </c>
      <c r="C137" s="2">
        <v>0.2791898148148148</v>
      </c>
      <c r="D137" t="s">
        <v>418</v>
      </c>
      <c r="E137">
        <v>0.678</v>
      </c>
      <c r="F137">
        <v>10.3509</v>
      </c>
      <c r="G137" t="s">
        <v>419</v>
      </c>
      <c r="H137">
        <v>1.671</v>
      </c>
      <c r="I137">
        <v>86.2521</v>
      </c>
      <c r="K137" s="2">
        <v>0.27638888888888885</v>
      </c>
      <c r="L137" s="3">
        <f t="shared" si="13"/>
        <v>324.2763888888889</v>
      </c>
      <c r="M137">
        <f t="shared" si="11"/>
        <v>473.1645326592277</v>
      </c>
      <c r="N137">
        <f>(277-103)/(-62+(AVERAGE($P$207,$P$47)))*I137+277-((277-103)/(-62+(AVERAGE($P$207,$P$47)))*220)</f>
        <v>133.7219700738304</v>
      </c>
    </row>
    <row r="138" spans="1:14" ht="12.75">
      <c r="A138" t="s">
        <v>5</v>
      </c>
      <c r="B138" s="1">
        <v>36849</v>
      </c>
      <c r="C138" s="2">
        <v>0.28127314814814813</v>
      </c>
      <c r="D138" t="s">
        <v>418</v>
      </c>
      <c r="E138">
        <v>0.676</v>
      </c>
      <c r="F138">
        <v>10.2091</v>
      </c>
      <c r="G138" t="s">
        <v>419</v>
      </c>
      <c r="H138">
        <v>1.671</v>
      </c>
      <c r="I138">
        <v>87.1425</v>
      </c>
      <c r="K138" s="2">
        <v>0.27847222222222223</v>
      </c>
      <c r="L138" s="3">
        <f t="shared" si="13"/>
        <v>324.2784722222222</v>
      </c>
      <c r="M138">
        <f t="shared" si="11"/>
        <v>466.6825136337247</v>
      </c>
      <c r="N138">
        <f>(277-103)/(-62+(AVERAGE($P$207,$P$47)))*I138+277-((277-103)/(-62+(AVERAGE($P$207,$P$47)))*220)</f>
        <v>134.6758150152931</v>
      </c>
    </row>
    <row r="139" spans="1:14" ht="12.75">
      <c r="A139" t="s">
        <v>426</v>
      </c>
      <c r="B139" s="1">
        <v>36849</v>
      </c>
      <c r="C139">
        <f>AVERAGE(C138,C140)</f>
        <v>0.28335648148148146</v>
      </c>
      <c r="D139" t="s">
        <v>418</v>
      </c>
      <c r="E139" t="s">
        <v>426</v>
      </c>
      <c r="F139" t="s">
        <v>426</v>
      </c>
      <c r="G139" t="s">
        <v>419</v>
      </c>
      <c r="H139" t="s">
        <v>426</v>
      </c>
      <c r="I139" t="s">
        <v>426</v>
      </c>
      <c r="K139" s="2">
        <v>0.28055555555555556</v>
      </c>
      <c r="L139" s="3">
        <f t="shared" si="13"/>
        <v>324.28055555555557</v>
      </c>
      <c r="M139" t="s">
        <v>426</v>
      </c>
      <c r="N139" t="s">
        <v>426</v>
      </c>
    </row>
    <row r="140" spans="1:14" ht="12.75">
      <c r="A140" t="s">
        <v>6</v>
      </c>
      <c r="B140" s="1">
        <v>36849</v>
      </c>
      <c r="C140" s="2">
        <v>0.2854398148148148</v>
      </c>
      <c r="D140" t="s">
        <v>418</v>
      </c>
      <c r="E140">
        <v>0.678</v>
      </c>
      <c r="F140">
        <v>10.8379</v>
      </c>
      <c r="G140" t="s">
        <v>419</v>
      </c>
      <c r="H140">
        <v>1.671</v>
      </c>
      <c r="I140">
        <v>87.6456</v>
      </c>
      <c r="K140" s="2">
        <v>0.2826388888888889</v>
      </c>
      <c r="L140" s="3">
        <f t="shared" si="13"/>
        <v>324.28263888888887</v>
      </c>
      <c r="M140">
        <f t="shared" si="11"/>
        <v>495.42647388221735</v>
      </c>
      <c r="N140">
        <f aca="true" t="shared" si="14" ref="N140:N146">(277-103)/(-62+(AVERAGE($P$207,$P$47)))*I140+277-((277-103)/(-62+(AVERAGE($P$207,$P$47)))*220)</f>
        <v>135.21476311732573</v>
      </c>
    </row>
    <row r="141" spans="1:14" ht="12.75">
      <c r="A141" t="s">
        <v>7</v>
      </c>
      <c r="B141" s="1">
        <v>36849</v>
      </c>
      <c r="C141" s="2">
        <v>0.2875347222222222</v>
      </c>
      <c r="D141" t="s">
        <v>418</v>
      </c>
      <c r="E141">
        <v>0.676</v>
      </c>
      <c r="F141">
        <v>10.2189</v>
      </c>
      <c r="G141" t="s">
        <v>419</v>
      </c>
      <c r="H141">
        <v>1.668</v>
      </c>
      <c r="I141">
        <v>83.1261</v>
      </c>
      <c r="K141" s="2">
        <v>0.2847222222222222</v>
      </c>
      <c r="L141" s="3">
        <f t="shared" si="13"/>
        <v>324.28472222222223</v>
      </c>
      <c r="M141">
        <f t="shared" si="11"/>
        <v>467.1304952024831</v>
      </c>
      <c r="N141">
        <f t="shared" si="14"/>
        <v>130.3732287362153</v>
      </c>
    </row>
    <row r="142" spans="1:14" ht="12.75">
      <c r="A142" t="s">
        <v>8</v>
      </c>
      <c r="B142" s="1">
        <v>36849</v>
      </c>
      <c r="C142" s="2">
        <v>0.2896180555555556</v>
      </c>
      <c r="D142" t="s">
        <v>418</v>
      </c>
      <c r="E142">
        <v>0.678</v>
      </c>
      <c r="F142">
        <v>10.8458</v>
      </c>
      <c r="G142" t="s">
        <v>419</v>
      </c>
      <c r="H142">
        <v>1.668</v>
      </c>
      <c r="I142">
        <v>86.3615</v>
      </c>
      <c r="K142" s="2">
        <v>0.28680555555555554</v>
      </c>
      <c r="L142" s="3">
        <f t="shared" si="13"/>
        <v>324.28680555555553</v>
      </c>
      <c r="M142">
        <f t="shared" si="11"/>
        <v>495.7876018815226</v>
      </c>
      <c r="N142">
        <f t="shared" si="14"/>
        <v>133.83916530810262</v>
      </c>
    </row>
    <row r="143" spans="1:14" ht="12.75">
      <c r="A143" t="s">
        <v>9</v>
      </c>
      <c r="B143" s="1">
        <v>36849</v>
      </c>
      <c r="C143" s="2">
        <v>0.2917013888888889</v>
      </c>
      <c r="D143" t="s">
        <v>418</v>
      </c>
      <c r="E143">
        <v>0.678</v>
      </c>
      <c r="F143">
        <v>11.0852</v>
      </c>
      <c r="G143" t="s">
        <v>419</v>
      </c>
      <c r="H143">
        <v>1.67</v>
      </c>
      <c r="I143">
        <v>96.3099</v>
      </c>
      <c r="K143" s="2">
        <v>0.2888888888888889</v>
      </c>
      <c r="L143" s="3">
        <f t="shared" si="13"/>
        <v>324.2888888888889</v>
      </c>
      <c r="M143">
        <f t="shared" si="11"/>
        <v>506.73115163261855</v>
      </c>
      <c r="N143">
        <f t="shared" si="14"/>
        <v>144.49643284589206</v>
      </c>
    </row>
    <row r="144" spans="1:14" ht="12.75">
      <c r="A144" t="s">
        <v>10</v>
      </c>
      <c r="B144" s="1">
        <v>36849</v>
      </c>
      <c r="C144" s="2">
        <v>0.29378472222222224</v>
      </c>
      <c r="D144" t="s">
        <v>418</v>
      </c>
      <c r="E144">
        <v>0.678</v>
      </c>
      <c r="F144">
        <v>10.0817</v>
      </c>
      <c r="G144" t="s">
        <v>419</v>
      </c>
      <c r="H144">
        <v>1.67</v>
      </c>
      <c r="I144">
        <v>109.4196</v>
      </c>
      <c r="K144" s="2">
        <v>0.29097222222222224</v>
      </c>
      <c r="L144" s="3">
        <f t="shared" si="13"/>
        <v>324.2909722222222</v>
      </c>
      <c r="M144">
        <f t="shared" si="11"/>
        <v>460.85875323986664</v>
      </c>
      <c r="N144">
        <f t="shared" si="14"/>
        <v>158.54025700255625</v>
      </c>
    </row>
    <row r="145" spans="1:14" ht="12.75">
      <c r="A145" t="s">
        <v>11</v>
      </c>
      <c r="B145" s="1">
        <v>36849</v>
      </c>
      <c r="C145" s="2">
        <v>0.29586805555555556</v>
      </c>
      <c r="D145" t="s">
        <v>418</v>
      </c>
      <c r="E145">
        <v>0.678</v>
      </c>
      <c r="F145">
        <v>9.9345</v>
      </c>
      <c r="G145" t="s">
        <v>419</v>
      </c>
      <c r="H145">
        <v>1.671</v>
      </c>
      <c r="I145">
        <v>89.407</v>
      </c>
      <c r="K145" s="2">
        <v>0.29305555555555557</v>
      </c>
      <c r="L145" s="3">
        <f t="shared" si="13"/>
        <v>324.29305555555555</v>
      </c>
      <c r="M145">
        <f t="shared" si="11"/>
        <v>454.1298872274969</v>
      </c>
      <c r="N145">
        <f t="shared" si="14"/>
        <v>137.10167066437475</v>
      </c>
    </row>
    <row r="146" spans="1:14" ht="12.75">
      <c r="A146" t="s">
        <v>12</v>
      </c>
      <c r="B146" s="1">
        <v>36849</v>
      </c>
      <c r="C146" s="2">
        <v>0.29800925925925925</v>
      </c>
      <c r="D146" t="s">
        <v>418</v>
      </c>
      <c r="E146">
        <v>0.676</v>
      </c>
      <c r="F146">
        <v>10.4152</v>
      </c>
      <c r="G146" t="s">
        <v>419</v>
      </c>
      <c r="H146">
        <v>1.67</v>
      </c>
      <c r="I146">
        <v>136.9432</v>
      </c>
      <c r="K146" s="2">
        <v>0.2951388888888889</v>
      </c>
      <c r="L146" s="3">
        <f t="shared" si="13"/>
        <v>324.2951388888889</v>
      </c>
      <c r="M146">
        <f t="shared" si="11"/>
        <v>476.103840299142</v>
      </c>
      <c r="N146">
        <f t="shared" si="14"/>
        <v>188.02503533908276</v>
      </c>
    </row>
    <row r="147" spans="1:14" ht="12.75">
      <c r="A147" t="s">
        <v>426</v>
      </c>
      <c r="B147" s="1">
        <v>36849</v>
      </c>
      <c r="C147">
        <f>AVERAGE(C146,C148)</f>
        <v>0.30006365740740737</v>
      </c>
      <c r="D147" t="s">
        <v>418</v>
      </c>
      <c r="E147" t="s">
        <v>426</v>
      </c>
      <c r="F147" t="s">
        <v>426</v>
      </c>
      <c r="G147" t="s">
        <v>419</v>
      </c>
      <c r="H147" t="s">
        <v>426</v>
      </c>
      <c r="I147" t="s">
        <v>426</v>
      </c>
      <c r="K147" s="2">
        <v>0.2972222222222222</v>
      </c>
      <c r="L147" s="3">
        <f t="shared" si="13"/>
        <v>324.2972222222222</v>
      </c>
      <c r="M147" t="s">
        <v>426</v>
      </c>
      <c r="N147" t="s">
        <v>426</v>
      </c>
    </row>
    <row r="148" spans="1:14" ht="12.75">
      <c r="A148" t="s">
        <v>13</v>
      </c>
      <c r="B148" s="1">
        <v>36849</v>
      </c>
      <c r="C148" s="2">
        <v>0.30211805555555554</v>
      </c>
      <c r="D148" t="s">
        <v>418</v>
      </c>
      <c r="E148">
        <v>0.676</v>
      </c>
      <c r="F148">
        <v>10.1524</v>
      </c>
      <c r="G148" t="s">
        <v>419</v>
      </c>
      <c r="H148">
        <v>1.671</v>
      </c>
      <c r="I148">
        <v>88.5234</v>
      </c>
      <c r="K148" s="2">
        <v>0.29930555555555555</v>
      </c>
      <c r="L148" s="3">
        <f t="shared" si="13"/>
        <v>324.2993055555556</v>
      </c>
      <c r="M148">
        <f t="shared" si="11"/>
        <v>464.09062027162304</v>
      </c>
      <c r="N148">
        <f>(277-103)/(-62+(AVERAGE($P$207,$P$47)))*I148+277-((277-103)/(-62+(AVERAGE($P$207,$P$47)))*220)</f>
        <v>136.15511025301305</v>
      </c>
    </row>
    <row r="149" spans="1:14" ht="12.75">
      <c r="A149" t="s">
        <v>426</v>
      </c>
      <c r="B149" s="1">
        <v>36849</v>
      </c>
      <c r="C149">
        <f>AVERAGE(C148,C151)</f>
        <v>0.30524884259259255</v>
      </c>
      <c r="D149" t="s">
        <v>418</v>
      </c>
      <c r="E149" t="s">
        <v>426</v>
      </c>
      <c r="F149" t="s">
        <v>426</v>
      </c>
      <c r="G149" t="s">
        <v>419</v>
      </c>
      <c r="H149" t="s">
        <v>426</v>
      </c>
      <c r="I149" t="s">
        <v>426</v>
      </c>
      <c r="K149" s="2">
        <v>0.3013888888888889</v>
      </c>
      <c r="L149" s="3">
        <f t="shared" si="13"/>
        <v>324.3013888888889</v>
      </c>
      <c r="M149" t="s">
        <v>426</v>
      </c>
      <c r="N149" t="s">
        <v>426</v>
      </c>
    </row>
    <row r="150" spans="1:14" ht="12.75">
      <c r="A150" t="s">
        <v>426</v>
      </c>
      <c r="B150" s="1">
        <v>36849</v>
      </c>
      <c r="C150">
        <f>AVERAGE(C149,C151)</f>
        <v>0.3068142361111111</v>
      </c>
      <c r="D150" t="s">
        <v>418</v>
      </c>
      <c r="E150" t="s">
        <v>426</v>
      </c>
      <c r="F150" t="s">
        <v>426</v>
      </c>
      <c r="G150" t="s">
        <v>419</v>
      </c>
      <c r="H150" t="s">
        <v>426</v>
      </c>
      <c r="I150" t="s">
        <v>426</v>
      </c>
      <c r="K150" s="2">
        <v>0.3034722222222222</v>
      </c>
      <c r="L150" s="3">
        <f t="shared" si="13"/>
        <v>324.30347222222224</v>
      </c>
      <c r="M150" t="s">
        <v>426</v>
      </c>
      <c r="N150" t="s">
        <v>426</v>
      </c>
    </row>
    <row r="151" spans="1:14" ht="12.75">
      <c r="A151" t="s">
        <v>14</v>
      </c>
      <c r="B151" s="1">
        <v>36849</v>
      </c>
      <c r="C151" s="2">
        <v>0.3083796296296296</v>
      </c>
      <c r="D151" t="s">
        <v>418</v>
      </c>
      <c r="E151">
        <v>0.676</v>
      </c>
      <c r="F151">
        <v>10.6156</v>
      </c>
      <c r="G151" t="s">
        <v>419</v>
      </c>
      <c r="H151">
        <v>1.67</v>
      </c>
      <c r="I151">
        <v>83.638</v>
      </c>
      <c r="K151" s="2">
        <v>0.3055555555555555</v>
      </c>
      <c r="L151" s="3">
        <f t="shared" si="13"/>
        <v>324.30555555555554</v>
      </c>
      <c r="M151">
        <f t="shared" si="11"/>
        <v>485.2646062561997</v>
      </c>
      <c r="N151">
        <f>(277-103)/(-62+(AVERAGE($P$207,$P$47)))*I151+277-((277-103)/(-62+(AVERAGE($P$207,$P$47)))*220)</f>
        <v>130.92160387720224</v>
      </c>
    </row>
    <row r="152" spans="1:14" ht="12.75">
      <c r="A152" t="s">
        <v>15</v>
      </c>
      <c r="B152" s="1">
        <v>36849</v>
      </c>
      <c r="C152" s="2">
        <v>0.310462962962963</v>
      </c>
      <c r="D152" t="s">
        <v>418</v>
      </c>
      <c r="E152">
        <v>0.676</v>
      </c>
      <c r="F152">
        <v>10.7321</v>
      </c>
      <c r="G152" t="s">
        <v>419</v>
      </c>
      <c r="H152">
        <v>1.67</v>
      </c>
      <c r="I152">
        <v>113.6343</v>
      </c>
      <c r="K152" s="2">
        <v>0.3076388888888889</v>
      </c>
      <c r="L152" s="3">
        <f t="shared" si="13"/>
        <v>324.3076388888889</v>
      </c>
      <c r="M152">
        <f t="shared" si="11"/>
        <v>490.5901014358266</v>
      </c>
      <c r="N152">
        <f>(277-103)/(-62+(AVERAGE($P$207,$P$47)))*I152+277-((277-103)/(-62+(AVERAGE($P$207,$P$47)))*220)</f>
        <v>163.05527303443284</v>
      </c>
    </row>
    <row r="153" spans="1:14" ht="12.75">
      <c r="A153" t="s">
        <v>16</v>
      </c>
      <c r="B153" s="1">
        <v>36849</v>
      </c>
      <c r="C153" s="2">
        <v>0.3125462962962963</v>
      </c>
      <c r="D153" t="s">
        <v>418</v>
      </c>
      <c r="E153">
        <v>0.676</v>
      </c>
      <c r="F153">
        <v>10.4009</v>
      </c>
      <c r="G153" t="s">
        <v>419</v>
      </c>
      <c r="H153">
        <v>1.67</v>
      </c>
      <c r="I153">
        <v>85.2799</v>
      </c>
      <c r="K153" s="2">
        <v>0.30972222222222223</v>
      </c>
      <c r="L153" s="3">
        <f t="shared" si="13"/>
        <v>324.3097222222222</v>
      </c>
      <c r="M153">
        <f t="shared" si="11"/>
        <v>475.4501529079946</v>
      </c>
      <c r="N153">
        <f>(277-103)/(-62+(AVERAGE($P$207,$P$47)))*I153+277-((277-103)/(-62+(AVERAGE($P$207,$P$47)))*220)</f>
        <v>132.68049652027008</v>
      </c>
    </row>
    <row r="154" spans="1:14" ht="12.75">
      <c r="A154" t="s">
        <v>17</v>
      </c>
      <c r="B154" s="1">
        <v>36849</v>
      </c>
      <c r="C154" s="2">
        <v>0.31462962962962965</v>
      </c>
      <c r="D154" t="s">
        <v>418</v>
      </c>
      <c r="E154">
        <v>0.678</v>
      </c>
      <c r="F154">
        <v>9.6631</v>
      </c>
      <c r="G154" t="s">
        <v>419</v>
      </c>
      <c r="H154">
        <v>1.671</v>
      </c>
      <c r="I154">
        <v>84.771</v>
      </c>
      <c r="K154" s="2">
        <v>0.31180555555555556</v>
      </c>
      <c r="L154" s="3">
        <f t="shared" si="13"/>
        <v>324.31180555555557</v>
      </c>
      <c r="M154">
        <f t="shared" si="11"/>
        <v>441.72354051719014</v>
      </c>
      <c r="N154">
        <f>(277-103)/(-62+(AVERAGE($P$207,$P$47)))*I154+277-((277-103)/(-62+(AVERAGE($P$207,$P$47)))*220)</f>
        <v>132.13533514256306</v>
      </c>
    </row>
    <row r="155" spans="1:14" ht="12.75">
      <c r="A155" t="s">
        <v>18</v>
      </c>
      <c r="B155" s="1">
        <v>36849</v>
      </c>
      <c r="C155" s="2">
        <v>0.316724537037037</v>
      </c>
      <c r="D155" t="s">
        <v>418</v>
      </c>
      <c r="E155">
        <v>0.678</v>
      </c>
      <c r="F155">
        <v>10.8234</v>
      </c>
      <c r="G155" t="s">
        <v>419</v>
      </c>
      <c r="H155">
        <v>1.668</v>
      </c>
      <c r="I155">
        <v>85.425</v>
      </c>
      <c r="K155" s="2">
        <v>0.3138888888888889</v>
      </c>
      <c r="L155" s="3">
        <f t="shared" si="13"/>
        <v>324.31388888888887</v>
      </c>
      <c r="M155">
        <f t="shared" si="11"/>
        <v>494.763644010075</v>
      </c>
      <c r="N155">
        <f>(277-103)/(-62+(AVERAGE($P$207,$P$47)))*I155+277-((277-103)/(-62+(AVERAGE($P$207,$P$47)))*220)</f>
        <v>132.8359355375727</v>
      </c>
    </row>
    <row r="156" spans="1:14" ht="12.75">
      <c r="A156" t="s">
        <v>426</v>
      </c>
      <c r="B156" s="1">
        <v>36849</v>
      </c>
      <c r="C156">
        <f>AVERAGE(C155,C157)</f>
        <v>0.3188078703703704</v>
      </c>
      <c r="D156" t="s">
        <v>418</v>
      </c>
      <c r="E156" t="s">
        <v>426</v>
      </c>
      <c r="F156" t="s">
        <v>426</v>
      </c>
      <c r="G156" t="s">
        <v>419</v>
      </c>
      <c r="H156" t="s">
        <v>426</v>
      </c>
      <c r="I156" t="s">
        <v>426</v>
      </c>
      <c r="K156" s="2">
        <v>0.3159722222222222</v>
      </c>
      <c r="L156" s="3">
        <f t="shared" si="13"/>
        <v>324.31597222222223</v>
      </c>
      <c r="M156" t="s">
        <v>426</v>
      </c>
      <c r="N156" t="s">
        <v>426</v>
      </c>
    </row>
    <row r="157" spans="1:14" ht="12.75">
      <c r="A157" t="s">
        <v>19</v>
      </c>
      <c r="B157" s="1">
        <v>36849</v>
      </c>
      <c r="C157" s="2">
        <v>0.3208912037037037</v>
      </c>
      <c r="D157" t="s">
        <v>418</v>
      </c>
      <c r="E157">
        <v>0.678</v>
      </c>
      <c r="F157">
        <v>10.2407</v>
      </c>
      <c r="G157" t="s">
        <v>419</v>
      </c>
      <c r="H157">
        <v>1.666</v>
      </c>
      <c r="I157">
        <v>81.0066</v>
      </c>
      <c r="K157" s="2">
        <v>0.31805555555555554</v>
      </c>
      <c r="L157" s="3">
        <f t="shared" si="13"/>
        <v>324.31805555555553</v>
      </c>
      <c r="M157">
        <f t="shared" si="11"/>
        <v>468.12702563094547</v>
      </c>
      <c r="N157">
        <f>(277-103)/(-62+(AVERAGE($P$207,$P$47)))*I157+277-((277-103)/(-62+(AVERAGE($P$207,$P$47)))*220)</f>
        <v>128.1027049789936</v>
      </c>
    </row>
    <row r="158" spans="1:14" ht="12.75">
      <c r="A158" t="s">
        <v>20</v>
      </c>
      <c r="B158" s="1">
        <v>36849</v>
      </c>
      <c r="C158" s="2">
        <v>0.32297453703703705</v>
      </c>
      <c r="D158" t="s">
        <v>418</v>
      </c>
      <c r="E158">
        <v>0.68</v>
      </c>
      <c r="F158">
        <v>10.8054</v>
      </c>
      <c r="G158" t="s">
        <v>419</v>
      </c>
      <c r="H158">
        <v>1.668</v>
      </c>
      <c r="I158">
        <v>88.3286</v>
      </c>
      <c r="K158" s="2">
        <v>0.3201388888888889</v>
      </c>
      <c r="L158" s="3">
        <f t="shared" si="13"/>
        <v>324.3201388888889</v>
      </c>
      <c r="M158">
        <f t="shared" si="11"/>
        <v>493.94082072051896</v>
      </c>
      <c r="N158">
        <f>(277-103)/(-62+(AVERAGE($P$207,$P$47)))*I158+277-((277-103)/(-62+(AVERAGE($P$207,$P$47)))*220)</f>
        <v>135.9464298907074</v>
      </c>
    </row>
    <row r="159" spans="1:14" ht="12.75">
      <c r="A159" t="s">
        <v>21</v>
      </c>
      <c r="B159" s="1">
        <v>36849</v>
      </c>
      <c r="C159" s="2">
        <v>0.32505787037037037</v>
      </c>
      <c r="D159" t="s">
        <v>418</v>
      </c>
      <c r="E159">
        <v>0.678</v>
      </c>
      <c r="F159">
        <v>10.4688</v>
      </c>
      <c r="G159" t="s">
        <v>419</v>
      </c>
      <c r="H159">
        <v>1.671</v>
      </c>
      <c r="I159">
        <v>88.4851</v>
      </c>
      <c r="K159" s="2">
        <v>0.32222222222222224</v>
      </c>
      <c r="L159" s="3">
        <f t="shared" si="13"/>
        <v>324.3222222222222</v>
      </c>
      <c r="M159">
        <f t="shared" si="11"/>
        <v>478.55402520582004</v>
      </c>
      <c r="N159">
        <f>(277-103)/(-62+(AVERAGE($P$207,$P$47)))*I159+277-((277-103)/(-62+(AVERAGE($P$207,$P$47)))*220)</f>
        <v>136.11408120847352</v>
      </c>
    </row>
    <row r="160" spans="1:14" ht="12.75">
      <c r="A160" t="s">
        <v>22</v>
      </c>
      <c r="B160" s="1">
        <v>36849</v>
      </c>
      <c r="C160" s="2">
        <v>0.3271412037037037</v>
      </c>
      <c r="D160" t="s">
        <v>418</v>
      </c>
      <c r="E160">
        <v>0.676</v>
      </c>
      <c r="F160">
        <v>10.646</v>
      </c>
      <c r="G160" t="s">
        <v>419</v>
      </c>
      <c r="H160">
        <v>1.67</v>
      </c>
      <c r="I160">
        <v>83.8804</v>
      </c>
      <c r="K160" s="2">
        <v>0.32430555555555557</v>
      </c>
      <c r="L160" s="3">
        <f t="shared" si="13"/>
        <v>324.32430555555555</v>
      </c>
      <c r="M160">
        <f t="shared" si="11"/>
        <v>486.65426336744997</v>
      </c>
      <c r="N160">
        <f>(277-103)/(-62+(AVERAGE($P$207,$P$47)))*I160+277-((277-103)/(-62+(AVERAGE($P$207,$P$47)))*220)</f>
        <v>131.18127595021502</v>
      </c>
    </row>
    <row r="161" spans="1:14" ht="12.75">
      <c r="A161" t="s">
        <v>23</v>
      </c>
      <c r="B161" s="1">
        <v>36849</v>
      </c>
      <c r="C161" s="2">
        <v>0.3292361111111111</v>
      </c>
      <c r="D161" t="s">
        <v>418</v>
      </c>
      <c r="E161">
        <v>0.676</v>
      </c>
      <c r="F161">
        <v>10.8927</v>
      </c>
      <c r="G161" t="s">
        <v>419</v>
      </c>
      <c r="H161">
        <v>1.67</v>
      </c>
      <c r="I161">
        <v>86.4146</v>
      </c>
      <c r="K161" s="2">
        <v>0.3263888888888889</v>
      </c>
      <c r="L161" s="3">
        <f t="shared" si="13"/>
        <v>324.3263888888889</v>
      </c>
      <c r="M161">
        <f t="shared" si="11"/>
        <v>497.93151367486587</v>
      </c>
      <c r="N161">
        <f>(277-103)/(-62+(AVERAGE($P$207,$P$47)))*I161+277-((277-103)/(-62+(AVERAGE($P$207,$P$47)))*220)</f>
        <v>133.89604891815617</v>
      </c>
    </row>
    <row r="162" spans="1:14" ht="12.75">
      <c r="A162" t="s">
        <v>426</v>
      </c>
      <c r="B162" s="1">
        <v>36849</v>
      </c>
      <c r="C162">
        <f>AVERAGE(C161,C163)</f>
        <v>0.33131944444444444</v>
      </c>
      <c r="D162" t="s">
        <v>418</v>
      </c>
      <c r="E162" t="s">
        <v>426</v>
      </c>
      <c r="F162" t="s">
        <v>426</v>
      </c>
      <c r="G162" t="s">
        <v>419</v>
      </c>
      <c r="H162" t="s">
        <v>426</v>
      </c>
      <c r="I162" t="s">
        <v>426</v>
      </c>
      <c r="K162" s="2">
        <v>0.3284722222222222</v>
      </c>
      <c r="L162" s="3">
        <f t="shared" si="13"/>
        <v>324.3284722222222</v>
      </c>
      <c r="M162" t="s">
        <v>426</v>
      </c>
      <c r="N162" t="s">
        <v>426</v>
      </c>
    </row>
    <row r="163" spans="1:14" ht="12.75">
      <c r="A163" t="s">
        <v>24</v>
      </c>
      <c r="B163" s="1">
        <v>36849</v>
      </c>
      <c r="C163" s="2">
        <v>0.33340277777777777</v>
      </c>
      <c r="D163" t="s">
        <v>418</v>
      </c>
      <c r="E163">
        <v>0.676</v>
      </c>
      <c r="F163">
        <v>11.3194</v>
      </c>
      <c r="G163" t="s">
        <v>419</v>
      </c>
      <c r="H163">
        <v>1.671</v>
      </c>
      <c r="I163">
        <v>83.1752</v>
      </c>
      <c r="K163" s="2">
        <v>0.33055555555555555</v>
      </c>
      <c r="L163" s="3">
        <f t="shared" si="13"/>
        <v>324.3305555555556</v>
      </c>
      <c r="M163">
        <f t="shared" si="11"/>
        <v>517.4369968778427</v>
      </c>
      <c r="N163">
        <f>(277-103)/(-62+(AVERAGE($P$207,$P$47)))*I163+277-((277-103)/(-62+(AVERAGE($P$207,$P$47)))*220)</f>
        <v>130.42582732856238</v>
      </c>
    </row>
    <row r="164" spans="1:14" ht="12.75">
      <c r="A164" t="s">
        <v>25</v>
      </c>
      <c r="B164" s="1">
        <v>36849</v>
      </c>
      <c r="C164" s="2">
        <v>0.3354861111111111</v>
      </c>
      <c r="D164" t="s">
        <v>418</v>
      </c>
      <c r="E164">
        <v>0.678</v>
      </c>
      <c r="F164">
        <v>9.7754</v>
      </c>
      <c r="G164" t="s">
        <v>419</v>
      </c>
      <c r="H164">
        <v>1.671</v>
      </c>
      <c r="I164">
        <v>78.9725</v>
      </c>
      <c r="K164" s="2">
        <v>0.3326388888888889</v>
      </c>
      <c r="L164" s="3">
        <f t="shared" si="13"/>
        <v>324.3326388888889</v>
      </c>
      <c r="M164">
        <f t="shared" si="11"/>
        <v>446.8570435959206</v>
      </c>
      <c r="N164">
        <f>(277-103)/(-62+(AVERAGE($P$207,$P$47)))*I164+277-((277-103)/(-62+(AVERAGE($P$207,$P$47)))*220)</f>
        <v>125.92366634980522</v>
      </c>
    </row>
    <row r="165" spans="1:14" ht="12.75">
      <c r="A165" t="s">
        <v>26</v>
      </c>
      <c r="B165" s="1">
        <v>36849</v>
      </c>
      <c r="C165" s="2">
        <v>0.3375694444444444</v>
      </c>
      <c r="D165" t="s">
        <v>418</v>
      </c>
      <c r="E165">
        <v>0.678</v>
      </c>
      <c r="F165">
        <v>11.1856</v>
      </c>
      <c r="G165" t="s">
        <v>419</v>
      </c>
      <c r="H165">
        <v>1.668</v>
      </c>
      <c r="I165">
        <v>87.4139</v>
      </c>
      <c r="K165" s="2">
        <v>0.334722222222222</v>
      </c>
      <c r="L165" s="3">
        <f t="shared" si="13"/>
        <v>324.33472222222224</v>
      </c>
      <c r="M165">
        <f t="shared" si="11"/>
        <v>511.3206770921425</v>
      </c>
      <c r="N165">
        <f>(277-103)/(-62+(AVERAGE($P$207,$P$47)))*I165+277-((277-103)/(-62+(AVERAGE($P$207,$P$47)))*220)</f>
        <v>134.96655346667785</v>
      </c>
    </row>
    <row r="166" spans="1:14" ht="12.75">
      <c r="A166" t="s">
        <v>426</v>
      </c>
      <c r="B166" s="1">
        <v>36849</v>
      </c>
      <c r="C166">
        <f>AVERAGE(C165,C168)</f>
        <v>0.3406944444444444</v>
      </c>
      <c r="D166" t="s">
        <v>418</v>
      </c>
      <c r="E166" t="s">
        <v>426</v>
      </c>
      <c r="F166" t="s">
        <v>426</v>
      </c>
      <c r="G166" t="s">
        <v>419</v>
      </c>
      <c r="H166" t="s">
        <v>426</v>
      </c>
      <c r="I166" t="s">
        <v>426</v>
      </c>
      <c r="K166" s="2">
        <v>0.336805555555556</v>
      </c>
      <c r="L166" s="3">
        <f t="shared" si="13"/>
        <v>324.33680555555554</v>
      </c>
      <c r="M166" t="s">
        <v>426</v>
      </c>
      <c r="N166" t="s">
        <v>426</v>
      </c>
    </row>
    <row r="167" spans="1:14" ht="12.75">
      <c r="A167" t="s">
        <v>426</v>
      </c>
      <c r="B167" s="1">
        <v>36849</v>
      </c>
      <c r="C167">
        <f>AVERAGE(C166,C168)</f>
        <v>0.34225694444444443</v>
      </c>
      <c r="D167" t="s">
        <v>418</v>
      </c>
      <c r="E167" t="s">
        <v>426</v>
      </c>
      <c r="F167" t="s">
        <v>426</v>
      </c>
      <c r="G167" t="s">
        <v>419</v>
      </c>
      <c r="H167" t="s">
        <v>426</v>
      </c>
      <c r="I167" t="s">
        <v>426</v>
      </c>
      <c r="K167" s="2">
        <v>0.338888888888889</v>
      </c>
      <c r="L167" s="3">
        <f t="shared" si="13"/>
        <v>324.3388888888889</v>
      </c>
      <c r="M167" t="s">
        <v>426</v>
      </c>
      <c r="N167" t="s">
        <v>426</v>
      </c>
    </row>
    <row r="168" spans="1:14" ht="12.75">
      <c r="A168" t="s">
        <v>27</v>
      </c>
      <c r="B168" s="1">
        <v>36849</v>
      </c>
      <c r="C168" s="2">
        <v>0.34381944444444446</v>
      </c>
      <c r="D168" t="s">
        <v>418</v>
      </c>
      <c r="E168">
        <v>0.68</v>
      </c>
      <c r="F168">
        <v>10.6233</v>
      </c>
      <c r="G168" t="s">
        <v>419</v>
      </c>
      <c r="H168">
        <v>1.67</v>
      </c>
      <c r="I168">
        <v>85.3556</v>
      </c>
      <c r="K168" s="2">
        <v>0.340972222222222</v>
      </c>
      <c r="L168" s="3">
        <f t="shared" si="13"/>
        <v>324.3409722222222</v>
      </c>
      <c r="M168">
        <f t="shared" si="11"/>
        <v>485.61659177450986</v>
      </c>
      <c r="N168">
        <f aca="true" t="shared" si="15" ref="N168:N180">(277-103)/(-62+(AVERAGE($P$207,$P$47)))*I168+277-((277-103)/(-62+(AVERAGE($P$207,$P$47)))*220)</f>
        <v>132.76159048036527</v>
      </c>
    </row>
    <row r="169" spans="1:14" ht="12.75">
      <c r="A169" t="s">
        <v>28</v>
      </c>
      <c r="B169" s="1">
        <v>36849</v>
      </c>
      <c r="C169" s="2">
        <v>0.3459722222222222</v>
      </c>
      <c r="D169" t="s">
        <v>418</v>
      </c>
      <c r="E169">
        <v>0.68</v>
      </c>
      <c r="F169">
        <v>10.8791</v>
      </c>
      <c r="G169" t="s">
        <v>419</v>
      </c>
      <c r="H169">
        <v>1.67</v>
      </c>
      <c r="I169">
        <v>87.537</v>
      </c>
      <c r="K169" s="2">
        <v>0.343055555555556</v>
      </c>
      <c r="L169" s="3">
        <f t="shared" si="13"/>
        <v>324.34305555555557</v>
      </c>
      <c r="M169">
        <f t="shared" si="11"/>
        <v>497.3098249672012</v>
      </c>
      <c r="N169">
        <f t="shared" si="15"/>
        <v>135.09842488659478</v>
      </c>
    </row>
    <row r="170" spans="1:14" ht="12.75">
      <c r="A170" t="s">
        <v>29</v>
      </c>
      <c r="B170" s="1">
        <v>36849</v>
      </c>
      <c r="C170" s="2">
        <v>0.3479976851851852</v>
      </c>
      <c r="D170" t="s">
        <v>418</v>
      </c>
      <c r="E170">
        <v>0.676</v>
      </c>
      <c r="F170">
        <v>10.0671</v>
      </c>
      <c r="G170" t="s">
        <v>419</v>
      </c>
      <c r="H170">
        <v>1.671</v>
      </c>
      <c r="I170">
        <v>87.6959</v>
      </c>
      <c r="K170" s="2">
        <v>0.345138888888889</v>
      </c>
      <c r="L170" s="3">
        <f t="shared" si="13"/>
        <v>324.34513888888887</v>
      </c>
      <c r="M170">
        <f t="shared" si="11"/>
        <v>460.19135212722676</v>
      </c>
      <c r="N170">
        <f t="shared" si="15"/>
        <v>135.26864721498475</v>
      </c>
    </row>
    <row r="171" spans="1:14" ht="12.75">
      <c r="A171" t="s">
        <v>30</v>
      </c>
      <c r="B171" s="1">
        <v>36849</v>
      </c>
      <c r="C171" s="2">
        <v>0.3500810185185185</v>
      </c>
      <c r="D171" t="s">
        <v>418</v>
      </c>
      <c r="E171">
        <v>0.678</v>
      </c>
      <c r="F171">
        <v>9.9888</v>
      </c>
      <c r="G171" t="s">
        <v>419</v>
      </c>
      <c r="H171">
        <v>1.671</v>
      </c>
      <c r="I171">
        <v>83.9575</v>
      </c>
      <c r="K171" s="2">
        <v>0.347222222222222</v>
      </c>
      <c r="L171" s="3">
        <f t="shared" si="13"/>
        <v>324.34722222222223</v>
      </c>
      <c r="M171">
        <f t="shared" si="11"/>
        <v>456.61207081765775</v>
      </c>
      <c r="N171">
        <f t="shared" si="15"/>
        <v>131.26386966650745</v>
      </c>
    </row>
    <row r="172" spans="1:14" ht="12.75">
      <c r="A172" t="s">
        <v>31</v>
      </c>
      <c r="B172" s="1">
        <v>36849</v>
      </c>
      <c r="C172" s="2">
        <v>0.35216435185185185</v>
      </c>
      <c r="D172" t="s">
        <v>418</v>
      </c>
      <c r="E172">
        <v>0.678</v>
      </c>
      <c r="F172">
        <v>10.5098</v>
      </c>
      <c r="G172" t="s">
        <v>419</v>
      </c>
      <c r="H172">
        <v>1.673</v>
      </c>
      <c r="I172">
        <v>82.3797</v>
      </c>
      <c r="K172" s="2">
        <v>0.349305555555555</v>
      </c>
      <c r="L172" s="3">
        <f t="shared" si="13"/>
        <v>324.34930555555553</v>
      </c>
      <c r="M172">
        <f t="shared" si="11"/>
        <v>480.428233809809</v>
      </c>
      <c r="N172">
        <f t="shared" si="15"/>
        <v>129.57364443218592</v>
      </c>
    </row>
    <row r="173" spans="1:14" ht="12.75">
      <c r="A173" t="s">
        <v>32</v>
      </c>
      <c r="B173" s="1">
        <v>36849</v>
      </c>
      <c r="C173" s="2">
        <v>0.3542476851851852</v>
      </c>
      <c r="D173" t="s">
        <v>418</v>
      </c>
      <c r="E173">
        <v>0.678</v>
      </c>
      <c r="F173">
        <v>10.5976</v>
      </c>
      <c r="G173" t="s">
        <v>419</v>
      </c>
      <c r="H173">
        <v>1.675</v>
      </c>
      <c r="I173">
        <v>81.5883</v>
      </c>
      <c r="K173" s="2">
        <v>0.351388888888889</v>
      </c>
      <c r="L173" s="3">
        <f t="shared" si="13"/>
        <v>324.3513888888889</v>
      </c>
      <c r="M173">
        <f t="shared" si="11"/>
        <v>484.44178296664364</v>
      </c>
      <c r="N173">
        <f t="shared" si="15"/>
        <v>128.72585367895857</v>
      </c>
    </row>
    <row r="174" spans="1:14" ht="12.75">
      <c r="A174" t="s">
        <v>33</v>
      </c>
      <c r="B174" s="1">
        <v>36849</v>
      </c>
      <c r="C174" s="2">
        <v>0.3563310185185185</v>
      </c>
      <c r="D174" t="s">
        <v>418</v>
      </c>
      <c r="E174">
        <v>0.678</v>
      </c>
      <c r="F174">
        <v>10.7363</v>
      </c>
      <c r="G174" t="s">
        <v>419</v>
      </c>
      <c r="H174">
        <v>1.673</v>
      </c>
      <c r="I174">
        <v>84.5009</v>
      </c>
      <c r="K174" s="2">
        <v>0.353472222222222</v>
      </c>
      <c r="L174" s="3">
        <f t="shared" si="13"/>
        <v>324.3534722222222</v>
      </c>
      <c r="M174">
        <f t="shared" si="11"/>
        <v>490.782093536723</v>
      </c>
      <c r="N174">
        <f t="shared" si="15"/>
        <v>131.8459893219329</v>
      </c>
    </row>
    <row r="175" spans="1:14" ht="12.75">
      <c r="A175" t="s">
        <v>34</v>
      </c>
      <c r="B175" s="1">
        <v>36849</v>
      </c>
      <c r="C175" s="2">
        <v>0.3584143518518519</v>
      </c>
      <c r="D175" t="s">
        <v>418</v>
      </c>
      <c r="E175">
        <v>0.678</v>
      </c>
      <c r="F175">
        <v>10.2859</v>
      </c>
      <c r="G175" t="s">
        <v>419</v>
      </c>
      <c r="H175">
        <v>1.67</v>
      </c>
      <c r="I175">
        <v>81.4396</v>
      </c>
      <c r="K175" s="2">
        <v>0.355555555555555</v>
      </c>
      <c r="L175" s="3">
        <f t="shared" si="13"/>
        <v>324.35555555555555</v>
      </c>
      <c r="M175">
        <f t="shared" si="11"/>
        <v>470.19322633583073</v>
      </c>
      <c r="N175">
        <f t="shared" si="15"/>
        <v>128.5665581457202</v>
      </c>
    </row>
    <row r="176" spans="1:14" ht="12.75">
      <c r="A176" t="s">
        <v>35</v>
      </c>
      <c r="B176" s="1">
        <v>36849</v>
      </c>
      <c r="C176" s="2">
        <v>0.3605092592592593</v>
      </c>
      <c r="D176" t="s">
        <v>418</v>
      </c>
      <c r="E176">
        <v>0.678</v>
      </c>
      <c r="F176">
        <v>10.6634</v>
      </c>
      <c r="G176" t="s">
        <v>419</v>
      </c>
      <c r="H176">
        <v>1.67</v>
      </c>
      <c r="I176">
        <v>83.6654</v>
      </c>
      <c r="K176" s="2">
        <v>0.357638888888889</v>
      </c>
      <c r="L176" s="3">
        <f t="shared" si="13"/>
        <v>324.3576388888889</v>
      </c>
      <c r="M176">
        <f t="shared" si="11"/>
        <v>487.44965921402087</v>
      </c>
      <c r="N176">
        <f t="shared" si="15"/>
        <v>130.95095624849165</v>
      </c>
    </row>
    <row r="177" spans="1:14" ht="12.75">
      <c r="A177" t="s">
        <v>36</v>
      </c>
      <c r="B177" s="1">
        <v>36849</v>
      </c>
      <c r="C177" s="2">
        <v>0.3625925925925926</v>
      </c>
      <c r="D177" t="s">
        <v>418</v>
      </c>
      <c r="E177">
        <v>0.68</v>
      </c>
      <c r="F177">
        <v>10.7879</v>
      </c>
      <c r="G177" t="s">
        <v>419</v>
      </c>
      <c r="H177">
        <v>1.67</v>
      </c>
      <c r="I177">
        <v>82.9893</v>
      </c>
      <c r="K177" s="2">
        <v>0.359722222222222</v>
      </c>
      <c r="L177" s="3">
        <f t="shared" si="13"/>
        <v>324.3597222222222</v>
      </c>
      <c r="M177">
        <f aca="true" t="shared" si="16" ref="M177:M203">500*F177/AVERAGE($Q$207,$Q$47)</f>
        <v>493.14085363345043</v>
      </c>
      <c r="N177">
        <f t="shared" si="15"/>
        <v>130.22668113065362</v>
      </c>
    </row>
    <row r="178" spans="1:14" ht="12.75">
      <c r="A178" t="s">
        <v>37</v>
      </c>
      <c r="B178" s="1">
        <v>36849</v>
      </c>
      <c r="C178" s="2">
        <v>0.36473379629629626</v>
      </c>
      <c r="D178" t="s">
        <v>418</v>
      </c>
      <c r="E178">
        <v>0.678</v>
      </c>
      <c r="F178">
        <v>9.9632</v>
      </c>
      <c r="G178" t="s">
        <v>419</v>
      </c>
      <c r="H178">
        <v>1.67</v>
      </c>
      <c r="I178">
        <v>85.9288</v>
      </c>
      <c r="K178" s="2">
        <v>0.361805555555555</v>
      </c>
      <c r="L178" s="3">
        <f t="shared" si="13"/>
        <v>324.3618055555556</v>
      </c>
      <c r="M178">
        <f t="shared" si="16"/>
        <v>455.4418332502891</v>
      </c>
      <c r="N178">
        <f t="shared" si="15"/>
        <v>133.375633517704</v>
      </c>
    </row>
    <row r="179" spans="1:14" ht="12.75">
      <c r="A179" t="s">
        <v>38</v>
      </c>
      <c r="B179" s="1">
        <v>36849</v>
      </c>
      <c r="C179" s="2">
        <v>0.36675925925925923</v>
      </c>
      <c r="D179" t="s">
        <v>418</v>
      </c>
      <c r="E179">
        <v>0.681</v>
      </c>
      <c r="F179">
        <v>10.7741</v>
      </c>
      <c r="G179" t="s">
        <v>419</v>
      </c>
      <c r="H179">
        <v>1.673</v>
      </c>
      <c r="I179">
        <v>82.7694</v>
      </c>
      <c r="K179" s="2">
        <v>0.363888888888889</v>
      </c>
      <c r="L179" s="3">
        <f t="shared" si="13"/>
        <v>324.3638888888889</v>
      </c>
      <c r="M179">
        <f t="shared" si="16"/>
        <v>492.5100224447908</v>
      </c>
      <c r="N179">
        <f t="shared" si="15"/>
        <v>129.99111228223984</v>
      </c>
    </row>
    <row r="180" spans="1:14" ht="12.75">
      <c r="A180" t="s">
        <v>39</v>
      </c>
      <c r="B180" s="1">
        <v>36849</v>
      </c>
      <c r="C180" s="2">
        <v>0.3688425925925926</v>
      </c>
      <c r="D180" t="s">
        <v>418</v>
      </c>
      <c r="E180">
        <v>0.68</v>
      </c>
      <c r="F180">
        <v>11.0399</v>
      </c>
      <c r="G180" t="s">
        <v>419</v>
      </c>
      <c r="H180">
        <v>1.671</v>
      </c>
      <c r="I180">
        <v>82.4968</v>
      </c>
      <c r="K180" s="2">
        <v>0.365972222222222</v>
      </c>
      <c r="L180" s="3">
        <f t="shared" si="13"/>
        <v>324.36597222222224</v>
      </c>
      <c r="M180">
        <f t="shared" si="16"/>
        <v>504.66037968723566</v>
      </c>
      <c r="N180">
        <f t="shared" si="15"/>
        <v>129.69908832554313</v>
      </c>
    </row>
    <row r="181" spans="1:14" ht="12.75">
      <c r="A181" t="s">
        <v>426</v>
      </c>
      <c r="B181" s="1">
        <v>36849</v>
      </c>
      <c r="C181">
        <f>AVERAGE(C180,C182)</f>
        <v>0.37092592592592594</v>
      </c>
      <c r="D181" t="s">
        <v>418</v>
      </c>
      <c r="E181" t="s">
        <v>426</v>
      </c>
      <c r="F181" t="s">
        <v>426</v>
      </c>
      <c r="G181" t="s">
        <v>419</v>
      </c>
      <c r="H181" t="s">
        <v>426</v>
      </c>
      <c r="I181" t="s">
        <v>426</v>
      </c>
      <c r="K181" s="2">
        <v>0.368055555555555</v>
      </c>
      <c r="L181" s="3">
        <f t="shared" si="13"/>
        <v>324.36805555555554</v>
      </c>
      <c r="M181" t="s">
        <v>426</v>
      </c>
      <c r="N181" t="s">
        <v>426</v>
      </c>
    </row>
    <row r="182" spans="1:14" ht="12.75">
      <c r="A182" t="s">
        <v>40</v>
      </c>
      <c r="B182" s="1">
        <v>36849</v>
      </c>
      <c r="C182" s="2">
        <v>0.37300925925925926</v>
      </c>
      <c r="D182" t="s">
        <v>418</v>
      </c>
      <c r="E182">
        <v>0.68</v>
      </c>
      <c r="F182">
        <v>10.3401</v>
      </c>
      <c r="G182" t="s">
        <v>419</v>
      </c>
      <c r="H182">
        <v>1.671</v>
      </c>
      <c r="I182">
        <v>80.7473</v>
      </c>
      <c r="K182" s="2">
        <v>0.370138888888889</v>
      </c>
      <c r="L182" s="3">
        <f t="shared" si="13"/>
        <v>324.3701388888889</v>
      </c>
      <c r="M182">
        <f t="shared" si="16"/>
        <v>472.67083868549406</v>
      </c>
      <c r="N182">
        <f>(277-103)/(-62+(AVERAGE($P$207,$P$47)))*I182+277-((277-103)/(-62+(AVERAGE($P$207,$P$47)))*220)</f>
        <v>127.82492870617091</v>
      </c>
    </row>
    <row r="183" spans="1:14" ht="12.75">
      <c r="A183" t="s">
        <v>41</v>
      </c>
      <c r="B183" s="1">
        <v>36849</v>
      </c>
      <c r="C183" s="2">
        <v>0.37516203703703704</v>
      </c>
      <c r="D183" t="s">
        <v>418</v>
      </c>
      <c r="E183">
        <v>0.678</v>
      </c>
      <c r="F183">
        <v>10.8038</v>
      </c>
      <c r="G183" t="s">
        <v>419</v>
      </c>
      <c r="H183">
        <v>1.671</v>
      </c>
      <c r="I183">
        <v>79.8231</v>
      </c>
      <c r="K183" s="2">
        <v>0.372222222222222</v>
      </c>
      <c r="L183" s="3">
        <f t="shared" si="13"/>
        <v>324.3722222222222</v>
      </c>
      <c r="M183">
        <f t="shared" si="16"/>
        <v>493.8676808725584</v>
      </c>
      <c r="N183">
        <f>(277-103)/(-62+(AVERAGE($P$207,$P$47)))*I183+277-((277-103)/(-62+(AVERAGE($P$207,$P$47)))*220)</f>
        <v>126.83487536508841</v>
      </c>
    </row>
    <row r="184" spans="1:14" ht="12.75">
      <c r="A184" t="s">
        <v>42</v>
      </c>
      <c r="B184" s="1">
        <v>36849</v>
      </c>
      <c r="C184" s="2">
        <v>0.3771875</v>
      </c>
      <c r="D184" t="s">
        <v>418</v>
      </c>
      <c r="E184">
        <v>0.68</v>
      </c>
      <c r="F184">
        <v>10.7522</v>
      </c>
      <c r="G184" t="s">
        <v>419</v>
      </c>
      <c r="H184">
        <v>1.673</v>
      </c>
      <c r="I184">
        <v>83.3823</v>
      </c>
      <c r="K184" s="2">
        <v>0.374305555555555</v>
      </c>
      <c r="L184" s="3">
        <f t="shared" si="13"/>
        <v>324.37430555555557</v>
      </c>
      <c r="M184">
        <f t="shared" si="16"/>
        <v>491.5089207758309</v>
      </c>
      <c r="N184">
        <f>(277-103)/(-62+(AVERAGE($P$207,$P$47)))*I184+277-((277-103)/(-62+(AVERAGE($P$207,$P$47)))*220)</f>
        <v>130.64768412031543</v>
      </c>
    </row>
    <row r="185" spans="1:14" ht="12.75">
      <c r="A185" t="s">
        <v>43</v>
      </c>
      <c r="B185" s="1">
        <v>36849</v>
      </c>
      <c r="C185" s="2">
        <v>0.3792708333333333</v>
      </c>
      <c r="D185" t="s">
        <v>418</v>
      </c>
      <c r="E185">
        <v>0.68</v>
      </c>
      <c r="F185">
        <v>10.7198</v>
      </c>
      <c r="G185" t="s">
        <v>419</v>
      </c>
      <c r="H185">
        <v>1.673</v>
      </c>
      <c r="I185">
        <v>83.7778</v>
      </c>
      <c r="K185" s="2">
        <v>0.376388888888889</v>
      </c>
      <c r="L185" s="3">
        <f t="shared" si="13"/>
        <v>324.37638888888887</v>
      </c>
      <c r="M185">
        <f t="shared" si="16"/>
        <v>490.0278388546299</v>
      </c>
      <c r="N185">
        <f>(277-103)/(-62+(AVERAGE($P$207,$P$47)))*I185+277-((277-103)/(-62+(AVERAGE($P$207,$P$47)))*220)</f>
        <v>131.07136524604374</v>
      </c>
    </row>
    <row r="186" spans="1:14" ht="12.75">
      <c r="A186" t="s">
        <v>426</v>
      </c>
      <c r="B186" s="1">
        <v>36849</v>
      </c>
      <c r="C186">
        <f>AVERAGE(C185,C187)</f>
        <v>0.38135416666666666</v>
      </c>
      <c r="D186" t="s">
        <v>418</v>
      </c>
      <c r="E186" t="s">
        <v>426</v>
      </c>
      <c r="F186" t="s">
        <v>426</v>
      </c>
      <c r="G186" t="s">
        <v>419</v>
      </c>
      <c r="H186" t="s">
        <v>426</v>
      </c>
      <c r="I186" t="s">
        <v>426</v>
      </c>
      <c r="K186" s="2">
        <v>0.378472222222222</v>
      </c>
      <c r="L186" s="3">
        <f t="shared" si="13"/>
        <v>324.37847222222223</v>
      </c>
      <c r="M186" t="s">
        <v>426</v>
      </c>
      <c r="N186" t="s">
        <v>426</v>
      </c>
    </row>
    <row r="187" spans="1:14" ht="12.75">
      <c r="A187" t="s">
        <v>44</v>
      </c>
      <c r="B187" s="1">
        <v>36849</v>
      </c>
      <c r="C187" s="2">
        <v>0.3834375</v>
      </c>
      <c r="D187" t="s">
        <v>418</v>
      </c>
      <c r="E187">
        <v>0.68</v>
      </c>
      <c r="F187">
        <v>11.1359</v>
      </c>
      <c r="G187" t="s">
        <v>419</v>
      </c>
      <c r="H187">
        <v>1.673</v>
      </c>
      <c r="I187">
        <v>83.5884</v>
      </c>
      <c r="K187" s="2">
        <v>0.380555555555555</v>
      </c>
      <c r="L187" s="3">
        <f t="shared" si="13"/>
        <v>324.38055555555553</v>
      </c>
      <c r="M187">
        <f t="shared" si="16"/>
        <v>509.04877056486816</v>
      </c>
      <c r="N187">
        <f aca="true" t="shared" si="17" ref="N187:N204">(277-103)/(-62+(AVERAGE($P$207,$P$47)))*I187+277-((277-103)/(-62+(AVERAGE($P$207,$P$47)))*220)</f>
        <v>130.86846965764187</v>
      </c>
    </row>
    <row r="188" spans="1:14" ht="12.75">
      <c r="A188" t="s">
        <v>45</v>
      </c>
      <c r="B188" s="1">
        <v>36849</v>
      </c>
      <c r="C188" s="2">
        <v>0.3855324074074074</v>
      </c>
      <c r="D188" t="s">
        <v>418</v>
      </c>
      <c r="E188">
        <v>0.68</v>
      </c>
      <c r="F188">
        <v>11.7949</v>
      </c>
      <c r="G188" t="s">
        <v>419</v>
      </c>
      <c r="H188">
        <v>1.673</v>
      </c>
      <c r="I188">
        <v>84.1178</v>
      </c>
      <c r="K188" s="2">
        <v>0.382638888888889</v>
      </c>
      <c r="L188" s="3">
        <f t="shared" si="13"/>
        <v>324.3826388888889</v>
      </c>
      <c r="M188">
        <f t="shared" si="16"/>
        <v>539.173245443616</v>
      </c>
      <c r="N188">
        <f t="shared" si="17"/>
        <v>131.43559175109465</v>
      </c>
    </row>
    <row r="189" spans="1:14" ht="12.75">
      <c r="A189" t="s">
        <v>46</v>
      </c>
      <c r="B189" s="1">
        <v>36849</v>
      </c>
      <c r="C189" s="2">
        <v>0.38761574074074073</v>
      </c>
      <c r="D189" t="s">
        <v>418</v>
      </c>
      <c r="E189">
        <v>0.68</v>
      </c>
      <c r="F189">
        <v>10.8543</v>
      </c>
      <c r="G189" t="s">
        <v>419</v>
      </c>
      <c r="H189">
        <v>1.673</v>
      </c>
      <c r="I189">
        <v>81.9675</v>
      </c>
      <c r="K189" s="2">
        <v>0.384722222222222</v>
      </c>
      <c r="L189" s="3">
        <f t="shared" si="13"/>
        <v>324.3847222222222</v>
      </c>
      <c r="M189">
        <f t="shared" si="16"/>
        <v>496.17615732381296</v>
      </c>
      <c r="N189">
        <f t="shared" si="17"/>
        <v>129.132073357533</v>
      </c>
    </row>
    <row r="190" spans="1:14" ht="12.75">
      <c r="A190" t="s">
        <v>47</v>
      </c>
      <c r="B190" s="1">
        <v>36849</v>
      </c>
      <c r="C190" s="2">
        <v>0.38969907407407406</v>
      </c>
      <c r="D190" t="s">
        <v>418</v>
      </c>
      <c r="E190">
        <v>0.68</v>
      </c>
      <c r="F190">
        <v>10.932</v>
      </c>
      <c r="G190" t="s">
        <v>419</v>
      </c>
      <c r="H190">
        <v>1.673</v>
      </c>
      <c r="I190">
        <v>84.7019</v>
      </c>
      <c r="K190" s="2">
        <v>0.386805555555555</v>
      </c>
      <c r="L190" s="3">
        <f t="shared" si="13"/>
        <v>324.38680555555555</v>
      </c>
      <c r="M190">
        <f t="shared" si="16"/>
        <v>499.7280111903967</v>
      </c>
      <c r="N190">
        <f t="shared" si="17"/>
        <v>132.0613114616836</v>
      </c>
    </row>
    <row r="191" spans="1:14" ht="12.75">
      <c r="A191" t="s">
        <v>48</v>
      </c>
      <c r="B191" s="1">
        <v>36849</v>
      </c>
      <c r="C191" s="2">
        <v>0.39178240740740744</v>
      </c>
      <c r="D191" t="s">
        <v>418</v>
      </c>
      <c r="E191">
        <v>0.68</v>
      </c>
      <c r="F191">
        <v>11.1262</v>
      </c>
      <c r="G191" t="s">
        <v>419</v>
      </c>
      <c r="H191">
        <v>1.673</v>
      </c>
      <c r="I191">
        <v>79.4528</v>
      </c>
      <c r="K191" s="2">
        <v>0.388888888888889</v>
      </c>
      <c r="L191" s="3">
        <f t="shared" si="13"/>
        <v>324.3888888888889</v>
      </c>
      <c r="M191">
        <f t="shared" si="16"/>
        <v>508.6053602366074</v>
      </c>
      <c r="N191">
        <f t="shared" si="17"/>
        <v>126.43818985091093</v>
      </c>
    </row>
    <row r="192" spans="1:14" ht="12.75">
      <c r="A192" t="s">
        <v>49</v>
      </c>
      <c r="B192" s="1">
        <v>36849</v>
      </c>
      <c r="C192" s="2">
        <v>0.3938657407407407</v>
      </c>
      <c r="D192" t="s">
        <v>418</v>
      </c>
      <c r="E192">
        <v>0.68</v>
      </c>
      <c r="F192">
        <v>10.5388</v>
      </c>
      <c r="G192" t="s">
        <v>419</v>
      </c>
      <c r="H192">
        <v>1.675</v>
      </c>
      <c r="I192">
        <v>87.09</v>
      </c>
      <c r="K192" s="2">
        <v>0.390972222222222</v>
      </c>
      <c r="L192" s="3">
        <f t="shared" si="13"/>
        <v>324.3909722222222</v>
      </c>
      <c r="M192">
        <f t="shared" si="16"/>
        <v>481.75389355409374</v>
      </c>
      <c r="N192">
        <f t="shared" si="17"/>
        <v>134.61957415789556</v>
      </c>
    </row>
    <row r="193" spans="1:14" ht="12.75">
      <c r="A193" t="s">
        <v>50</v>
      </c>
      <c r="B193" s="1">
        <v>36849</v>
      </c>
      <c r="C193" s="2">
        <v>0.39600694444444445</v>
      </c>
      <c r="D193" t="s">
        <v>418</v>
      </c>
      <c r="E193">
        <v>0.68</v>
      </c>
      <c r="F193">
        <v>11.0032</v>
      </c>
      <c r="G193" t="s">
        <v>419</v>
      </c>
      <c r="H193">
        <v>1.673</v>
      </c>
      <c r="I193">
        <v>82.2788</v>
      </c>
      <c r="K193" s="2">
        <v>0.393055555555555</v>
      </c>
      <c r="L193" s="3">
        <f t="shared" si="13"/>
        <v>324.3930555555556</v>
      </c>
      <c r="M193">
        <f t="shared" si="16"/>
        <v>502.98273442464074</v>
      </c>
      <c r="N193">
        <f t="shared" si="17"/>
        <v>129.46555486053995</v>
      </c>
    </row>
    <row r="194" spans="1:14" ht="12.75">
      <c r="A194" t="s">
        <v>51</v>
      </c>
      <c r="B194" s="1">
        <v>36849</v>
      </c>
      <c r="C194" s="2">
        <v>0.39803240740740736</v>
      </c>
      <c r="D194" t="s">
        <v>418</v>
      </c>
      <c r="E194">
        <v>0.68</v>
      </c>
      <c r="F194">
        <v>11.0721</v>
      </c>
      <c r="G194" t="s">
        <v>419</v>
      </c>
      <c r="H194">
        <v>1.673</v>
      </c>
      <c r="I194">
        <v>78.5057</v>
      </c>
      <c r="K194" s="2">
        <v>0.395138888888889</v>
      </c>
      <c r="L194" s="3">
        <f t="shared" si="13"/>
        <v>324.3951388888889</v>
      </c>
      <c r="M194">
        <f t="shared" si="16"/>
        <v>506.1323191274416</v>
      </c>
      <c r="N194">
        <f t="shared" si="17"/>
        <v>125.42360478345887</v>
      </c>
    </row>
    <row r="195" spans="1:14" ht="12.75">
      <c r="A195" t="s">
        <v>52</v>
      </c>
      <c r="B195" s="1">
        <v>36849</v>
      </c>
      <c r="C195" s="2">
        <v>0.40011574074074074</v>
      </c>
      <c r="D195" t="s">
        <v>418</v>
      </c>
      <c r="E195">
        <v>0.68</v>
      </c>
      <c r="F195">
        <v>12.311</v>
      </c>
      <c r="G195" t="s">
        <v>419</v>
      </c>
      <c r="H195">
        <v>1.673</v>
      </c>
      <c r="I195">
        <v>80.2976</v>
      </c>
      <c r="K195" s="2">
        <v>0.397222222222222</v>
      </c>
      <c r="L195" s="3">
        <f t="shared" si="13"/>
        <v>324.39722222222224</v>
      </c>
      <c r="M195">
        <f t="shared" si="16"/>
        <v>562.765417651388</v>
      </c>
      <c r="N195">
        <f t="shared" si="17"/>
        <v>127.3431855905198</v>
      </c>
    </row>
    <row r="196" spans="1:14" ht="12.75">
      <c r="A196" t="s">
        <v>53</v>
      </c>
      <c r="B196" s="1">
        <v>36849</v>
      </c>
      <c r="C196" s="2">
        <v>0.40221064814814816</v>
      </c>
      <c r="D196" t="s">
        <v>418</v>
      </c>
      <c r="E196">
        <v>0.68</v>
      </c>
      <c r="F196">
        <v>11.3206</v>
      </c>
      <c r="G196" t="s">
        <v>419</v>
      </c>
      <c r="H196">
        <v>1.673</v>
      </c>
      <c r="I196">
        <v>79.8449</v>
      </c>
      <c r="K196" s="2">
        <v>0.399305555555555</v>
      </c>
      <c r="L196" s="3">
        <f t="shared" si="13"/>
        <v>324.39930555555554</v>
      </c>
      <c r="M196">
        <f t="shared" si="16"/>
        <v>517.4918517638131</v>
      </c>
      <c r="N196">
        <f t="shared" si="17"/>
        <v>126.85822871158877</v>
      </c>
    </row>
    <row r="197" spans="1:14" ht="12.75">
      <c r="A197" t="s">
        <v>54</v>
      </c>
      <c r="B197" s="1">
        <v>36849</v>
      </c>
      <c r="C197" s="2">
        <v>0.4042939814814815</v>
      </c>
      <c r="D197" t="s">
        <v>418</v>
      </c>
      <c r="E197">
        <v>0.678</v>
      </c>
      <c r="F197">
        <v>10.5306</v>
      </c>
      <c r="G197" t="s">
        <v>419</v>
      </c>
      <c r="H197">
        <v>1.673</v>
      </c>
      <c r="I197">
        <v>82.7839</v>
      </c>
      <c r="K197" s="2">
        <v>0.401388888888889</v>
      </c>
      <c r="L197" s="3">
        <f t="shared" si="13"/>
        <v>324.4013888888889</v>
      </c>
      <c r="M197">
        <f t="shared" si="16"/>
        <v>481.379051833296</v>
      </c>
      <c r="N197">
        <f t="shared" si="17"/>
        <v>130.00664547142583</v>
      </c>
    </row>
    <row r="198" spans="1:14" ht="12.75">
      <c r="A198" t="s">
        <v>55</v>
      </c>
      <c r="B198" s="1">
        <v>36849</v>
      </c>
      <c r="C198" s="2">
        <v>0.4063773148148148</v>
      </c>
      <c r="D198" t="s">
        <v>418</v>
      </c>
      <c r="E198">
        <v>0.681</v>
      </c>
      <c r="F198">
        <v>10.3327</v>
      </c>
      <c r="G198" t="s">
        <v>419</v>
      </c>
      <c r="H198">
        <v>1.675</v>
      </c>
      <c r="I198">
        <v>80.6129</v>
      </c>
      <c r="K198" s="2">
        <v>0.403472222222222</v>
      </c>
      <c r="L198" s="3">
        <f aca="true" t="shared" si="18" ref="L198:L261">B198-DATE(1999,12,31)+K198</f>
        <v>324.4034722222222</v>
      </c>
      <c r="M198">
        <f t="shared" si="16"/>
        <v>472.3325668886766</v>
      </c>
      <c r="N198">
        <f t="shared" si="17"/>
        <v>127.68095211123313</v>
      </c>
    </row>
    <row r="199" spans="1:14" ht="12.75">
      <c r="A199" t="s">
        <v>56</v>
      </c>
      <c r="B199" s="1">
        <v>36849</v>
      </c>
      <c r="C199" s="2">
        <v>0.40846064814814814</v>
      </c>
      <c r="D199" t="s">
        <v>418</v>
      </c>
      <c r="E199">
        <v>0.68</v>
      </c>
      <c r="F199">
        <v>10.7284</v>
      </c>
      <c r="G199" t="s">
        <v>419</v>
      </c>
      <c r="H199">
        <v>1.673</v>
      </c>
      <c r="I199">
        <v>84.2625</v>
      </c>
      <c r="K199" s="2">
        <v>0.405555555555555</v>
      </c>
      <c r="L199" s="3">
        <f t="shared" si="18"/>
        <v>324.40555555555557</v>
      </c>
      <c r="M199">
        <f t="shared" si="16"/>
        <v>490.42096553741794</v>
      </c>
      <c r="N199">
        <f t="shared" si="17"/>
        <v>131.5906022666266</v>
      </c>
    </row>
    <row r="200" spans="1:14" ht="12.75">
      <c r="A200" t="s">
        <v>57</v>
      </c>
      <c r="B200" s="1">
        <v>36849</v>
      </c>
      <c r="C200" s="2">
        <v>0.41054398148148147</v>
      </c>
      <c r="D200" t="s">
        <v>418</v>
      </c>
      <c r="E200">
        <v>0.68</v>
      </c>
      <c r="F200">
        <v>10.6829</v>
      </c>
      <c r="G200" t="s">
        <v>419</v>
      </c>
      <c r="H200">
        <v>1.673</v>
      </c>
      <c r="I200">
        <v>85.7666</v>
      </c>
      <c r="K200" s="2">
        <v>0.407638888888889</v>
      </c>
      <c r="L200" s="3">
        <f t="shared" si="18"/>
        <v>324.40763888888887</v>
      </c>
      <c r="M200">
        <f t="shared" si="16"/>
        <v>488.34105111104</v>
      </c>
      <c r="N200">
        <f t="shared" si="17"/>
        <v>133.2018760497062</v>
      </c>
    </row>
    <row r="201" spans="1:14" ht="12.75">
      <c r="A201" t="s">
        <v>58</v>
      </c>
      <c r="B201" s="1">
        <v>36849</v>
      </c>
      <c r="C201" s="2">
        <v>0.4126273148148148</v>
      </c>
      <c r="D201" t="s">
        <v>418</v>
      </c>
      <c r="E201">
        <v>0.681</v>
      </c>
      <c r="F201">
        <v>11.318</v>
      </c>
      <c r="G201" t="s">
        <v>419</v>
      </c>
      <c r="H201">
        <v>1.675</v>
      </c>
      <c r="I201">
        <v>86.0129</v>
      </c>
      <c r="K201" s="2">
        <v>0.409722222222222</v>
      </c>
      <c r="L201" s="3">
        <f t="shared" si="18"/>
        <v>324.40972222222223</v>
      </c>
      <c r="M201">
        <f t="shared" si="16"/>
        <v>517.3729995108772</v>
      </c>
      <c r="N201">
        <f t="shared" si="17"/>
        <v>133.4657260149828</v>
      </c>
    </row>
    <row r="202" spans="1:14" ht="12.75">
      <c r="A202" t="s">
        <v>59</v>
      </c>
      <c r="B202" s="1">
        <v>36849</v>
      </c>
      <c r="C202" s="2">
        <v>0.4147222222222222</v>
      </c>
      <c r="D202" t="s">
        <v>418</v>
      </c>
      <c r="E202">
        <v>0.68</v>
      </c>
      <c r="F202">
        <v>11.025</v>
      </c>
      <c r="G202" t="s">
        <v>419</v>
      </c>
      <c r="H202">
        <v>1.675</v>
      </c>
      <c r="I202">
        <v>79.4866</v>
      </c>
      <c r="K202" s="2">
        <v>0.411805555555555</v>
      </c>
      <c r="L202" s="3">
        <f t="shared" si="18"/>
        <v>324.41180555555553</v>
      </c>
      <c r="M202">
        <f t="shared" si="16"/>
        <v>503.97926485310313</v>
      </c>
      <c r="N202">
        <f t="shared" si="17"/>
        <v>126.47439825053067</v>
      </c>
    </row>
    <row r="203" spans="1:14" ht="12.75">
      <c r="A203" t="s">
        <v>60</v>
      </c>
      <c r="B203" s="1">
        <v>36849</v>
      </c>
      <c r="C203" s="2">
        <v>0.4168055555555556</v>
      </c>
      <c r="D203" t="s">
        <v>418</v>
      </c>
      <c r="E203">
        <v>0.68</v>
      </c>
      <c r="F203">
        <v>10.5254</v>
      </c>
      <c r="G203" t="s">
        <v>419</v>
      </c>
      <c r="H203">
        <v>1.675</v>
      </c>
      <c r="I203">
        <v>84.421</v>
      </c>
      <c r="K203" s="2">
        <v>0.413888888888889</v>
      </c>
      <c r="L203" s="3">
        <f t="shared" si="18"/>
        <v>324.4138888888889</v>
      </c>
      <c r="M203">
        <f t="shared" si="16"/>
        <v>481.14134732742417</v>
      </c>
      <c r="N203">
        <f t="shared" si="17"/>
        <v>131.76039609324596</v>
      </c>
    </row>
    <row r="204" spans="1:14" ht="12.75">
      <c r="A204" t="s">
        <v>61</v>
      </c>
      <c r="B204" s="1">
        <v>36849</v>
      </c>
      <c r="C204" s="2">
        <v>0.41888888888888887</v>
      </c>
      <c r="D204" t="s">
        <v>418</v>
      </c>
      <c r="E204">
        <v>0.68</v>
      </c>
      <c r="F204">
        <v>11.6886</v>
      </c>
      <c r="G204" t="s">
        <v>419</v>
      </c>
      <c r="H204">
        <v>1.675</v>
      </c>
      <c r="I204">
        <v>87.6075</v>
      </c>
      <c r="K204" s="2">
        <v>0.415972222222222</v>
      </c>
      <c r="L204" s="3">
        <f t="shared" si="18"/>
        <v>324.4159722222222</v>
      </c>
      <c r="M204">
        <f>$O$4/AVERAGE($P$207,$P$47)*F204*40</f>
        <v>577.0697564992354</v>
      </c>
      <c r="N204">
        <f t="shared" si="17"/>
        <v>135.17394832367154</v>
      </c>
    </row>
    <row r="205" spans="1:17" ht="12.75">
      <c r="A205" t="s">
        <v>62</v>
      </c>
      <c r="B205" s="1">
        <v>36849</v>
      </c>
      <c r="C205" s="2">
        <v>0.42097222222222225</v>
      </c>
      <c r="D205" t="s">
        <v>418</v>
      </c>
      <c r="E205">
        <v>0.68</v>
      </c>
      <c r="F205">
        <v>11.181</v>
      </c>
      <c r="G205" t="s">
        <v>419</v>
      </c>
      <c r="H205">
        <v>1.671</v>
      </c>
      <c r="I205">
        <v>219.7064</v>
      </c>
      <c r="K205" s="2">
        <v>0.418055555555555</v>
      </c>
      <c r="L205" s="3">
        <f t="shared" si="18"/>
        <v>324.41805555555555</v>
      </c>
      <c r="M205" t="s">
        <v>426</v>
      </c>
      <c r="N205" t="s">
        <v>426</v>
      </c>
      <c r="P205" t="s">
        <v>427</v>
      </c>
      <c r="Q205" t="s">
        <v>418</v>
      </c>
    </row>
    <row r="206" spans="1:14" ht="12.75">
      <c r="A206" t="s">
        <v>63</v>
      </c>
      <c r="B206" s="1">
        <v>36849</v>
      </c>
      <c r="C206" s="2">
        <v>0.4230555555555555</v>
      </c>
      <c r="D206" t="s">
        <v>418</v>
      </c>
      <c r="E206">
        <v>0.68</v>
      </c>
      <c r="F206">
        <v>11.2602</v>
      </c>
      <c r="G206" t="s">
        <v>419</v>
      </c>
      <c r="H206">
        <v>1.673</v>
      </c>
      <c r="I206">
        <v>222.8863</v>
      </c>
      <c r="K206" s="2">
        <v>0.420138888888889</v>
      </c>
      <c r="L206" s="3">
        <f t="shared" si="18"/>
        <v>324.4201388888889</v>
      </c>
      <c r="M206" t="s">
        <v>426</v>
      </c>
      <c r="N206" t="s">
        <v>426</v>
      </c>
    </row>
    <row r="207" spans="1:17" ht="12.75">
      <c r="A207" t="s">
        <v>64</v>
      </c>
      <c r="B207" s="1">
        <v>36849</v>
      </c>
      <c r="C207" s="2">
        <v>0.4251388888888889</v>
      </c>
      <c r="D207" t="s">
        <v>418</v>
      </c>
      <c r="E207">
        <v>0.68</v>
      </c>
      <c r="F207">
        <v>9.8612</v>
      </c>
      <c r="G207" t="s">
        <v>419</v>
      </c>
      <c r="H207">
        <v>1.673</v>
      </c>
      <c r="I207">
        <v>224.0626</v>
      </c>
      <c r="K207" s="2">
        <v>0.422222222222222</v>
      </c>
      <c r="L207" s="3">
        <f t="shared" si="18"/>
        <v>324.4222222222222</v>
      </c>
      <c r="M207" t="s">
        <v>426</v>
      </c>
      <c r="N207" t="s">
        <v>426</v>
      </c>
      <c r="P207">
        <f>AVERAGE(I206:I208)</f>
        <v>223.8687</v>
      </c>
      <c r="Q207">
        <f>AVERAGE(F206:F208)</f>
        <v>10.791200000000002</v>
      </c>
    </row>
    <row r="208" spans="1:17" ht="12.75">
      <c r="A208" t="s">
        <v>65</v>
      </c>
      <c r="B208" s="1">
        <v>36849</v>
      </c>
      <c r="C208" s="2">
        <v>0.4272222222222222</v>
      </c>
      <c r="D208" t="s">
        <v>418</v>
      </c>
      <c r="E208">
        <v>0.68</v>
      </c>
      <c r="F208">
        <v>11.2522</v>
      </c>
      <c r="G208" t="s">
        <v>419</v>
      </c>
      <c r="H208">
        <v>1.673</v>
      </c>
      <c r="I208">
        <v>224.6572</v>
      </c>
      <c r="K208" s="2">
        <v>0.424305555555555</v>
      </c>
      <c r="L208" s="3">
        <f t="shared" si="18"/>
        <v>324.4243055555556</v>
      </c>
      <c r="M208" t="s">
        <v>426</v>
      </c>
      <c r="N208" t="s">
        <v>426</v>
      </c>
      <c r="P208">
        <f>STDEV(I206:I208)</f>
        <v>0.9012322730579467</v>
      </c>
      <c r="Q208">
        <f>STDEV(F206:F208)</f>
        <v>0.8054135583660909</v>
      </c>
    </row>
    <row r="209" spans="1:14" ht="12.75">
      <c r="A209" t="s">
        <v>66</v>
      </c>
      <c r="B209" s="1">
        <v>36849</v>
      </c>
      <c r="C209" s="2">
        <v>0.42931712962962965</v>
      </c>
      <c r="D209" t="s">
        <v>418</v>
      </c>
      <c r="E209">
        <v>0.68</v>
      </c>
      <c r="F209">
        <v>10.9244</v>
      </c>
      <c r="G209" t="s">
        <v>419</v>
      </c>
      <c r="H209">
        <v>1.675</v>
      </c>
      <c r="I209">
        <v>87.8847</v>
      </c>
      <c r="K209" s="2">
        <v>0.426388888888889</v>
      </c>
      <c r="L209" s="3">
        <f t="shared" si="18"/>
        <v>324.4263888888889</v>
      </c>
      <c r="M209">
        <f aca="true" t="shared" si="19" ref="M209:M271">500*F209/AVERAGE($Q$367,$Q$207)</f>
        <v>509.3957791269152</v>
      </c>
      <c r="N209">
        <f>(277-103)/(-62+(AVERAGE($P$207,$P$367)))*I209+277-((277-103)/(-62+(AVERAGE($P$207,$P$367)))*220)</f>
        <v>133.29819107367135</v>
      </c>
    </row>
    <row r="210" spans="1:14" ht="12.75">
      <c r="A210" t="s">
        <v>67</v>
      </c>
      <c r="B210" s="1">
        <v>36849</v>
      </c>
      <c r="C210" s="2">
        <v>0.4314004629629629</v>
      </c>
      <c r="D210" t="s">
        <v>418</v>
      </c>
      <c r="E210">
        <v>0.68</v>
      </c>
      <c r="F210">
        <v>10.5023</v>
      </c>
      <c r="G210" t="s">
        <v>419</v>
      </c>
      <c r="H210">
        <v>1.675</v>
      </c>
      <c r="I210">
        <v>89.9359</v>
      </c>
      <c r="K210" s="2">
        <v>0.428472222222222</v>
      </c>
      <c r="L210" s="3">
        <f t="shared" si="18"/>
        <v>324.42847222222224</v>
      </c>
      <c r="M210">
        <f t="shared" si="19"/>
        <v>489.71360359604205</v>
      </c>
      <c r="N210">
        <f>(277-103)/(-62+(AVERAGE($P$207,$P$367)))*I220+277-((277-103)/(-62+(AVERAGE($P$207,$P$367)))*220)</f>
        <v>125.03950267939885</v>
      </c>
    </row>
    <row r="211" spans="1:14" ht="12.75">
      <c r="A211" t="s">
        <v>68</v>
      </c>
      <c r="B211" s="1">
        <v>36849</v>
      </c>
      <c r="C211" s="2">
        <v>0.4334837962962963</v>
      </c>
      <c r="D211" t="s">
        <v>418</v>
      </c>
      <c r="E211">
        <v>0.68</v>
      </c>
      <c r="F211">
        <v>11.2433</v>
      </c>
      <c r="G211" t="s">
        <v>419</v>
      </c>
      <c r="H211">
        <v>1.675</v>
      </c>
      <c r="I211">
        <v>88.4677</v>
      </c>
      <c r="K211" s="2">
        <v>0.430555555555555</v>
      </c>
      <c r="L211" s="3">
        <f t="shared" si="18"/>
        <v>324.43055555555554</v>
      </c>
      <c r="M211">
        <f t="shared" si="19"/>
        <v>524.2658236111499</v>
      </c>
      <c r="N211">
        <f>(277-103)/(-62+(AVERAGE($P$207,$P$367)))*I211+277-((277-103)/(-62+(AVERAGE($P$207,$P$367)))*220)</f>
        <v>133.9323201609462</v>
      </c>
    </row>
    <row r="212" spans="1:14" ht="12.75">
      <c r="A212" t="s">
        <v>426</v>
      </c>
      <c r="B212" s="1">
        <v>36849</v>
      </c>
      <c r="C212">
        <f>AVERAGE(C211,C213)</f>
        <v>0.4355671296296296</v>
      </c>
      <c r="D212" t="s">
        <v>418</v>
      </c>
      <c r="E212" t="s">
        <v>426</v>
      </c>
      <c r="F212" t="s">
        <v>426</v>
      </c>
      <c r="G212" t="s">
        <v>419</v>
      </c>
      <c r="H212" t="s">
        <v>426</v>
      </c>
      <c r="I212" t="s">
        <v>426</v>
      </c>
      <c r="K212" s="2">
        <v>0.432638888888889</v>
      </c>
      <c r="L212" s="3">
        <f t="shared" si="18"/>
        <v>324.4326388888889</v>
      </c>
      <c r="M212" t="s">
        <v>426</v>
      </c>
      <c r="N212" t="s">
        <v>426</v>
      </c>
    </row>
    <row r="213" spans="1:14" ht="12.75">
      <c r="A213" t="s">
        <v>69</v>
      </c>
      <c r="B213" s="1">
        <v>36849</v>
      </c>
      <c r="C213" s="2">
        <v>0.43765046296296295</v>
      </c>
      <c r="D213" t="s">
        <v>418</v>
      </c>
      <c r="E213">
        <v>0.678</v>
      </c>
      <c r="F213">
        <v>11.0621</v>
      </c>
      <c r="G213" t="s">
        <v>419</v>
      </c>
      <c r="H213">
        <v>1.673</v>
      </c>
      <c r="I213">
        <v>82.1552</v>
      </c>
      <c r="K213" s="2">
        <v>0.434722222222222</v>
      </c>
      <c r="L213" s="3">
        <f t="shared" si="18"/>
        <v>324.4347222222222</v>
      </c>
      <c r="M213">
        <f t="shared" si="19"/>
        <v>515.8166167734473</v>
      </c>
      <c r="N213">
        <f aca="true" t="shared" si="20" ref="N213:N222">(277-103)/(-62+(AVERAGE($P$207,$P$367)))*I213+277-((277-103)/(-62+(AVERAGE($P$207,$P$367)))*220)</f>
        <v>127.06621404872871</v>
      </c>
    </row>
    <row r="214" spans="1:14" ht="12.75">
      <c r="A214" t="s">
        <v>70</v>
      </c>
      <c r="B214" s="1">
        <v>36849</v>
      </c>
      <c r="C214" s="2">
        <v>0.43973379629629633</v>
      </c>
      <c r="D214" t="s">
        <v>418</v>
      </c>
      <c r="E214">
        <v>0.68</v>
      </c>
      <c r="F214">
        <v>10.7645</v>
      </c>
      <c r="G214" t="s">
        <v>419</v>
      </c>
      <c r="H214">
        <v>1.675</v>
      </c>
      <c r="I214">
        <v>85.2867</v>
      </c>
      <c r="K214" s="2">
        <v>0.436805555555556</v>
      </c>
      <c r="L214" s="3">
        <f t="shared" si="18"/>
        <v>324.43680555555557</v>
      </c>
      <c r="M214">
        <f t="shared" si="19"/>
        <v>501.93977375523406</v>
      </c>
      <c r="N214">
        <f t="shared" si="20"/>
        <v>130.47234653037768</v>
      </c>
    </row>
    <row r="215" spans="1:14" ht="12.75">
      <c r="A215" t="s">
        <v>71</v>
      </c>
      <c r="B215" s="1">
        <v>36849</v>
      </c>
      <c r="C215" s="2">
        <v>0.4418171296296296</v>
      </c>
      <c r="D215" t="s">
        <v>418</v>
      </c>
      <c r="E215">
        <v>0.678</v>
      </c>
      <c r="F215">
        <v>10.8467</v>
      </c>
      <c r="G215" t="s">
        <v>419</v>
      </c>
      <c r="H215">
        <v>1.675</v>
      </c>
      <c r="I215">
        <v>84.1196</v>
      </c>
      <c r="K215" s="2">
        <v>0.438888888888889</v>
      </c>
      <c r="L215" s="3">
        <f t="shared" si="18"/>
        <v>324.43888888888887</v>
      </c>
      <c r="M215">
        <f t="shared" si="19"/>
        <v>505.77269208889385</v>
      </c>
      <c r="N215">
        <f t="shared" si="20"/>
        <v>129.20289188585193</v>
      </c>
    </row>
    <row r="216" spans="1:14" ht="12.75">
      <c r="A216" t="s">
        <v>72</v>
      </c>
      <c r="B216" s="1">
        <v>36849</v>
      </c>
      <c r="C216" s="2">
        <v>0.443912037037037</v>
      </c>
      <c r="D216" t="s">
        <v>418</v>
      </c>
      <c r="E216">
        <v>0.676</v>
      </c>
      <c r="F216">
        <v>12.055</v>
      </c>
      <c r="G216" t="s">
        <v>419</v>
      </c>
      <c r="H216">
        <v>1.675</v>
      </c>
      <c r="I216">
        <v>80.4777</v>
      </c>
      <c r="K216" s="2">
        <v>0.440972222222222</v>
      </c>
      <c r="L216" s="3">
        <f t="shared" si="18"/>
        <v>324.44097222222223</v>
      </c>
      <c r="M216">
        <f t="shared" si="19"/>
        <v>562.1147264266197</v>
      </c>
      <c r="N216">
        <f t="shared" si="20"/>
        <v>125.24159733534341</v>
      </c>
    </row>
    <row r="217" spans="1:14" ht="12.75">
      <c r="A217" t="s">
        <v>73</v>
      </c>
      <c r="B217" s="1">
        <v>36849</v>
      </c>
      <c r="C217" s="2">
        <v>0.44599537037037035</v>
      </c>
      <c r="D217" t="s">
        <v>418</v>
      </c>
      <c r="E217">
        <v>0.68</v>
      </c>
      <c r="F217">
        <v>10.1363</v>
      </c>
      <c r="G217" t="s">
        <v>419</v>
      </c>
      <c r="H217">
        <v>1.676</v>
      </c>
      <c r="I217">
        <v>81.2519</v>
      </c>
      <c r="K217" s="2">
        <v>0.443055555555556</v>
      </c>
      <c r="L217" s="3">
        <f t="shared" si="18"/>
        <v>324.44305555555553</v>
      </c>
      <c r="M217">
        <f t="shared" si="19"/>
        <v>472.6473248841265</v>
      </c>
      <c r="N217">
        <f t="shared" si="20"/>
        <v>126.08369465844501</v>
      </c>
    </row>
    <row r="218" spans="1:14" ht="12.75">
      <c r="A218" t="s">
        <v>74</v>
      </c>
      <c r="B218" s="1">
        <v>36849</v>
      </c>
      <c r="C218" s="2">
        <v>0.44807870370370373</v>
      </c>
      <c r="D218" t="s">
        <v>418</v>
      </c>
      <c r="E218">
        <v>0.68</v>
      </c>
      <c r="F218">
        <v>10.6234</v>
      </c>
      <c r="G218" t="s">
        <v>419</v>
      </c>
      <c r="H218">
        <v>1.675</v>
      </c>
      <c r="I218">
        <v>83.9338</v>
      </c>
      <c r="K218" s="2">
        <v>0.445138888888889</v>
      </c>
      <c r="L218" s="3">
        <f t="shared" si="18"/>
        <v>324.4451388888889</v>
      </c>
      <c r="M218">
        <f t="shared" si="19"/>
        <v>495.3603969075529</v>
      </c>
      <c r="N218">
        <f t="shared" si="20"/>
        <v>129.00079722990736</v>
      </c>
    </row>
    <row r="219" spans="1:14" ht="12.75">
      <c r="A219" t="s">
        <v>75</v>
      </c>
      <c r="B219" s="1">
        <v>36849</v>
      </c>
      <c r="C219" s="2">
        <v>0.450162037037037</v>
      </c>
      <c r="D219" t="s">
        <v>418</v>
      </c>
      <c r="E219">
        <v>0.678</v>
      </c>
      <c r="F219">
        <v>10.8466</v>
      </c>
      <c r="G219" t="s">
        <v>419</v>
      </c>
      <c r="H219">
        <v>1.673</v>
      </c>
      <c r="I219">
        <v>80.1869</v>
      </c>
      <c r="K219" s="2">
        <v>0.447222222222222</v>
      </c>
      <c r="L219" s="3">
        <f t="shared" si="18"/>
        <v>324.4472222222222</v>
      </c>
      <c r="M219">
        <f t="shared" si="19"/>
        <v>505.76802917121296</v>
      </c>
      <c r="N219">
        <f t="shared" si="20"/>
        <v>124.92529418169065</v>
      </c>
    </row>
    <row r="220" spans="1:14" ht="12.75">
      <c r="A220" t="s">
        <v>76</v>
      </c>
      <c r="B220" s="1">
        <v>36849</v>
      </c>
      <c r="C220" s="2">
        <v>0.4522453703703704</v>
      </c>
      <c r="D220" t="s">
        <v>418</v>
      </c>
      <c r="E220">
        <v>0.683</v>
      </c>
      <c r="F220">
        <v>10.27</v>
      </c>
      <c r="G220" t="s">
        <v>419</v>
      </c>
      <c r="H220">
        <v>1.678</v>
      </c>
      <c r="I220">
        <v>80.2919</v>
      </c>
      <c r="K220" s="2">
        <v>0.449305555555556</v>
      </c>
      <c r="L220" s="3">
        <f t="shared" si="18"/>
        <v>324.44930555555555</v>
      </c>
      <c r="M220">
        <f t="shared" si="19"/>
        <v>478.8816458234246</v>
      </c>
      <c r="N220">
        <f t="shared" si="20"/>
        <v>125.03950267939885</v>
      </c>
    </row>
    <row r="221" spans="1:14" ht="12.75">
      <c r="A221" t="s">
        <v>77</v>
      </c>
      <c r="B221" s="1">
        <v>36849</v>
      </c>
      <c r="C221" s="2">
        <v>0.45432870370370365</v>
      </c>
      <c r="D221" t="s">
        <v>418</v>
      </c>
      <c r="E221">
        <v>0.678</v>
      </c>
      <c r="F221">
        <v>10.2233</v>
      </c>
      <c r="G221" t="s">
        <v>419</v>
      </c>
      <c r="H221">
        <v>1.675</v>
      </c>
      <c r="I221">
        <v>82.7926</v>
      </c>
      <c r="K221" s="2">
        <v>0.451388888888889</v>
      </c>
      <c r="L221" s="3">
        <f t="shared" si="18"/>
        <v>324.4513888888889</v>
      </c>
      <c r="M221">
        <f t="shared" si="19"/>
        <v>476.704063266467</v>
      </c>
      <c r="N221">
        <f t="shared" si="20"/>
        <v>127.75951401481623</v>
      </c>
    </row>
    <row r="222" spans="1:14" ht="12.75">
      <c r="A222" t="s">
        <v>78</v>
      </c>
      <c r="B222" s="1">
        <v>36849</v>
      </c>
      <c r="C222" s="2">
        <v>0.45641203703703703</v>
      </c>
      <c r="D222" t="s">
        <v>418</v>
      </c>
      <c r="E222">
        <v>0.678</v>
      </c>
      <c r="F222">
        <v>9.7879</v>
      </c>
      <c r="G222" t="s">
        <v>419</v>
      </c>
      <c r="H222">
        <v>1.675</v>
      </c>
      <c r="I222">
        <v>82.9914</v>
      </c>
      <c r="K222" s="2">
        <v>0.453472222222222</v>
      </c>
      <c r="L222" s="3">
        <f t="shared" si="18"/>
        <v>324.4534722222222</v>
      </c>
      <c r="M222">
        <f t="shared" si="19"/>
        <v>456.40171968404064</v>
      </c>
      <c r="N222">
        <f t="shared" si="20"/>
        <v>127.97574877047705</v>
      </c>
    </row>
    <row r="223" spans="1:14" ht="12.75">
      <c r="A223" t="s">
        <v>426</v>
      </c>
      <c r="B223" s="1">
        <v>36849</v>
      </c>
      <c r="C223">
        <f>AVERAGE(C222,C224)</f>
        <v>0.4585011574074074</v>
      </c>
      <c r="D223" t="s">
        <v>418</v>
      </c>
      <c r="E223" t="s">
        <v>426</v>
      </c>
      <c r="F223" t="s">
        <v>426</v>
      </c>
      <c r="G223" t="s">
        <v>419</v>
      </c>
      <c r="H223" t="s">
        <v>426</v>
      </c>
      <c r="I223" t="s">
        <v>426</v>
      </c>
      <c r="K223" s="2">
        <v>0.455555555555556</v>
      </c>
      <c r="L223" s="3">
        <f t="shared" si="18"/>
        <v>324.4555555555556</v>
      </c>
      <c r="M223" t="s">
        <v>426</v>
      </c>
      <c r="N223" t="s">
        <v>426</v>
      </c>
    </row>
    <row r="224" spans="1:14" ht="12.75">
      <c r="A224" t="s">
        <v>79</v>
      </c>
      <c r="B224" s="1">
        <v>36849</v>
      </c>
      <c r="C224" s="2">
        <v>0.4605902777777778</v>
      </c>
      <c r="D224" t="s">
        <v>418</v>
      </c>
      <c r="E224">
        <v>0.678</v>
      </c>
      <c r="F224">
        <v>11.3872</v>
      </c>
      <c r="G224" t="s">
        <v>419</v>
      </c>
      <c r="H224">
        <v>1.675</v>
      </c>
      <c r="I224">
        <v>82.0273</v>
      </c>
      <c r="K224" s="2">
        <v>0.457638888888889</v>
      </c>
      <c r="L224" s="3">
        <f t="shared" si="18"/>
        <v>324.4576388888889</v>
      </c>
      <c r="M224">
        <f t="shared" si="19"/>
        <v>530.975762153895</v>
      </c>
      <c r="N224">
        <f aca="true" t="shared" si="21" ref="N224:N231">(277-103)/(-62+(AVERAGE($P$207,$P$367)))*I224+277-((277-103)/(-62+(AVERAGE($P$207,$P$367)))*220)</f>
        <v>126.92709722152037</v>
      </c>
    </row>
    <row r="225" spans="1:14" ht="12.75">
      <c r="A225" t="s">
        <v>80</v>
      </c>
      <c r="B225" s="1">
        <v>36849</v>
      </c>
      <c r="C225" s="2">
        <v>0.4626736111111111</v>
      </c>
      <c r="D225" t="s">
        <v>418</v>
      </c>
      <c r="E225">
        <v>0.68</v>
      </c>
      <c r="F225">
        <v>10.7571</v>
      </c>
      <c r="G225" t="s">
        <v>419</v>
      </c>
      <c r="H225">
        <v>1.675</v>
      </c>
      <c r="I225">
        <v>82.8998</v>
      </c>
      <c r="K225" s="2">
        <v>0.459722222222222</v>
      </c>
      <c r="L225" s="3">
        <f t="shared" si="18"/>
        <v>324.45972222222224</v>
      </c>
      <c r="M225">
        <f t="shared" si="19"/>
        <v>501.59471784685104</v>
      </c>
      <c r="N225">
        <f t="shared" si="21"/>
        <v>127.8761154524764</v>
      </c>
    </row>
    <row r="226" spans="1:14" ht="12.75">
      <c r="A226" t="s">
        <v>81</v>
      </c>
      <c r="B226" s="1">
        <v>36849</v>
      </c>
      <c r="C226" s="2">
        <v>0.46475694444444443</v>
      </c>
      <c r="D226" t="s">
        <v>418</v>
      </c>
      <c r="E226">
        <v>0.68</v>
      </c>
      <c r="F226">
        <v>11.7705</v>
      </c>
      <c r="G226" t="s">
        <v>419</v>
      </c>
      <c r="H226">
        <v>1.675</v>
      </c>
      <c r="I226">
        <v>81.9597</v>
      </c>
      <c r="K226" s="2">
        <v>0.461805555555556</v>
      </c>
      <c r="L226" s="3">
        <f t="shared" si="18"/>
        <v>324.46180555555554</v>
      </c>
      <c r="M226">
        <f t="shared" si="19"/>
        <v>548.8487256245978</v>
      </c>
      <c r="N226">
        <f t="shared" si="21"/>
        <v>126.85356870299589</v>
      </c>
    </row>
    <row r="227" spans="1:14" ht="12.75">
      <c r="A227" t="s">
        <v>82</v>
      </c>
      <c r="B227" s="1">
        <v>36849</v>
      </c>
      <c r="C227" s="2">
        <v>0.4668402777777778</v>
      </c>
      <c r="D227" t="s">
        <v>418</v>
      </c>
      <c r="E227">
        <v>0.68</v>
      </c>
      <c r="F227">
        <v>10.4016</v>
      </c>
      <c r="G227" t="s">
        <v>419</v>
      </c>
      <c r="H227">
        <v>1.675</v>
      </c>
      <c r="I227">
        <v>82.6513</v>
      </c>
      <c r="K227" s="2">
        <v>0.463888888888889</v>
      </c>
      <c r="L227" s="3">
        <f t="shared" si="18"/>
        <v>324.4638888888889</v>
      </c>
      <c r="M227">
        <f t="shared" si="19"/>
        <v>485.01804549142486</v>
      </c>
      <c r="N227">
        <f t="shared" si="21"/>
        <v>127.6058220079004</v>
      </c>
    </row>
    <row r="228" spans="1:14" ht="12.75">
      <c r="A228" t="s">
        <v>83</v>
      </c>
      <c r="B228" s="1">
        <v>36849</v>
      </c>
      <c r="C228" s="2">
        <v>0.4689236111111111</v>
      </c>
      <c r="D228" t="s">
        <v>418</v>
      </c>
      <c r="E228">
        <v>0.68</v>
      </c>
      <c r="F228">
        <v>9.9645</v>
      </c>
      <c r="G228" t="s">
        <v>419</v>
      </c>
      <c r="H228">
        <v>1.676</v>
      </c>
      <c r="I228">
        <v>84.4745</v>
      </c>
      <c r="K228" s="2">
        <v>0.465972222222222</v>
      </c>
      <c r="L228" s="3">
        <f t="shared" si="18"/>
        <v>324.4659722222222</v>
      </c>
      <c r="M228">
        <f t="shared" si="19"/>
        <v>464.636432308424</v>
      </c>
      <c r="N228">
        <f t="shared" si="21"/>
        <v>129.5889166081055</v>
      </c>
    </row>
    <row r="229" spans="1:14" ht="12.75">
      <c r="A229" t="s">
        <v>84</v>
      </c>
      <c r="B229" s="1">
        <v>36849</v>
      </c>
      <c r="C229" s="2">
        <v>0.47100694444444446</v>
      </c>
      <c r="D229" t="s">
        <v>418</v>
      </c>
      <c r="E229">
        <v>0.678</v>
      </c>
      <c r="F229">
        <v>9.8861</v>
      </c>
      <c r="G229" t="s">
        <v>419</v>
      </c>
      <c r="H229">
        <v>1.673</v>
      </c>
      <c r="I229">
        <v>84.5716</v>
      </c>
      <c r="K229" s="2">
        <v>0.468055555555556</v>
      </c>
      <c r="L229" s="3">
        <f t="shared" si="18"/>
        <v>324.46805555555557</v>
      </c>
      <c r="M229">
        <f t="shared" si="19"/>
        <v>460.9807048466366</v>
      </c>
      <c r="N229">
        <f t="shared" si="21"/>
        <v>129.69453227598612</v>
      </c>
    </row>
    <row r="230" spans="1:14" ht="12.75">
      <c r="A230" t="s">
        <v>85</v>
      </c>
      <c r="B230" s="1">
        <v>36849</v>
      </c>
      <c r="C230" s="2">
        <v>0.47309027777777773</v>
      </c>
      <c r="D230" t="s">
        <v>418</v>
      </c>
      <c r="E230">
        <v>0.68</v>
      </c>
      <c r="F230">
        <v>11.3561</v>
      </c>
      <c r="G230" t="s">
        <v>419</v>
      </c>
      <c r="H230">
        <v>1.675</v>
      </c>
      <c r="I230">
        <v>79.9813</v>
      </c>
      <c r="K230" s="2">
        <v>0.470138888888889</v>
      </c>
      <c r="L230" s="3">
        <f t="shared" si="18"/>
        <v>324.47013888888887</v>
      </c>
      <c r="M230">
        <f t="shared" si="19"/>
        <v>529.5255947551501</v>
      </c>
      <c r="N230">
        <f t="shared" si="21"/>
        <v>124.70166306617827</v>
      </c>
    </row>
    <row r="231" spans="1:14" ht="12.75">
      <c r="A231" t="s">
        <v>86</v>
      </c>
      <c r="B231" s="1">
        <v>36849</v>
      </c>
      <c r="C231" s="2">
        <v>0.47518518518518515</v>
      </c>
      <c r="D231" t="s">
        <v>418</v>
      </c>
      <c r="E231">
        <v>0.681</v>
      </c>
      <c r="F231">
        <v>11.1861</v>
      </c>
      <c r="G231" t="s">
        <v>419</v>
      </c>
      <c r="H231">
        <v>1.678</v>
      </c>
      <c r="I231">
        <v>80.3512</v>
      </c>
      <c r="K231" s="2">
        <v>0.472222222222222</v>
      </c>
      <c r="L231" s="3">
        <f t="shared" si="18"/>
        <v>324.47222222222223</v>
      </c>
      <c r="M231">
        <f t="shared" si="19"/>
        <v>521.598634697703</v>
      </c>
      <c r="N231">
        <f t="shared" si="21"/>
        <v>125.10400328810451</v>
      </c>
    </row>
    <row r="232" spans="1:14" ht="12.75">
      <c r="A232" t="s">
        <v>426</v>
      </c>
      <c r="B232" s="1">
        <v>36849</v>
      </c>
      <c r="C232">
        <f>AVERAGE(C231,C233)</f>
        <v>0.4772685185185185</v>
      </c>
      <c r="D232" t="s">
        <v>418</v>
      </c>
      <c r="E232" t="s">
        <v>426</v>
      </c>
      <c r="F232" t="s">
        <v>426</v>
      </c>
      <c r="G232" t="s">
        <v>419</v>
      </c>
      <c r="H232" t="s">
        <v>426</v>
      </c>
      <c r="I232" t="s">
        <v>426</v>
      </c>
      <c r="K232" s="2">
        <v>0.474305555555555</v>
      </c>
      <c r="L232" s="3">
        <f t="shared" si="18"/>
        <v>324.47430555555553</v>
      </c>
      <c r="M232" t="s">
        <v>426</v>
      </c>
      <c r="N232" t="s">
        <v>426</v>
      </c>
    </row>
    <row r="233" spans="1:14" ht="12.75">
      <c r="A233" t="s">
        <v>87</v>
      </c>
      <c r="B233" s="1">
        <v>36849</v>
      </c>
      <c r="C233" s="2">
        <v>0.47935185185185186</v>
      </c>
      <c r="D233" t="s">
        <v>418</v>
      </c>
      <c r="E233">
        <v>0.68</v>
      </c>
      <c r="F233">
        <v>10.829</v>
      </c>
      <c r="G233" t="s">
        <v>419</v>
      </c>
      <c r="H233">
        <v>1.676</v>
      </c>
      <c r="I233">
        <v>79.9485</v>
      </c>
      <c r="K233" s="2">
        <v>0.476388888888889</v>
      </c>
      <c r="L233" s="3">
        <f t="shared" si="18"/>
        <v>324.4763888888889</v>
      </c>
      <c r="M233">
        <f t="shared" si="19"/>
        <v>504.94735565938316</v>
      </c>
      <c r="N233">
        <f>(277-103)/(-62+(AVERAGE($P$207,$P$367)))*I233+277-((277-103)/(-62+(AVERAGE($P$207,$P$367)))*220)</f>
        <v>124.6659865068942</v>
      </c>
    </row>
    <row r="234" spans="1:14" ht="12.75">
      <c r="A234" t="s">
        <v>88</v>
      </c>
      <c r="B234" s="1">
        <v>36849</v>
      </c>
      <c r="C234" s="2">
        <v>0.4814351851851852</v>
      </c>
      <c r="D234" t="s">
        <v>418</v>
      </c>
      <c r="E234">
        <v>0.678</v>
      </c>
      <c r="F234">
        <v>10.987</v>
      </c>
      <c r="G234" t="s">
        <v>419</v>
      </c>
      <c r="H234">
        <v>1.675</v>
      </c>
      <c r="I234">
        <v>79.9504</v>
      </c>
      <c r="K234" s="2">
        <v>0.478472222222222</v>
      </c>
      <c r="L234" s="3">
        <f t="shared" si="18"/>
        <v>324.4784722222222</v>
      </c>
      <c r="M234">
        <f t="shared" si="19"/>
        <v>512.3147655951282</v>
      </c>
      <c r="N234">
        <f>(277-103)/(-62+(AVERAGE($P$207,$P$367)))*I234+277-((277-103)/(-62+(AVERAGE($P$207,$P$367)))*220)</f>
        <v>124.6680531368527</v>
      </c>
    </row>
    <row r="235" spans="1:14" ht="12.75">
      <c r="A235" t="s">
        <v>89</v>
      </c>
      <c r="B235" s="1">
        <v>36849</v>
      </c>
      <c r="C235" s="2">
        <v>0.4835185185185185</v>
      </c>
      <c r="D235" t="s">
        <v>418</v>
      </c>
      <c r="E235">
        <v>0.678</v>
      </c>
      <c r="F235">
        <v>9.7503</v>
      </c>
      <c r="G235" t="s">
        <v>419</v>
      </c>
      <c r="H235">
        <v>1.675</v>
      </c>
      <c r="I235">
        <v>79.7218</v>
      </c>
      <c r="K235" s="2">
        <v>0.480555555555555</v>
      </c>
      <c r="L235" s="3">
        <f t="shared" si="18"/>
        <v>324.48055555555555</v>
      </c>
      <c r="M235">
        <f t="shared" si="19"/>
        <v>454.64846263604056</v>
      </c>
      <c r="N235">
        <f>(277-103)/(-62+(AVERAGE($P$207,$P$367)))*I235+277-((277-103)/(-62+(AVERAGE($P$207,$P$367)))*220)</f>
        <v>124.41940492184236</v>
      </c>
    </row>
    <row r="236" spans="1:14" ht="12.75">
      <c r="A236" t="s">
        <v>90</v>
      </c>
      <c r="B236" s="1">
        <v>36849</v>
      </c>
      <c r="C236" s="2">
        <v>0.48560185185185184</v>
      </c>
      <c r="D236" t="s">
        <v>418</v>
      </c>
      <c r="E236">
        <v>0.678</v>
      </c>
      <c r="F236">
        <v>10.6464</v>
      </c>
      <c r="G236" t="s">
        <v>419</v>
      </c>
      <c r="H236">
        <v>1.675</v>
      </c>
      <c r="I236">
        <v>81.1716</v>
      </c>
      <c r="K236" s="2">
        <v>0.482638888888889</v>
      </c>
      <c r="L236" s="3">
        <f t="shared" si="18"/>
        <v>324.4826388888889</v>
      </c>
      <c r="M236">
        <f t="shared" si="19"/>
        <v>496.43286797414873</v>
      </c>
      <c r="N236">
        <f>(277-103)/(-62+(AVERAGE($P$207,$P$367)))*I236+277-((277-103)/(-62+(AVERAGE($P$207,$P$367)))*220)</f>
        <v>125.99635235019767</v>
      </c>
    </row>
    <row r="237" spans="1:14" ht="12.75">
      <c r="A237" t="s">
        <v>426</v>
      </c>
      <c r="B237" s="1">
        <v>36849</v>
      </c>
      <c r="C237">
        <f>AVERAGE(C236,C239)</f>
        <v>0.4887326388888889</v>
      </c>
      <c r="D237" t="s">
        <v>418</v>
      </c>
      <c r="E237" t="s">
        <v>426</v>
      </c>
      <c r="F237" t="s">
        <v>426</v>
      </c>
      <c r="G237" t="s">
        <v>419</v>
      </c>
      <c r="H237" t="s">
        <v>426</v>
      </c>
      <c r="I237" t="s">
        <v>426</v>
      </c>
      <c r="K237" s="2">
        <v>0.484722222222222</v>
      </c>
      <c r="L237" s="3">
        <f t="shared" si="18"/>
        <v>324.4847222222222</v>
      </c>
      <c r="M237" t="s">
        <v>426</v>
      </c>
      <c r="N237" t="s">
        <v>426</v>
      </c>
    </row>
    <row r="238" spans="1:14" ht="12.75">
      <c r="A238" t="s">
        <v>426</v>
      </c>
      <c r="B238" s="1">
        <v>36849</v>
      </c>
      <c r="C238">
        <f>AVERAGE(C237,C239)</f>
        <v>0.49029803240740744</v>
      </c>
      <c r="D238" t="s">
        <v>418</v>
      </c>
      <c r="E238" t="s">
        <v>426</v>
      </c>
      <c r="F238" t="s">
        <v>426</v>
      </c>
      <c r="G238" t="s">
        <v>419</v>
      </c>
      <c r="H238" t="s">
        <v>426</v>
      </c>
      <c r="I238" t="s">
        <v>426</v>
      </c>
      <c r="K238" s="2">
        <v>0.486805555555555</v>
      </c>
      <c r="L238" s="3">
        <f t="shared" si="18"/>
        <v>324.4868055555556</v>
      </c>
      <c r="M238" t="s">
        <v>426</v>
      </c>
      <c r="N238" t="s">
        <v>426</v>
      </c>
    </row>
    <row r="239" spans="1:14" ht="12.75">
      <c r="A239" t="s">
        <v>91</v>
      </c>
      <c r="B239" s="1">
        <v>36849</v>
      </c>
      <c r="C239" s="2">
        <v>0.49186342592592597</v>
      </c>
      <c r="D239" t="s">
        <v>418</v>
      </c>
      <c r="E239">
        <v>0.68</v>
      </c>
      <c r="F239">
        <v>9.9725</v>
      </c>
      <c r="G239" t="s">
        <v>419</v>
      </c>
      <c r="H239">
        <v>1.676</v>
      </c>
      <c r="I239">
        <v>80.1704</v>
      </c>
      <c r="K239" s="2">
        <v>0.488888888888889</v>
      </c>
      <c r="L239" s="3">
        <f t="shared" si="18"/>
        <v>324.4888888888889</v>
      </c>
      <c r="M239">
        <f t="shared" si="19"/>
        <v>465.00946572289206</v>
      </c>
      <c r="N239">
        <f>(277-103)/(-62+(AVERAGE($P$207,$P$367)))*I239+277-((277-103)/(-62+(AVERAGE($P$207,$P$367)))*220)</f>
        <v>124.90734713205083</v>
      </c>
    </row>
    <row r="240" spans="1:14" ht="12.75">
      <c r="A240" t="s">
        <v>92</v>
      </c>
      <c r="B240" s="1">
        <v>36849</v>
      </c>
      <c r="C240" s="2">
        <v>0.49394675925925924</v>
      </c>
      <c r="D240" t="s">
        <v>418</v>
      </c>
      <c r="E240">
        <v>0.68</v>
      </c>
      <c r="F240">
        <v>10.4025</v>
      </c>
      <c r="G240" t="s">
        <v>419</v>
      </c>
      <c r="H240">
        <v>1.676</v>
      </c>
      <c r="I240">
        <v>80.7437</v>
      </c>
      <c r="K240" s="2">
        <v>0.490972222222222</v>
      </c>
      <c r="L240" s="3">
        <f t="shared" si="18"/>
        <v>324.49097222222224</v>
      </c>
      <c r="M240">
        <f t="shared" si="19"/>
        <v>485.0600117505525</v>
      </c>
      <c r="N240">
        <f>(277-103)/(-62+(AVERAGE($P$207,$P$367)))*I240+277-((277-103)/(-62+(AVERAGE($P$207,$P$367)))*220)</f>
        <v>125.53092552953743</v>
      </c>
    </row>
    <row r="241" spans="1:14" ht="12.75">
      <c r="A241" t="s">
        <v>93</v>
      </c>
      <c r="B241" s="1">
        <v>36849</v>
      </c>
      <c r="C241" s="2">
        <v>0.4960300925925926</v>
      </c>
      <c r="D241" t="s">
        <v>418</v>
      </c>
      <c r="E241">
        <v>0.68</v>
      </c>
      <c r="F241">
        <v>10.5945</v>
      </c>
      <c r="G241" t="s">
        <v>419</v>
      </c>
      <c r="H241">
        <v>1.676</v>
      </c>
      <c r="I241">
        <v>82.2287</v>
      </c>
      <c r="K241" s="2">
        <v>0.493055555555555</v>
      </c>
      <c r="L241" s="3">
        <f t="shared" si="18"/>
        <v>324.49305555555554</v>
      </c>
      <c r="M241">
        <f t="shared" si="19"/>
        <v>494.01281369778695</v>
      </c>
      <c r="N241">
        <f>(277-103)/(-62+(AVERAGE($P$207,$P$367)))*I241+277-((277-103)/(-62+(AVERAGE($P$207,$P$367)))*220)</f>
        <v>127.14615999712444</v>
      </c>
    </row>
    <row r="242" spans="1:14" ht="12.75">
      <c r="A242" t="s">
        <v>94</v>
      </c>
      <c r="B242" s="1">
        <v>36849</v>
      </c>
      <c r="C242" s="2">
        <v>0.4981134259259259</v>
      </c>
      <c r="D242" t="s">
        <v>418</v>
      </c>
      <c r="E242">
        <v>0.68</v>
      </c>
      <c r="F242">
        <v>11.3304</v>
      </c>
      <c r="G242" t="s">
        <v>419</v>
      </c>
      <c r="H242">
        <v>1.676</v>
      </c>
      <c r="I242">
        <v>76.7708</v>
      </c>
      <c r="K242" s="2">
        <v>0.495138888888889</v>
      </c>
      <c r="L242" s="3">
        <f t="shared" si="18"/>
        <v>324.4951388888889</v>
      </c>
      <c r="M242">
        <f t="shared" si="19"/>
        <v>528.3272249111714</v>
      </c>
      <c r="N242">
        <f>(277-103)/(-62+(AVERAGE($P$207,$P$367)))*I242+277-((277-103)/(-62+(AVERAGE($P$207,$P$367)))*220)</f>
        <v>121.20960228625361</v>
      </c>
    </row>
    <row r="243" spans="1:14" ht="12.75">
      <c r="A243" t="s">
        <v>95</v>
      </c>
      <c r="B243" s="1">
        <v>36849</v>
      </c>
      <c r="C243" s="2">
        <v>0.5001967592592592</v>
      </c>
      <c r="D243" t="s">
        <v>418</v>
      </c>
      <c r="E243">
        <v>0.68</v>
      </c>
      <c r="F243">
        <v>11.379</v>
      </c>
      <c r="G243" t="s">
        <v>419</v>
      </c>
      <c r="H243">
        <v>1.676</v>
      </c>
      <c r="I243">
        <v>82.6817</v>
      </c>
      <c r="K243" s="2">
        <v>0.497222222222222</v>
      </c>
      <c r="L243" s="3">
        <f t="shared" si="18"/>
        <v>324.4972222222222</v>
      </c>
      <c r="M243">
        <f t="shared" si="19"/>
        <v>530.5934029040651</v>
      </c>
      <c r="N243">
        <f>(277-103)/(-62+(AVERAGE($P$207,$P$367)))*I243+277-((277-103)/(-62+(AVERAGE($P$207,$P$367)))*220)</f>
        <v>127.63888808723684</v>
      </c>
    </row>
    <row r="244" spans="1:14" ht="12.75">
      <c r="A244" t="s">
        <v>426</v>
      </c>
      <c r="B244" s="1">
        <v>36849</v>
      </c>
      <c r="C244">
        <f>AVERAGE(C243,C245)</f>
        <v>0.5022858796296297</v>
      </c>
      <c r="D244" t="s">
        <v>418</v>
      </c>
      <c r="E244" t="s">
        <v>426</v>
      </c>
      <c r="F244" t="s">
        <v>426</v>
      </c>
      <c r="G244" t="s">
        <v>419</v>
      </c>
      <c r="H244" t="s">
        <v>426</v>
      </c>
      <c r="I244" t="s">
        <v>426</v>
      </c>
      <c r="K244" s="2">
        <v>0.499305555555555</v>
      </c>
      <c r="L244" s="3">
        <f t="shared" si="18"/>
        <v>324.49930555555557</v>
      </c>
      <c r="M244" t="s">
        <v>426</v>
      </c>
      <c r="N244" t="s">
        <v>426</v>
      </c>
    </row>
    <row r="245" spans="1:14" ht="12.75">
      <c r="A245" t="s">
        <v>96</v>
      </c>
      <c r="B245" s="1">
        <v>36849</v>
      </c>
      <c r="C245" s="2">
        <v>0.504375</v>
      </c>
      <c r="D245" t="s">
        <v>418</v>
      </c>
      <c r="E245">
        <v>0.68</v>
      </c>
      <c r="F245">
        <v>10.1655</v>
      </c>
      <c r="G245" t="s">
        <v>419</v>
      </c>
      <c r="H245">
        <v>1.676</v>
      </c>
      <c r="I245">
        <v>76.4621</v>
      </c>
      <c r="K245" s="2">
        <v>0.501388888888889</v>
      </c>
      <c r="L245" s="3">
        <f t="shared" si="18"/>
        <v>324.50138888888887</v>
      </c>
      <c r="M245">
        <f t="shared" si="19"/>
        <v>474.00889684693504</v>
      </c>
      <c r="N245">
        <f>(277-103)/(-62+(AVERAGE($P$207,$P$367)))*I245+277-((277-103)/(-62+(AVERAGE($P$207,$P$367)))*220)</f>
        <v>120.8738293029916</v>
      </c>
    </row>
    <row r="246" spans="1:14" ht="12.75">
      <c r="A246" t="s">
        <v>97</v>
      </c>
      <c r="B246" s="1">
        <v>36849</v>
      </c>
      <c r="C246" s="2">
        <v>0.5065162037037038</v>
      </c>
      <c r="D246" t="s">
        <v>418</v>
      </c>
      <c r="E246">
        <v>0.678</v>
      </c>
      <c r="F246">
        <v>10.8037</v>
      </c>
      <c r="G246" t="s">
        <v>419</v>
      </c>
      <c r="H246">
        <v>1.675</v>
      </c>
      <c r="I246">
        <v>76.4587</v>
      </c>
      <c r="K246" s="2">
        <v>0.503472222222222</v>
      </c>
      <c r="L246" s="3">
        <f t="shared" si="18"/>
        <v>324.50347222222223</v>
      </c>
      <c r="M246">
        <f t="shared" si="19"/>
        <v>503.76763748612774</v>
      </c>
      <c r="N246">
        <f>(277-103)/(-62+(AVERAGE($P$207,$P$367)))*I246+277-((277-103)/(-62+(AVERAGE($P$207,$P$367)))*220)</f>
        <v>120.87013112306582</v>
      </c>
    </row>
    <row r="247" spans="1:14" ht="12.75">
      <c r="A247" t="s">
        <v>426</v>
      </c>
      <c r="B247" s="1">
        <v>36849</v>
      </c>
      <c r="C247">
        <f>AVERAGE(C246,C250)</f>
        <v>0.5106539351851852</v>
      </c>
      <c r="D247" t="s">
        <v>418</v>
      </c>
      <c r="E247" t="s">
        <v>426</v>
      </c>
      <c r="F247" t="s">
        <v>426</v>
      </c>
      <c r="G247" t="s">
        <v>419</v>
      </c>
      <c r="H247" t="s">
        <v>426</v>
      </c>
      <c r="I247" t="s">
        <v>426</v>
      </c>
      <c r="K247" s="2">
        <v>0.505555555555555</v>
      </c>
      <c r="L247" s="3">
        <f t="shared" si="18"/>
        <v>324.50555555555553</v>
      </c>
      <c r="M247" t="s">
        <v>426</v>
      </c>
      <c r="N247" t="s">
        <v>426</v>
      </c>
    </row>
    <row r="248" spans="1:14" ht="12.75">
      <c r="A248" t="s">
        <v>426</v>
      </c>
      <c r="B248" s="1">
        <v>36849</v>
      </c>
      <c r="C248">
        <f>AVERAGE(C247,C250)</f>
        <v>0.5127228009259259</v>
      </c>
      <c r="D248" t="s">
        <v>418</v>
      </c>
      <c r="E248" t="s">
        <v>426</v>
      </c>
      <c r="F248" t="s">
        <v>426</v>
      </c>
      <c r="G248" t="s">
        <v>419</v>
      </c>
      <c r="H248" t="s">
        <v>426</v>
      </c>
      <c r="I248" t="s">
        <v>426</v>
      </c>
      <c r="K248" s="2">
        <v>0.507638888888889</v>
      </c>
      <c r="L248" s="3">
        <f t="shared" si="18"/>
        <v>324.5076388888889</v>
      </c>
      <c r="M248" t="s">
        <v>426</v>
      </c>
      <c r="N248" t="s">
        <v>426</v>
      </c>
    </row>
    <row r="249" spans="1:14" ht="12.75">
      <c r="A249" t="s">
        <v>426</v>
      </c>
      <c r="B249" s="1">
        <v>36849</v>
      </c>
      <c r="C249">
        <f>AVERAGE(C248,C250)</f>
        <v>0.5137572337962963</v>
      </c>
      <c r="D249" t="s">
        <v>418</v>
      </c>
      <c r="E249" t="s">
        <v>426</v>
      </c>
      <c r="F249" t="s">
        <v>426</v>
      </c>
      <c r="G249" t="s">
        <v>419</v>
      </c>
      <c r="H249" t="s">
        <v>426</v>
      </c>
      <c r="I249" t="s">
        <v>426</v>
      </c>
      <c r="K249" s="2">
        <v>0.509722222222222</v>
      </c>
      <c r="L249" s="3">
        <f t="shared" si="18"/>
        <v>324.5097222222222</v>
      </c>
      <c r="M249" t="s">
        <v>426</v>
      </c>
      <c r="N249" t="s">
        <v>426</v>
      </c>
    </row>
    <row r="250" spans="1:14" ht="12.75">
      <c r="A250" t="s">
        <v>98</v>
      </c>
      <c r="B250" s="1">
        <v>36849</v>
      </c>
      <c r="C250" s="2">
        <v>0.5147916666666666</v>
      </c>
      <c r="D250" t="s">
        <v>418</v>
      </c>
      <c r="E250">
        <v>0.68</v>
      </c>
      <c r="F250">
        <v>10.2778</v>
      </c>
      <c r="G250" t="s">
        <v>419</v>
      </c>
      <c r="H250">
        <v>1.678</v>
      </c>
      <c r="I250">
        <v>74.6266</v>
      </c>
      <c r="K250" s="2">
        <v>0.511805555555555</v>
      </c>
      <c r="L250" s="3">
        <f t="shared" si="18"/>
        <v>324.51180555555555</v>
      </c>
      <c r="M250">
        <f t="shared" si="19"/>
        <v>479.24535340253095</v>
      </c>
      <c r="N250">
        <f>(277-103)/(-62+(AVERAGE($P$207,$P$367)))*I250+277-((277-103)/(-62+(AVERAGE($P$207,$P$367)))*220)</f>
        <v>118.87735599305492</v>
      </c>
    </row>
    <row r="251" spans="1:14" ht="12.75">
      <c r="A251" t="s">
        <v>99</v>
      </c>
      <c r="B251" s="1">
        <v>36849</v>
      </c>
      <c r="C251" s="2">
        <v>0.5168865740740741</v>
      </c>
      <c r="D251" t="s">
        <v>418</v>
      </c>
      <c r="E251">
        <v>0.68</v>
      </c>
      <c r="F251">
        <v>10.2774</v>
      </c>
      <c r="G251" t="s">
        <v>419</v>
      </c>
      <c r="H251">
        <v>1.678</v>
      </c>
      <c r="I251">
        <v>74.9025</v>
      </c>
      <c r="K251" s="2">
        <v>0.513888888888889</v>
      </c>
      <c r="L251" s="3">
        <f t="shared" si="18"/>
        <v>324.5138888888889</v>
      </c>
      <c r="M251">
        <f t="shared" si="19"/>
        <v>479.22670173180757</v>
      </c>
      <c r="N251">
        <f>(277-103)/(-62+(AVERAGE($P$207,$P$367)))*I251+277-((277-103)/(-62+(AVERAGE($P$207,$P$367)))*220)</f>
        <v>119.17745241703292</v>
      </c>
    </row>
    <row r="252" spans="1:14" ht="12.75">
      <c r="A252" t="s">
        <v>100</v>
      </c>
      <c r="B252" s="1">
        <v>36849</v>
      </c>
      <c r="C252" s="2">
        <v>0.5189699074074073</v>
      </c>
      <c r="D252" t="s">
        <v>418</v>
      </c>
      <c r="E252">
        <v>0.68</v>
      </c>
      <c r="F252">
        <v>10.582</v>
      </c>
      <c r="G252" t="s">
        <v>419</v>
      </c>
      <c r="H252">
        <v>1.676</v>
      </c>
      <c r="I252">
        <v>76.6532</v>
      </c>
      <c r="K252" s="2">
        <v>0.515972222222222</v>
      </c>
      <c r="L252" s="3">
        <f t="shared" si="18"/>
        <v>324.5159722222222</v>
      </c>
      <c r="M252">
        <f t="shared" si="19"/>
        <v>493.4299489876805</v>
      </c>
      <c r="N252">
        <f>(277-103)/(-62+(AVERAGE($P$207,$P$367)))*I252+277-((277-103)/(-62+(AVERAGE($P$207,$P$367)))*220)</f>
        <v>121.0816887688205</v>
      </c>
    </row>
    <row r="253" spans="1:14" ht="12.75">
      <c r="A253" t="s">
        <v>101</v>
      </c>
      <c r="B253" s="1">
        <v>36849</v>
      </c>
      <c r="C253" s="2">
        <v>0.5210532407407408</v>
      </c>
      <c r="D253" t="s">
        <v>418</v>
      </c>
      <c r="E253">
        <v>0.678</v>
      </c>
      <c r="F253">
        <v>10.6768</v>
      </c>
      <c r="G253" t="s">
        <v>419</v>
      </c>
      <c r="H253">
        <v>1.676</v>
      </c>
      <c r="I253">
        <v>72.7484</v>
      </c>
      <c r="K253" s="2">
        <v>0.518055555555555</v>
      </c>
      <c r="L253" s="3">
        <f t="shared" si="18"/>
        <v>324.5180555555556</v>
      </c>
      <c r="M253">
        <f t="shared" si="19"/>
        <v>497.85039494912746</v>
      </c>
      <c r="N253">
        <f>(277-103)/(-62+(AVERAGE($P$207,$P$367)))*I253+277-((277-103)/(-62+(AVERAGE($P$207,$P$367)))*220)</f>
        <v>116.8344378940503</v>
      </c>
    </row>
    <row r="254" spans="1:14" ht="12.75">
      <c r="A254" t="s">
        <v>426</v>
      </c>
      <c r="B254" s="1">
        <v>36849</v>
      </c>
      <c r="C254">
        <f>AVERAGE(C253,C255)</f>
        <v>0.5231365740740741</v>
      </c>
      <c r="D254" t="s">
        <v>418</v>
      </c>
      <c r="E254" t="s">
        <v>426</v>
      </c>
      <c r="F254" t="s">
        <v>426</v>
      </c>
      <c r="G254" t="s">
        <v>419</v>
      </c>
      <c r="H254" t="s">
        <v>426</v>
      </c>
      <c r="I254" t="s">
        <v>426</v>
      </c>
      <c r="K254" s="2">
        <v>0.520138888888888</v>
      </c>
      <c r="L254" s="3">
        <f t="shared" si="18"/>
        <v>324.5201388888889</v>
      </c>
      <c r="M254" t="s">
        <v>426</v>
      </c>
      <c r="N254" t="s">
        <v>426</v>
      </c>
    </row>
    <row r="255" spans="1:14" ht="12.75">
      <c r="A255" t="s">
        <v>102</v>
      </c>
      <c r="B255" s="1">
        <v>36849</v>
      </c>
      <c r="C255" s="2">
        <v>0.5252199074074074</v>
      </c>
      <c r="D255" t="s">
        <v>418</v>
      </c>
      <c r="E255">
        <v>0.68</v>
      </c>
      <c r="F255">
        <v>10.5824</v>
      </c>
      <c r="G255" t="s">
        <v>419</v>
      </c>
      <c r="H255">
        <v>1.676</v>
      </c>
      <c r="I255">
        <v>74.2556</v>
      </c>
      <c r="K255" s="2">
        <v>0.522222222222221</v>
      </c>
      <c r="L255" s="3">
        <f t="shared" si="18"/>
        <v>324.52222222222224</v>
      </c>
      <c r="M255">
        <f t="shared" si="19"/>
        <v>493.4486006584039</v>
      </c>
      <c r="N255">
        <f>(277-103)/(-62+(AVERAGE($P$207,$P$367)))*I255+277-((277-103)/(-62+(AVERAGE($P$207,$P$367)))*220)</f>
        <v>118.47381930115276</v>
      </c>
    </row>
    <row r="256" spans="1:14" ht="12.75">
      <c r="A256" t="s">
        <v>103</v>
      </c>
      <c r="B256" s="1">
        <v>36849</v>
      </c>
      <c r="C256" s="2">
        <v>0.5273032407407408</v>
      </c>
      <c r="D256" t="s">
        <v>418</v>
      </c>
      <c r="E256">
        <v>0.678</v>
      </c>
      <c r="F256">
        <v>11.3533</v>
      </c>
      <c r="G256" t="s">
        <v>419</v>
      </c>
      <c r="H256">
        <v>1.676</v>
      </c>
      <c r="I256">
        <v>77.1044</v>
      </c>
      <c r="K256" s="2">
        <v>0.524305555555554</v>
      </c>
      <c r="L256" s="3">
        <f t="shared" si="18"/>
        <v>324.52430555555554</v>
      </c>
      <c r="M256">
        <f t="shared" si="19"/>
        <v>529.3950330600863</v>
      </c>
      <c r="N256">
        <f>(277-103)/(-62+(AVERAGE($P$207,$P$367)))*I256+277-((277-103)/(-62+(AVERAGE($P$207,$P$367)))*220)</f>
        <v>121.57245899897217</v>
      </c>
    </row>
    <row r="257" spans="1:14" ht="12.75">
      <c r="A257" t="s">
        <v>104</v>
      </c>
      <c r="B257" s="1">
        <v>36849</v>
      </c>
      <c r="C257" s="2">
        <v>0.5293865740740741</v>
      </c>
      <c r="D257" t="s">
        <v>418</v>
      </c>
      <c r="E257">
        <v>0.68</v>
      </c>
      <c r="F257">
        <v>10.0411</v>
      </c>
      <c r="G257" t="s">
        <v>419</v>
      </c>
      <c r="H257">
        <v>1.676</v>
      </c>
      <c r="I257">
        <v>77.1987</v>
      </c>
      <c r="K257" s="2">
        <v>0.526388888888887</v>
      </c>
      <c r="L257" s="3">
        <f t="shared" si="18"/>
        <v>324.5263888888889</v>
      </c>
      <c r="M257">
        <f t="shared" si="19"/>
        <v>468.2082272519561</v>
      </c>
      <c r="N257">
        <f>(277-103)/(-62+(AVERAGE($P$207,$P$367)))*I257+277-((277-103)/(-62+(AVERAGE($P$207,$P$367)))*220)</f>
        <v>121.67502910691391</v>
      </c>
    </row>
    <row r="258" spans="1:14" ht="12.75">
      <c r="A258" t="s">
        <v>105</v>
      </c>
      <c r="B258" s="1">
        <v>36849</v>
      </c>
      <c r="C258" s="2">
        <v>0.5315393518518519</v>
      </c>
      <c r="D258" t="s">
        <v>418</v>
      </c>
      <c r="E258">
        <v>0.678</v>
      </c>
      <c r="F258">
        <v>10.5671</v>
      </c>
      <c r="G258" t="s">
        <v>419</v>
      </c>
      <c r="H258">
        <v>1.675</v>
      </c>
      <c r="I258">
        <v>76.0461</v>
      </c>
      <c r="K258" s="2">
        <v>0.52847222222222</v>
      </c>
      <c r="L258" s="3">
        <f t="shared" si="18"/>
        <v>324.5284722222222</v>
      </c>
      <c r="M258">
        <f t="shared" si="19"/>
        <v>492.7351742532337</v>
      </c>
      <c r="N258">
        <f>(277-103)/(-62+(AVERAGE($P$207,$P$367)))*I258+277-((277-103)/(-62+(AVERAGE($P$207,$P$367)))*220)</f>
        <v>120.42134611207163</v>
      </c>
    </row>
    <row r="259" spans="1:14" ht="12.75">
      <c r="A259" t="s">
        <v>426</v>
      </c>
      <c r="B259" s="1">
        <v>36849</v>
      </c>
      <c r="C259">
        <f>AVERAGE(C258,C260)</f>
        <v>0.5335937500000001</v>
      </c>
      <c r="D259" t="s">
        <v>418</v>
      </c>
      <c r="E259" t="s">
        <v>426</v>
      </c>
      <c r="F259" t="s">
        <v>426</v>
      </c>
      <c r="G259" t="s">
        <v>419</v>
      </c>
      <c r="H259" t="s">
        <v>426</v>
      </c>
      <c r="I259" t="s">
        <v>426</v>
      </c>
      <c r="K259" s="2">
        <v>0.530555555555553</v>
      </c>
      <c r="L259" s="3">
        <f t="shared" si="18"/>
        <v>324.53055555555557</v>
      </c>
      <c r="M259" t="s">
        <v>426</v>
      </c>
      <c r="N259" t="s">
        <v>426</v>
      </c>
    </row>
    <row r="260" spans="1:14" ht="12.75">
      <c r="A260" t="s">
        <v>106</v>
      </c>
      <c r="B260" s="1">
        <v>36849</v>
      </c>
      <c r="C260" s="2">
        <v>0.5356481481481482</v>
      </c>
      <c r="D260" t="s">
        <v>418</v>
      </c>
      <c r="E260">
        <v>0.678</v>
      </c>
      <c r="F260">
        <v>11.1485</v>
      </c>
      <c r="G260" t="s">
        <v>419</v>
      </c>
      <c r="H260">
        <v>1.673</v>
      </c>
      <c r="I260">
        <v>76.9699</v>
      </c>
      <c r="K260" s="2">
        <v>0.532638888888886</v>
      </c>
      <c r="L260" s="3">
        <f t="shared" si="18"/>
        <v>324.53263888888887</v>
      </c>
      <c r="M260">
        <f t="shared" si="19"/>
        <v>519.8453776497029</v>
      </c>
      <c r="N260">
        <f aca="true" t="shared" si="22" ref="N260:N271">(277-103)/(-62+(AVERAGE($P$207,$P$367)))*I260+277-((277-103)/(-62+(AVERAGE($P$207,$P$367)))*220)</f>
        <v>121.42616335190789</v>
      </c>
    </row>
    <row r="261" spans="1:14" ht="12.75">
      <c r="A261" t="s">
        <v>107</v>
      </c>
      <c r="B261" s="1">
        <v>36849</v>
      </c>
      <c r="C261" s="2">
        <v>0.5377314814814814</v>
      </c>
      <c r="D261" t="s">
        <v>418</v>
      </c>
      <c r="E261">
        <v>0.678</v>
      </c>
      <c r="F261">
        <v>10.3227</v>
      </c>
      <c r="G261" t="s">
        <v>419</v>
      </c>
      <c r="H261">
        <v>1.675</v>
      </c>
      <c r="I261">
        <v>79.4489</v>
      </c>
      <c r="K261" s="2">
        <v>0.534722222222219</v>
      </c>
      <c r="L261" s="3">
        <f t="shared" si="18"/>
        <v>324.53472222222223</v>
      </c>
      <c r="M261">
        <f t="shared" si="19"/>
        <v>481.33900344123316</v>
      </c>
      <c r="N261">
        <f t="shared" si="22"/>
        <v>124.12257159779895</v>
      </c>
    </row>
    <row r="262" spans="1:14" ht="12.75">
      <c r="A262" t="s">
        <v>108</v>
      </c>
      <c r="B262" s="1">
        <v>36849</v>
      </c>
      <c r="C262" s="2">
        <v>0.5398148148148149</v>
      </c>
      <c r="D262" t="s">
        <v>418</v>
      </c>
      <c r="E262">
        <v>0.678</v>
      </c>
      <c r="F262">
        <v>10.7649</v>
      </c>
      <c r="G262" t="s">
        <v>419</v>
      </c>
      <c r="H262">
        <v>1.676</v>
      </c>
      <c r="I262">
        <v>82.1566</v>
      </c>
      <c r="K262" s="2">
        <v>0.536805555555552</v>
      </c>
      <c r="L262" s="3">
        <f aca="true" t="shared" si="23" ref="L262:L325">B262-DATE(1999,12,31)+K262</f>
        <v>324.53680555555553</v>
      </c>
      <c r="M262">
        <f t="shared" si="19"/>
        <v>501.95842542595756</v>
      </c>
      <c r="N262">
        <f t="shared" si="22"/>
        <v>127.06773682869814</v>
      </c>
    </row>
    <row r="263" spans="1:14" ht="12.75">
      <c r="A263" t="s">
        <v>109</v>
      </c>
      <c r="B263" s="1">
        <v>36849</v>
      </c>
      <c r="C263" s="2">
        <v>0.5418981481481482</v>
      </c>
      <c r="D263" t="s">
        <v>418</v>
      </c>
      <c r="E263">
        <v>0.678</v>
      </c>
      <c r="F263">
        <v>10.7805</v>
      </c>
      <c r="G263" t="s">
        <v>419</v>
      </c>
      <c r="H263">
        <v>1.675</v>
      </c>
      <c r="I263">
        <v>79.9565</v>
      </c>
      <c r="K263" s="2">
        <v>0.538888888888885</v>
      </c>
      <c r="L263" s="3">
        <f t="shared" si="23"/>
        <v>324.5388888888889</v>
      </c>
      <c r="M263">
        <f t="shared" si="19"/>
        <v>502.6858405841703</v>
      </c>
      <c r="N263">
        <f t="shared" si="22"/>
        <v>124.67468810671963</v>
      </c>
    </row>
    <row r="264" spans="1:14" ht="12.75">
      <c r="A264" t="s">
        <v>110</v>
      </c>
      <c r="B264" s="1">
        <v>36849</v>
      </c>
      <c r="C264" s="2">
        <v>0.5439930555555555</v>
      </c>
      <c r="D264" t="s">
        <v>418</v>
      </c>
      <c r="E264">
        <v>0.678</v>
      </c>
      <c r="F264">
        <v>10.7093</v>
      </c>
      <c r="G264" t="s">
        <v>419</v>
      </c>
      <c r="H264">
        <v>1.676</v>
      </c>
      <c r="I264">
        <v>77.202</v>
      </c>
      <c r="K264" s="2">
        <v>0.540972222222218</v>
      </c>
      <c r="L264" s="3">
        <f t="shared" si="23"/>
        <v>324.5409722222222</v>
      </c>
      <c r="M264">
        <f t="shared" si="19"/>
        <v>499.36584319540424</v>
      </c>
      <c r="N264">
        <f t="shared" si="22"/>
        <v>121.67861851684185</v>
      </c>
    </row>
    <row r="265" spans="1:14" ht="12.75">
      <c r="A265" t="s">
        <v>111</v>
      </c>
      <c r="B265" s="1">
        <v>36849</v>
      </c>
      <c r="C265" s="2">
        <v>0.5460648148148148</v>
      </c>
      <c r="D265" t="s">
        <v>418</v>
      </c>
      <c r="E265">
        <v>0.678</v>
      </c>
      <c r="F265">
        <v>10.9981</v>
      </c>
      <c r="G265" t="s">
        <v>419</v>
      </c>
      <c r="H265">
        <v>1.675</v>
      </c>
      <c r="I265">
        <v>78.6371</v>
      </c>
      <c r="K265" s="2">
        <v>0.543055555555551</v>
      </c>
      <c r="L265" s="3">
        <f t="shared" si="23"/>
        <v>324.54305555555555</v>
      </c>
      <c r="M265">
        <f t="shared" si="19"/>
        <v>512.8323494577027</v>
      </c>
      <c r="N265">
        <f t="shared" si="22"/>
        <v>123.23957675551802</v>
      </c>
    </row>
    <row r="266" spans="1:14" ht="12.75">
      <c r="A266" t="s">
        <v>112</v>
      </c>
      <c r="B266" s="1">
        <v>36849</v>
      </c>
      <c r="C266" s="2">
        <v>0.5481597222222222</v>
      </c>
      <c r="D266" t="s">
        <v>418</v>
      </c>
      <c r="E266">
        <v>0.678</v>
      </c>
      <c r="F266">
        <v>10.5146</v>
      </c>
      <c r="G266" t="s">
        <v>419</v>
      </c>
      <c r="H266">
        <v>1.676</v>
      </c>
      <c r="I266">
        <v>79.3188</v>
      </c>
      <c r="K266" s="2">
        <v>0.545138888888884</v>
      </c>
      <c r="L266" s="3">
        <f t="shared" si="23"/>
        <v>324.54513888888886</v>
      </c>
      <c r="M266">
        <f t="shared" si="19"/>
        <v>490.2871424707868</v>
      </c>
      <c r="N266">
        <f t="shared" si="22"/>
        <v>123.98106183063865</v>
      </c>
    </row>
    <row r="267" spans="1:14" ht="12.75">
      <c r="A267" t="s">
        <v>113</v>
      </c>
      <c r="B267" s="1">
        <v>36849</v>
      </c>
      <c r="C267" s="2">
        <v>0.5502430555555555</v>
      </c>
      <c r="D267" t="s">
        <v>418</v>
      </c>
      <c r="E267">
        <v>0.68</v>
      </c>
      <c r="F267">
        <v>10.7175</v>
      </c>
      <c r="G267" t="s">
        <v>419</v>
      </c>
      <c r="H267">
        <v>1.676</v>
      </c>
      <c r="I267">
        <v>82.5561</v>
      </c>
      <c r="K267" s="2">
        <v>0.547222222222217</v>
      </c>
      <c r="L267" s="3">
        <f t="shared" si="23"/>
        <v>324.5472222222222</v>
      </c>
      <c r="M267">
        <f t="shared" si="19"/>
        <v>499.74820244523397</v>
      </c>
      <c r="N267">
        <f t="shared" si="22"/>
        <v>127.50227296997829</v>
      </c>
    </row>
    <row r="268" spans="1:14" ht="12.75">
      <c r="A268" t="s">
        <v>114</v>
      </c>
      <c r="B268" s="1">
        <v>36849</v>
      </c>
      <c r="C268" s="2">
        <v>0.5523263888888889</v>
      </c>
      <c r="D268" t="s">
        <v>418</v>
      </c>
      <c r="E268">
        <v>0.678</v>
      </c>
      <c r="F268">
        <v>9.9659</v>
      </c>
      <c r="G268" t="s">
        <v>419</v>
      </c>
      <c r="H268">
        <v>1.675</v>
      </c>
      <c r="I268">
        <v>85.7575</v>
      </c>
      <c r="K268" s="2">
        <v>0.54930555555555</v>
      </c>
      <c r="L268" s="3">
        <f t="shared" si="23"/>
        <v>324.5493055555556</v>
      </c>
      <c r="M268">
        <f t="shared" si="19"/>
        <v>464.7017131559559</v>
      </c>
      <c r="N268">
        <f t="shared" si="22"/>
        <v>130.9844356801016</v>
      </c>
    </row>
    <row r="269" spans="1:14" ht="12.75">
      <c r="A269" t="s">
        <v>115</v>
      </c>
      <c r="B269" s="1">
        <v>36849</v>
      </c>
      <c r="C269" s="2">
        <v>0.5544097222222223</v>
      </c>
      <c r="D269" t="s">
        <v>418</v>
      </c>
      <c r="E269">
        <v>0.678</v>
      </c>
      <c r="F269">
        <v>10.8129</v>
      </c>
      <c r="G269" t="s">
        <v>419</v>
      </c>
      <c r="H269">
        <v>1.675</v>
      </c>
      <c r="I269">
        <v>85.1087</v>
      </c>
      <c r="K269" s="2">
        <v>0.551388888888883</v>
      </c>
      <c r="L269" s="3">
        <f t="shared" si="23"/>
        <v>324.5513888888889</v>
      </c>
      <c r="M269">
        <f t="shared" si="19"/>
        <v>504.19662591276614</v>
      </c>
      <c r="N269">
        <f t="shared" si="22"/>
        <v>130.27873593426287</v>
      </c>
    </row>
    <row r="270" spans="1:14" ht="12.75">
      <c r="A270" t="s">
        <v>116</v>
      </c>
      <c r="B270" s="1">
        <v>36849</v>
      </c>
      <c r="C270" s="2">
        <v>0.5564930555555555</v>
      </c>
      <c r="D270" t="s">
        <v>418</v>
      </c>
      <c r="E270">
        <v>0.68</v>
      </c>
      <c r="F270">
        <v>11.0065</v>
      </c>
      <c r="G270" t="s">
        <v>419</v>
      </c>
      <c r="H270">
        <v>1.676</v>
      </c>
      <c r="I270">
        <v>86.9631</v>
      </c>
      <c r="K270" s="2">
        <v>0.553472222222216</v>
      </c>
      <c r="L270" s="3">
        <f t="shared" si="23"/>
        <v>324.55347222222224</v>
      </c>
      <c r="M270">
        <f t="shared" si="19"/>
        <v>513.2240345428942</v>
      </c>
      <c r="N270">
        <f t="shared" si="22"/>
        <v>132.29576677378705</v>
      </c>
    </row>
    <row r="271" spans="1:14" ht="12.75">
      <c r="A271" t="s">
        <v>117</v>
      </c>
      <c r="B271" s="1">
        <v>36849</v>
      </c>
      <c r="C271" s="2">
        <v>0.558587962962963</v>
      </c>
      <c r="D271" t="s">
        <v>418</v>
      </c>
      <c r="E271">
        <v>0.678</v>
      </c>
      <c r="F271">
        <v>11.2394</v>
      </c>
      <c r="G271" t="s">
        <v>419</v>
      </c>
      <c r="H271">
        <v>1.676</v>
      </c>
      <c r="I271">
        <v>91.4682</v>
      </c>
      <c r="K271" s="2">
        <v>0.555555555555549</v>
      </c>
      <c r="L271" s="3">
        <f t="shared" si="23"/>
        <v>324.55555555555554</v>
      </c>
      <c r="M271">
        <f t="shared" si="19"/>
        <v>524.0839698215967</v>
      </c>
      <c r="N271">
        <f t="shared" si="22"/>
        <v>137.1959639454545</v>
      </c>
    </row>
    <row r="272" spans="1:14" ht="12.75">
      <c r="A272" t="s">
        <v>426</v>
      </c>
      <c r="B272" s="1">
        <v>36849</v>
      </c>
      <c r="C272">
        <f>AVERAGE(C271,C273)</f>
        <v>0.5606712962962963</v>
      </c>
      <c r="D272" t="s">
        <v>418</v>
      </c>
      <c r="E272" t="s">
        <v>426</v>
      </c>
      <c r="F272" t="s">
        <v>426</v>
      </c>
      <c r="G272" t="s">
        <v>419</v>
      </c>
      <c r="H272" t="s">
        <v>426</v>
      </c>
      <c r="I272" t="s">
        <v>426</v>
      </c>
      <c r="K272" s="2">
        <v>0.557638888888882</v>
      </c>
      <c r="L272" s="3">
        <f t="shared" si="23"/>
        <v>324.5576388888889</v>
      </c>
      <c r="M272" t="s">
        <v>426</v>
      </c>
      <c r="N272" t="s">
        <v>426</v>
      </c>
    </row>
    <row r="273" spans="1:14" ht="12.75">
      <c r="A273" t="s">
        <v>118</v>
      </c>
      <c r="B273" s="1">
        <v>36849</v>
      </c>
      <c r="C273" s="2">
        <v>0.5627546296296296</v>
      </c>
      <c r="D273" t="s">
        <v>418</v>
      </c>
      <c r="E273">
        <v>0.678</v>
      </c>
      <c r="F273">
        <v>10.3836</v>
      </c>
      <c r="G273" t="s">
        <v>419</v>
      </c>
      <c r="H273">
        <v>1.676</v>
      </c>
      <c r="I273">
        <v>88.1124</v>
      </c>
      <c r="K273" s="2">
        <v>0.559722222222215</v>
      </c>
      <c r="L273" s="3">
        <f t="shared" si="23"/>
        <v>324.5597222222222</v>
      </c>
      <c r="M273">
        <f aca="true" t="shared" si="24" ref="M273:M336">500*F273/AVERAGE($Q$367,$Q$207)</f>
        <v>484.1787203088716</v>
      </c>
      <c r="N273">
        <f>(277-103)/(-62+(AVERAGE($P$207,$P$367)))*I273+277-((277-103)/(-62+(AVERAGE($P$207,$P$367)))*220)</f>
        <v>133.54586035870133</v>
      </c>
    </row>
    <row r="274" spans="1:14" ht="12.75">
      <c r="A274" t="s">
        <v>119</v>
      </c>
      <c r="B274" s="1">
        <v>36849</v>
      </c>
      <c r="C274" s="2">
        <v>0.564837962962963</v>
      </c>
      <c r="D274" t="s">
        <v>418</v>
      </c>
      <c r="E274">
        <v>0.678</v>
      </c>
      <c r="F274">
        <v>10.5089</v>
      </c>
      <c r="G274" t="s">
        <v>419</v>
      </c>
      <c r="H274">
        <v>1.676</v>
      </c>
      <c r="I274">
        <v>93.2501</v>
      </c>
      <c r="K274" s="2">
        <v>0.561805555555548</v>
      </c>
      <c r="L274" s="3">
        <f t="shared" si="23"/>
        <v>324.56180555555557</v>
      </c>
      <c r="M274">
        <f t="shared" si="24"/>
        <v>490.02135616297835</v>
      </c>
      <c r="N274">
        <f>(277-103)/(-62+(AVERAGE($P$207,$P$367)))*I274+277-((277-103)/(-62+(AVERAGE($P$207,$P$367)))*220)</f>
        <v>139.1341365365611</v>
      </c>
    </row>
    <row r="275" spans="1:14" ht="12.75">
      <c r="A275" t="s">
        <v>120</v>
      </c>
      <c r="B275" s="1">
        <v>36849</v>
      </c>
      <c r="C275" s="2">
        <v>0.5669212962962963</v>
      </c>
      <c r="D275" t="s">
        <v>418</v>
      </c>
      <c r="E275">
        <v>0.678</v>
      </c>
      <c r="F275">
        <v>10.6528</v>
      </c>
      <c r="G275" t="s">
        <v>419</v>
      </c>
      <c r="H275">
        <v>1.676</v>
      </c>
      <c r="I275">
        <v>95.5916</v>
      </c>
      <c r="K275" s="2">
        <v>0.563888888888881</v>
      </c>
      <c r="L275" s="3">
        <f t="shared" si="23"/>
        <v>324.56388888888887</v>
      </c>
      <c r="M275">
        <f t="shared" si="24"/>
        <v>496.7312947057232</v>
      </c>
      <c r="N275">
        <f>(277-103)/(-62+(AVERAGE($P$207,$P$367)))*I275+277-((277-103)/(-62+(AVERAGE($P$207,$P$367)))*220)</f>
        <v>141.68098603545334</v>
      </c>
    </row>
    <row r="276" spans="1:14" ht="12.75">
      <c r="A276" t="s">
        <v>121</v>
      </c>
      <c r="B276" s="1">
        <v>36849</v>
      </c>
      <c r="C276" s="2">
        <v>0.5690046296296296</v>
      </c>
      <c r="D276" t="s">
        <v>418</v>
      </c>
      <c r="E276">
        <v>0.678</v>
      </c>
      <c r="F276">
        <v>10.7618</v>
      </c>
      <c r="G276" t="s">
        <v>419</v>
      </c>
      <c r="H276">
        <v>1.676</v>
      </c>
      <c r="I276">
        <v>93.2464</v>
      </c>
      <c r="K276" s="2">
        <v>0.565972222222214</v>
      </c>
      <c r="L276" s="3">
        <f t="shared" si="23"/>
        <v>324.56597222222223</v>
      </c>
      <c r="M276">
        <f t="shared" si="24"/>
        <v>501.81387497785107</v>
      </c>
      <c r="N276">
        <f>(277-103)/(-62+(AVERAGE($P$207,$P$367)))*I276+277-((277-103)/(-62+(AVERAGE($P$207,$P$367)))*220)</f>
        <v>139.13011204664187</v>
      </c>
    </row>
    <row r="277" spans="1:14" ht="12.75">
      <c r="A277" t="s">
        <v>426</v>
      </c>
      <c r="B277" s="1">
        <v>36849</v>
      </c>
      <c r="C277">
        <f>AVERAGE(C276,C278)</f>
        <v>0.5710879629629629</v>
      </c>
      <c r="D277" t="s">
        <v>418</v>
      </c>
      <c r="E277" t="s">
        <v>426</v>
      </c>
      <c r="F277" t="s">
        <v>426</v>
      </c>
      <c r="G277" t="s">
        <v>419</v>
      </c>
      <c r="H277" t="s">
        <v>426</v>
      </c>
      <c r="I277" t="s">
        <v>426</v>
      </c>
      <c r="K277" s="2">
        <v>0.568055555555547</v>
      </c>
      <c r="L277" s="3">
        <f t="shared" si="23"/>
        <v>324.56805555555553</v>
      </c>
      <c r="M277" t="s">
        <v>426</v>
      </c>
      <c r="N277" t="s">
        <v>426</v>
      </c>
    </row>
    <row r="278" spans="1:14" ht="12.75">
      <c r="A278" t="s">
        <v>122</v>
      </c>
      <c r="B278" s="1">
        <v>36849</v>
      </c>
      <c r="C278" s="2">
        <v>0.5731712962962963</v>
      </c>
      <c r="D278" t="s">
        <v>418</v>
      </c>
      <c r="E278">
        <v>0.678</v>
      </c>
      <c r="F278">
        <v>10.3873</v>
      </c>
      <c r="G278" t="s">
        <v>419</v>
      </c>
      <c r="H278">
        <v>1.676</v>
      </c>
      <c r="I278">
        <v>89.6251</v>
      </c>
      <c r="K278" s="2">
        <v>0.57013888888888</v>
      </c>
      <c r="L278" s="3">
        <f t="shared" si="23"/>
        <v>324.5701388888889</v>
      </c>
      <c r="M278">
        <f t="shared" si="24"/>
        <v>484.3512482630631</v>
      </c>
      <c r="N278">
        <f aca="true" t="shared" si="25" ref="N278:N284">(277-103)/(-62+(AVERAGE($P$207,$P$367)))*I278+277-((277-103)/(-62+(AVERAGE($P$207,$P$367)))*220)</f>
        <v>135.19122411568375</v>
      </c>
    </row>
    <row r="279" spans="1:14" ht="12.75">
      <c r="A279" t="s">
        <v>123</v>
      </c>
      <c r="B279" s="1">
        <v>36849</v>
      </c>
      <c r="C279" s="2">
        <v>0.5752662037037037</v>
      </c>
      <c r="D279" t="s">
        <v>418</v>
      </c>
      <c r="E279">
        <v>0.68</v>
      </c>
      <c r="F279">
        <v>10.5748</v>
      </c>
      <c r="G279" t="s">
        <v>419</v>
      </c>
      <c r="H279">
        <v>1.676</v>
      </c>
      <c r="I279">
        <v>89.1522</v>
      </c>
      <c r="K279" s="2">
        <v>0.572222222222213</v>
      </c>
      <c r="L279" s="3">
        <f t="shared" si="23"/>
        <v>324.5722222222222</v>
      </c>
      <c r="M279">
        <f t="shared" si="24"/>
        <v>493.0942189146592</v>
      </c>
      <c r="N279">
        <f t="shared" si="25"/>
        <v>134.6768507960057</v>
      </c>
    </row>
    <row r="280" spans="1:14" ht="12.75">
      <c r="A280" t="s">
        <v>124</v>
      </c>
      <c r="B280" s="1">
        <v>36849</v>
      </c>
      <c r="C280" s="2">
        <v>0.5773495370370371</v>
      </c>
      <c r="D280" t="s">
        <v>418</v>
      </c>
      <c r="E280">
        <v>0.683</v>
      </c>
      <c r="F280">
        <v>10.6873</v>
      </c>
      <c r="G280" t="s">
        <v>419</v>
      </c>
      <c r="H280">
        <v>1.681</v>
      </c>
      <c r="I280">
        <v>92.9138</v>
      </c>
      <c r="K280" s="2">
        <v>0.574305555555546</v>
      </c>
      <c r="L280" s="3">
        <f t="shared" si="23"/>
        <v>324.57430555555555</v>
      </c>
      <c r="M280">
        <f t="shared" si="24"/>
        <v>498.34000130561697</v>
      </c>
      <c r="N280">
        <f t="shared" si="25"/>
        <v>138.76834303390152</v>
      </c>
    </row>
    <row r="281" spans="1:14" ht="12.75">
      <c r="A281" t="s">
        <v>125</v>
      </c>
      <c r="B281" s="1">
        <v>36849</v>
      </c>
      <c r="C281" s="2">
        <v>0.5794328703703704</v>
      </c>
      <c r="D281" t="s">
        <v>418</v>
      </c>
      <c r="E281">
        <v>0.678</v>
      </c>
      <c r="F281">
        <v>11.2541</v>
      </c>
      <c r="G281" t="s">
        <v>419</v>
      </c>
      <c r="H281">
        <v>1.676</v>
      </c>
      <c r="I281">
        <v>86.5826</v>
      </c>
      <c r="K281" s="2">
        <v>0.576388888888879</v>
      </c>
      <c r="L281" s="3">
        <f t="shared" si="23"/>
        <v>324.57638888888886</v>
      </c>
      <c r="M281">
        <f t="shared" si="24"/>
        <v>524.7694187206818</v>
      </c>
      <c r="N281">
        <f t="shared" si="25"/>
        <v>131.8818969320922</v>
      </c>
    </row>
    <row r="282" spans="1:14" ht="12.75">
      <c r="A282" t="s">
        <v>126</v>
      </c>
      <c r="B282" s="1">
        <v>36849</v>
      </c>
      <c r="C282" s="2">
        <v>0.5815162037037037</v>
      </c>
      <c r="D282" t="s">
        <v>418</v>
      </c>
      <c r="E282">
        <v>0.68</v>
      </c>
      <c r="F282">
        <v>10.6648</v>
      </c>
      <c r="G282" t="s">
        <v>419</v>
      </c>
      <c r="H282">
        <v>1.676</v>
      </c>
      <c r="I282">
        <v>88.0438</v>
      </c>
      <c r="K282" s="2">
        <v>0.578472222222212</v>
      </c>
      <c r="L282" s="3">
        <f t="shared" si="23"/>
        <v>324.5784722222222</v>
      </c>
      <c r="M282">
        <f t="shared" si="24"/>
        <v>497.29084482742536</v>
      </c>
      <c r="N282">
        <f t="shared" si="25"/>
        <v>133.47124414019865</v>
      </c>
    </row>
    <row r="283" spans="1:14" ht="12.75">
      <c r="A283" t="s">
        <v>127</v>
      </c>
      <c r="B283" s="1">
        <v>36849</v>
      </c>
      <c r="C283" s="2">
        <v>0.583599537037037</v>
      </c>
      <c r="D283" t="s">
        <v>418</v>
      </c>
      <c r="E283">
        <v>0.678</v>
      </c>
      <c r="F283">
        <v>10.4507</v>
      </c>
      <c r="G283" t="s">
        <v>419</v>
      </c>
      <c r="H283">
        <v>1.676</v>
      </c>
      <c r="I283">
        <v>85.4135</v>
      </c>
      <c r="K283" s="2">
        <v>0.580555555555545</v>
      </c>
      <c r="L283" s="3">
        <f t="shared" si="23"/>
        <v>324.5805555555555</v>
      </c>
      <c r="M283">
        <f t="shared" si="24"/>
        <v>487.30753807272276</v>
      </c>
      <c r="N283">
        <f t="shared" si="25"/>
        <v>130.61026688761004</v>
      </c>
    </row>
    <row r="284" spans="1:14" ht="12.75">
      <c r="A284" t="s">
        <v>128</v>
      </c>
      <c r="B284" s="1">
        <v>36849</v>
      </c>
      <c r="C284" s="2">
        <v>0.5856828703703704</v>
      </c>
      <c r="D284" t="s">
        <v>418</v>
      </c>
      <c r="E284">
        <v>0.678</v>
      </c>
      <c r="F284">
        <v>11.0404</v>
      </c>
      <c r="G284" t="s">
        <v>419</v>
      </c>
      <c r="H284">
        <v>1.675</v>
      </c>
      <c r="I284">
        <v>90.4887</v>
      </c>
      <c r="K284" s="2">
        <v>0.582638888888878</v>
      </c>
      <c r="L284" s="3">
        <f t="shared" si="23"/>
        <v>324.5826388888889</v>
      </c>
      <c r="M284">
        <f t="shared" si="24"/>
        <v>514.8047636367027</v>
      </c>
      <c r="N284">
        <f t="shared" si="25"/>
        <v>136.130561816834</v>
      </c>
    </row>
    <row r="285" spans="1:14" ht="12.75">
      <c r="A285" t="s">
        <v>426</v>
      </c>
      <c r="B285" s="1">
        <v>36849</v>
      </c>
      <c r="C285">
        <f>AVERAGE(C284,C286)</f>
        <v>0.5877719907407407</v>
      </c>
      <c r="D285" t="s">
        <v>418</v>
      </c>
      <c r="E285" t="s">
        <v>426</v>
      </c>
      <c r="F285" t="s">
        <v>426</v>
      </c>
      <c r="G285" t="s">
        <v>419</v>
      </c>
      <c r="H285" t="s">
        <v>426</v>
      </c>
      <c r="I285" t="s">
        <v>426</v>
      </c>
      <c r="K285" s="2">
        <v>0.584722222222211</v>
      </c>
      <c r="L285" s="3">
        <f t="shared" si="23"/>
        <v>324.5847222222222</v>
      </c>
      <c r="M285" t="s">
        <v>426</v>
      </c>
      <c r="N285" t="s">
        <v>426</v>
      </c>
    </row>
    <row r="286" spans="1:14" ht="12.75">
      <c r="A286" t="s">
        <v>129</v>
      </c>
      <c r="B286" s="1">
        <v>36849</v>
      </c>
      <c r="C286" s="2">
        <v>0.5898611111111111</v>
      </c>
      <c r="D286" t="s">
        <v>418</v>
      </c>
      <c r="E286">
        <v>0.678</v>
      </c>
      <c r="F286">
        <v>9.9858</v>
      </c>
      <c r="G286" t="s">
        <v>419</v>
      </c>
      <c r="H286">
        <v>1.676</v>
      </c>
      <c r="I286">
        <v>81.2945</v>
      </c>
      <c r="K286" s="2">
        <v>0.586805555555544</v>
      </c>
      <c r="L286" s="3">
        <f t="shared" si="23"/>
        <v>324.58680555555554</v>
      </c>
      <c r="M286">
        <f t="shared" si="24"/>
        <v>465.62963377444527</v>
      </c>
      <c r="N286">
        <f aca="true" t="shared" si="26" ref="N286:N300">(277-103)/(-62+(AVERAGE($P$207,$P$367)))*I286+277-((277-103)/(-62+(AVERAGE($P$207,$P$367)))*220)</f>
        <v>126.13003067751518</v>
      </c>
    </row>
    <row r="287" spans="1:14" ht="12.75">
      <c r="A287" t="s">
        <v>130</v>
      </c>
      <c r="B287" s="1">
        <v>36849</v>
      </c>
      <c r="C287" s="2">
        <v>0.5919444444444445</v>
      </c>
      <c r="D287" t="s">
        <v>418</v>
      </c>
      <c r="E287">
        <v>0.678</v>
      </c>
      <c r="F287">
        <v>10.7251</v>
      </c>
      <c r="G287" t="s">
        <v>419</v>
      </c>
      <c r="H287">
        <v>1.675</v>
      </c>
      <c r="I287">
        <v>91.1607</v>
      </c>
      <c r="K287" s="2">
        <v>0.588888888888877</v>
      </c>
      <c r="L287" s="3">
        <f t="shared" si="23"/>
        <v>324.5888888888889</v>
      </c>
      <c r="M287">
        <f t="shared" si="24"/>
        <v>500.1025841889786</v>
      </c>
      <c r="N287">
        <f t="shared" si="26"/>
        <v>136.8614962021663</v>
      </c>
    </row>
    <row r="288" spans="1:14" ht="12.75">
      <c r="A288" t="s">
        <v>131</v>
      </c>
      <c r="B288" s="1">
        <v>36849</v>
      </c>
      <c r="C288" s="2">
        <v>0.5940277777777777</v>
      </c>
      <c r="D288" t="s">
        <v>418</v>
      </c>
      <c r="E288">
        <v>0.68</v>
      </c>
      <c r="F288">
        <v>9.7837</v>
      </c>
      <c r="G288" t="s">
        <v>419</v>
      </c>
      <c r="H288">
        <v>1.678</v>
      </c>
      <c r="I288">
        <v>86.2535</v>
      </c>
      <c r="K288" s="2">
        <v>0.59097222222221</v>
      </c>
      <c r="L288" s="3">
        <f t="shared" si="23"/>
        <v>324.5909722222222</v>
      </c>
      <c r="M288">
        <f t="shared" si="24"/>
        <v>456.20587714144483</v>
      </c>
      <c r="N288">
        <f t="shared" si="26"/>
        <v>131.52393486927545</v>
      </c>
    </row>
    <row r="289" spans="1:14" ht="12.75">
      <c r="A289" t="s">
        <v>132</v>
      </c>
      <c r="B289" s="1">
        <v>36849</v>
      </c>
      <c r="C289" s="2">
        <v>0.5961111111111111</v>
      </c>
      <c r="D289" t="s">
        <v>418</v>
      </c>
      <c r="E289">
        <v>0.68</v>
      </c>
      <c r="F289">
        <v>10.1523</v>
      </c>
      <c r="G289" t="s">
        <v>419</v>
      </c>
      <c r="H289">
        <v>1.678</v>
      </c>
      <c r="I289">
        <v>86.7141</v>
      </c>
      <c r="K289" s="2">
        <v>0.593055555555543</v>
      </c>
      <c r="L289" s="3">
        <f t="shared" si="23"/>
        <v>324.59305555555557</v>
      </c>
      <c r="M289">
        <f t="shared" si="24"/>
        <v>473.3933917130627</v>
      </c>
      <c r="N289">
        <f t="shared" si="26"/>
        <v>132.02492947922192</v>
      </c>
    </row>
    <row r="290" spans="1:14" ht="12.75">
      <c r="A290" t="s">
        <v>133</v>
      </c>
      <c r="B290" s="1">
        <v>36849</v>
      </c>
      <c r="C290" s="2">
        <v>0.5981944444444445</v>
      </c>
      <c r="D290" t="s">
        <v>418</v>
      </c>
      <c r="E290">
        <v>0.68</v>
      </c>
      <c r="F290">
        <v>9.7576</v>
      </c>
      <c r="G290" t="s">
        <v>419</v>
      </c>
      <c r="H290">
        <v>1.678</v>
      </c>
      <c r="I290">
        <v>86.5063</v>
      </c>
      <c r="K290" s="2">
        <v>0.595138888888876</v>
      </c>
      <c r="L290" s="3">
        <f t="shared" si="23"/>
        <v>324.59513888888887</v>
      </c>
      <c r="M290">
        <f t="shared" si="24"/>
        <v>454.98885562674275</v>
      </c>
      <c r="N290">
        <f t="shared" si="26"/>
        <v>131.7989054237576</v>
      </c>
    </row>
    <row r="291" spans="1:14" ht="12.75">
      <c r="A291" t="s">
        <v>134</v>
      </c>
      <c r="B291" s="1">
        <v>36849</v>
      </c>
      <c r="C291" s="2">
        <v>0.6002777777777778</v>
      </c>
      <c r="D291" t="s">
        <v>418</v>
      </c>
      <c r="E291">
        <v>0.68</v>
      </c>
      <c r="F291">
        <v>10.1412</v>
      </c>
      <c r="G291" t="s">
        <v>419</v>
      </c>
      <c r="H291">
        <v>1.678</v>
      </c>
      <c r="I291">
        <v>93.9661</v>
      </c>
      <c r="K291" s="2">
        <v>0.597222222222209</v>
      </c>
      <c r="L291" s="3">
        <f t="shared" si="23"/>
        <v>324.59722222222223</v>
      </c>
      <c r="M291">
        <f t="shared" si="24"/>
        <v>472.8758078504881</v>
      </c>
      <c r="N291">
        <f t="shared" si="26"/>
        <v>139.91292972093302</v>
      </c>
    </row>
    <row r="292" spans="1:14" ht="12.75">
      <c r="A292" t="s">
        <v>135</v>
      </c>
      <c r="B292" s="1">
        <v>36849</v>
      </c>
      <c r="C292" s="2">
        <v>0.6023611111111111</v>
      </c>
      <c r="D292" t="s">
        <v>418</v>
      </c>
      <c r="E292">
        <v>0.685</v>
      </c>
      <c r="F292">
        <v>9.9639</v>
      </c>
      <c r="G292" t="s">
        <v>419</v>
      </c>
      <c r="H292">
        <v>1.681</v>
      </c>
      <c r="I292">
        <v>93.676</v>
      </c>
      <c r="K292" s="2">
        <v>0.599305555555542</v>
      </c>
      <c r="L292" s="3">
        <f t="shared" si="23"/>
        <v>324.59930555555553</v>
      </c>
      <c r="M292">
        <f t="shared" si="24"/>
        <v>464.60845480233894</v>
      </c>
      <c r="N292">
        <f t="shared" si="26"/>
        <v>139.59738795726506</v>
      </c>
    </row>
    <row r="293" spans="1:14" ht="12.75">
      <c r="A293" t="s">
        <v>136</v>
      </c>
      <c r="B293" s="1">
        <v>36849</v>
      </c>
      <c r="C293" s="2">
        <v>0.6044560185185185</v>
      </c>
      <c r="D293" t="s">
        <v>418</v>
      </c>
      <c r="E293">
        <v>0.678</v>
      </c>
      <c r="F293">
        <v>11.5344</v>
      </c>
      <c r="G293" t="s">
        <v>419</v>
      </c>
      <c r="H293">
        <v>1.676</v>
      </c>
      <c r="I293">
        <v>97.8702</v>
      </c>
      <c r="K293" s="2">
        <v>0.601388888888875</v>
      </c>
      <c r="L293" s="3">
        <f t="shared" si="23"/>
        <v>324.6013888888889</v>
      </c>
      <c r="M293">
        <f t="shared" si="24"/>
        <v>537.839576980108</v>
      </c>
      <c r="N293">
        <f t="shared" si="26"/>
        <v>144.15941920571854</v>
      </c>
    </row>
    <row r="294" spans="1:14" ht="12.75">
      <c r="A294" t="s">
        <v>137</v>
      </c>
      <c r="B294" s="1">
        <v>36849</v>
      </c>
      <c r="C294" s="2">
        <v>0.6065393518518518</v>
      </c>
      <c r="D294" t="s">
        <v>418</v>
      </c>
      <c r="E294">
        <v>0.678</v>
      </c>
      <c r="F294">
        <v>10.5284</v>
      </c>
      <c r="G294" t="s">
        <v>419</v>
      </c>
      <c r="H294">
        <v>1.676</v>
      </c>
      <c r="I294">
        <v>97.4447</v>
      </c>
      <c r="K294" s="2">
        <v>0.603472222222208</v>
      </c>
      <c r="L294" s="3">
        <f t="shared" si="23"/>
        <v>324.6034722222222</v>
      </c>
      <c r="M294">
        <f t="shared" si="24"/>
        <v>490.93062511074424</v>
      </c>
      <c r="N294">
        <f t="shared" si="26"/>
        <v>143.69660286500587</v>
      </c>
    </row>
    <row r="295" spans="1:14" ht="12.75">
      <c r="A295" t="s">
        <v>138</v>
      </c>
      <c r="B295" s="1">
        <v>36849</v>
      </c>
      <c r="C295" s="2">
        <v>0.6086226851851851</v>
      </c>
      <c r="D295" t="s">
        <v>418</v>
      </c>
      <c r="E295">
        <v>0.68</v>
      </c>
      <c r="F295">
        <v>10.7206</v>
      </c>
      <c r="G295" t="s">
        <v>419</v>
      </c>
      <c r="H295">
        <v>1.676</v>
      </c>
      <c r="I295">
        <v>99.675</v>
      </c>
      <c r="K295" s="2">
        <v>0.605555555555541</v>
      </c>
      <c r="L295" s="3">
        <f t="shared" si="23"/>
        <v>324.60555555555555</v>
      </c>
      <c r="M295">
        <f t="shared" si="24"/>
        <v>499.8927528933403</v>
      </c>
      <c r="N295">
        <f t="shared" si="26"/>
        <v>146.12250012632526</v>
      </c>
    </row>
    <row r="296" spans="1:14" ht="12.75">
      <c r="A296" t="s">
        <v>139</v>
      </c>
      <c r="B296" s="1">
        <v>36849</v>
      </c>
      <c r="C296" s="2">
        <v>0.6107060185185186</v>
      </c>
      <c r="D296" t="s">
        <v>418</v>
      </c>
      <c r="E296">
        <v>0.678</v>
      </c>
      <c r="F296">
        <v>10.7954</v>
      </c>
      <c r="G296" t="s">
        <v>419</v>
      </c>
      <c r="H296">
        <v>1.676</v>
      </c>
      <c r="I296">
        <v>96.3936</v>
      </c>
      <c r="K296" s="2">
        <v>0.607638888888874</v>
      </c>
      <c r="L296" s="3">
        <f t="shared" si="23"/>
        <v>324.60763888888886</v>
      </c>
      <c r="M296">
        <f t="shared" si="24"/>
        <v>503.3806153186172</v>
      </c>
      <c r="N296">
        <f t="shared" si="26"/>
        <v>142.55332141794818</v>
      </c>
    </row>
    <row r="297" spans="1:14" ht="12.75">
      <c r="A297" t="s">
        <v>140</v>
      </c>
      <c r="B297" s="1">
        <v>36849</v>
      </c>
      <c r="C297" s="2">
        <v>0.6128472222222222</v>
      </c>
      <c r="D297" t="s">
        <v>418</v>
      </c>
      <c r="E297">
        <v>0.68</v>
      </c>
      <c r="F297">
        <v>10.5324</v>
      </c>
      <c r="G297" t="s">
        <v>419</v>
      </c>
      <c r="H297">
        <v>1.676</v>
      </c>
      <c r="I297">
        <v>100.9662</v>
      </c>
      <c r="K297" s="2">
        <v>0.609722222222207</v>
      </c>
      <c r="L297" s="3">
        <f t="shared" si="23"/>
        <v>324.6097222222222</v>
      </c>
      <c r="M297">
        <f t="shared" si="24"/>
        <v>491.1171418179784</v>
      </c>
      <c r="N297">
        <f t="shared" si="26"/>
        <v>147.52693833814234</v>
      </c>
    </row>
    <row r="298" spans="1:14" ht="12.75">
      <c r="A298" t="s">
        <v>141</v>
      </c>
      <c r="B298" s="1">
        <v>36849</v>
      </c>
      <c r="C298" s="2">
        <v>0.6148726851851852</v>
      </c>
      <c r="D298" t="s">
        <v>418</v>
      </c>
      <c r="E298">
        <v>0.68</v>
      </c>
      <c r="F298">
        <v>11.0889</v>
      </c>
      <c r="G298" t="s">
        <v>419</v>
      </c>
      <c r="H298">
        <v>1.676</v>
      </c>
      <c r="I298">
        <v>96.6746</v>
      </c>
      <c r="K298" s="2">
        <v>0.61180555555554</v>
      </c>
      <c r="L298" s="3">
        <f t="shared" si="23"/>
        <v>324.6118055555555</v>
      </c>
      <c r="M298">
        <f t="shared" si="24"/>
        <v>517.0662787119156</v>
      </c>
      <c r="N298">
        <f t="shared" si="26"/>
        <v>142.8589651118148</v>
      </c>
    </row>
    <row r="299" spans="1:14" ht="12.75">
      <c r="A299" t="s">
        <v>142</v>
      </c>
      <c r="B299" s="1">
        <v>36849</v>
      </c>
      <c r="C299" s="2">
        <v>0.6169675925925926</v>
      </c>
      <c r="D299" t="s">
        <v>418</v>
      </c>
      <c r="E299">
        <v>0.68</v>
      </c>
      <c r="F299">
        <v>10.6123</v>
      </c>
      <c r="G299" t="s">
        <v>419</v>
      </c>
      <c r="H299">
        <v>1.678</v>
      </c>
      <c r="I299">
        <v>99.7787</v>
      </c>
      <c r="K299" s="2">
        <v>0.613888888888873</v>
      </c>
      <c r="L299" s="3">
        <f t="shared" si="23"/>
        <v>324.6138888888889</v>
      </c>
      <c r="M299">
        <f t="shared" si="24"/>
        <v>494.8428130449784</v>
      </c>
      <c r="N299">
        <f t="shared" si="26"/>
        <v>146.23529461406181</v>
      </c>
    </row>
    <row r="300" spans="1:14" ht="12.75">
      <c r="A300" t="s">
        <v>143</v>
      </c>
      <c r="B300" s="1">
        <v>36849</v>
      </c>
      <c r="C300" s="2">
        <v>0.6190509259259259</v>
      </c>
      <c r="D300" t="s">
        <v>418</v>
      </c>
      <c r="E300">
        <v>0.678</v>
      </c>
      <c r="F300">
        <v>10.7889</v>
      </c>
      <c r="G300" t="s">
        <v>419</v>
      </c>
      <c r="H300">
        <v>1.678</v>
      </c>
      <c r="I300">
        <v>99.7738</v>
      </c>
      <c r="K300" s="2">
        <v>0.615972222222206</v>
      </c>
      <c r="L300" s="3">
        <f t="shared" si="23"/>
        <v>324.6159722222222</v>
      </c>
      <c r="M300">
        <f t="shared" si="24"/>
        <v>503.07752566936176</v>
      </c>
      <c r="N300">
        <f t="shared" si="26"/>
        <v>146.22996488416877</v>
      </c>
    </row>
    <row r="301" spans="1:14" ht="12.75">
      <c r="A301" t="s">
        <v>426</v>
      </c>
      <c r="B301" s="1">
        <v>36849</v>
      </c>
      <c r="C301">
        <f>AVERAGE(C300,C302)</f>
        <v>0.6211342592592592</v>
      </c>
      <c r="D301" t="s">
        <v>418</v>
      </c>
      <c r="E301" t="s">
        <v>426</v>
      </c>
      <c r="F301" t="s">
        <v>426</v>
      </c>
      <c r="G301" t="s">
        <v>419</v>
      </c>
      <c r="H301" t="s">
        <v>426</v>
      </c>
      <c r="I301" t="s">
        <v>426</v>
      </c>
      <c r="K301" s="2">
        <v>0.618055555555539</v>
      </c>
      <c r="L301" s="3">
        <f t="shared" si="23"/>
        <v>324.61805555555554</v>
      </c>
      <c r="M301" t="s">
        <v>426</v>
      </c>
      <c r="N301" t="s">
        <v>426</v>
      </c>
    </row>
    <row r="302" spans="1:14" ht="12.75">
      <c r="A302" t="s">
        <v>144</v>
      </c>
      <c r="B302" s="1">
        <v>36849</v>
      </c>
      <c r="C302" s="2">
        <v>0.6232175925925926</v>
      </c>
      <c r="D302" t="s">
        <v>418</v>
      </c>
      <c r="E302">
        <v>0.68</v>
      </c>
      <c r="F302">
        <v>10.3352</v>
      </c>
      <c r="G302" t="s">
        <v>419</v>
      </c>
      <c r="H302">
        <v>1.676</v>
      </c>
      <c r="I302">
        <v>99.2466</v>
      </c>
      <c r="K302" s="2">
        <v>0.620138888888872</v>
      </c>
      <c r="L302" s="3">
        <f t="shared" si="23"/>
        <v>324.62013888888885</v>
      </c>
      <c r="M302">
        <f t="shared" si="24"/>
        <v>481.92186815133965</v>
      </c>
      <c r="N302">
        <f aca="true" t="shared" si="27" ref="N302:N307">(277-103)/(-62+(AVERAGE($P$207,$P$367)))*I302+277-((277-103)/(-62+(AVERAGE($P$207,$P$367)))*220)</f>
        <v>145.65652945567595</v>
      </c>
    </row>
    <row r="303" spans="1:14" ht="12.75">
      <c r="A303" t="s">
        <v>145</v>
      </c>
      <c r="B303" s="1">
        <v>36849</v>
      </c>
      <c r="C303" s="2">
        <v>0.6253009259259259</v>
      </c>
      <c r="D303" t="s">
        <v>418</v>
      </c>
      <c r="E303">
        <v>0.683</v>
      </c>
      <c r="F303">
        <v>10.5345</v>
      </c>
      <c r="G303" t="s">
        <v>419</v>
      </c>
      <c r="H303">
        <v>1.681</v>
      </c>
      <c r="I303">
        <v>98.3387</v>
      </c>
      <c r="K303" s="2">
        <v>0.622222222222205</v>
      </c>
      <c r="L303" s="3">
        <f t="shared" si="23"/>
        <v>324.6222222222222</v>
      </c>
      <c r="M303">
        <f t="shared" si="24"/>
        <v>491.21506308927616</v>
      </c>
      <c r="N303">
        <f t="shared" si="27"/>
        <v>144.6690066454926</v>
      </c>
    </row>
    <row r="304" spans="1:14" ht="12.75">
      <c r="A304" t="s">
        <v>146</v>
      </c>
      <c r="B304" s="1">
        <v>36849</v>
      </c>
      <c r="C304" s="2">
        <v>0.6273842592592592</v>
      </c>
      <c r="D304" t="s">
        <v>418</v>
      </c>
      <c r="E304">
        <v>0.685</v>
      </c>
      <c r="F304">
        <v>10.8686</v>
      </c>
      <c r="G304" t="s">
        <v>419</v>
      </c>
      <c r="H304">
        <v>1.681</v>
      </c>
      <c r="I304">
        <v>101.0378</v>
      </c>
      <c r="K304" s="2">
        <v>0.624305555555538</v>
      </c>
      <c r="L304" s="3">
        <f t="shared" si="23"/>
        <v>324.62430555555557</v>
      </c>
      <c r="M304">
        <f t="shared" si="24"/>
        <v>506.79387106100023</v>
      </c>
      <c r="N304">
        <f t="shared" si="27"/>
        <v>147.6048176565795</v>
      </c>
    </row>
    <row r="305" spans="1:14" ht="12.75">
      <c r="A305" t="s">
        <v>147</v>
      </c>
      <c r="B305" s="1">
        <v>36849</v>
      </c>
      <c r="C305" s="2">
        <v>0.629525462962963</v>
      </c>
      <c r="D305" t="s">
        <v>418</v>
      </c>
      <c r="E305">
        <v>0.678</v>
      </c>
      <c r="F305">
        <v>10.1733</v>
      </c>
      <c r="G305" t="s">
        <v>419</v>
      </c>
      <c r="H305">
        <v>1.675</v>
      </c>
      <c r="I305">
        <v>103.9239</v>
      </c>
      <c r="K305" s="2">
        <v>0.626388888888871</v>
      </c>
      <c r="L305" s="3">
        <f t="shared" si="23"/>
        <v>324.62638888888887</v>
      </c>
      <c r="M305">
        <f t="shared" si="24"/>
        <v>474.3726044260414</v>
      </c>
      <c r="N305">
        <f t="shared" si="27"/>
        <v>150.74402856358486</v>
      </c>
    </row>
    <row r="306" spans="1:14" ht="12.75">
      <c r="A306" t="s">
        <v>148</v>
      </c>
      <c r="B306" s="1">
        <v>36849</v>
      </c>
      <c r="C306" s="2">
        <v>0.6315509259259259</v>
      </c>
      <c r="D306" t="s">
        <v>418</v>
      </c>
      <c r="E306">
        <v>0.678</v>
      </c>
      <c r="F306">
        <v>10.5681</v>
      </c>
      <c r="G306" t="s">
        <v>419</v>
      </c>
      <c r="H306">
        <v>1.675</v>
      </c>
      <c r="I306">
        <v>110.4547</v>
      </c>
      <c r="K306" s="2">
        <v>0.628472222222204</v>
      </c>
      <c r="L306" s="3">
        <f t="shared" si="23"/>
        <v>324.62847222222223</v>
      </c>
      <c r="M306">
        <f t="shared" si="24"/>
        <v>492.78180343004215</v>
      </c>
      <c r="N306">
        <f t="shared" si="27"/>
        <v>157.84757958103754</v>
      </c>
    </row>
    <row r="307" spans="1:14" ht="12.75">
      <c r="A307" t="s">
        <v>149</v>
      </c>
      <c r="B307" s="1">
        <v>36849</v>
      </c>
      <c r="C307" s="2">
        <v>0.6336458333333334</v>
      </c>
      <c r="D307" t="s">
        <v>418</v>
      </c>
      <c r="E307">
        <v>0.68</v>
      </c>
      <c r="F307">
        <v>10.3948</v>
      </c>
      <c r="G307" t="s">
        <v>419</v>
      </c>
      <c r="H307">
        <v>1.676</v>
      </c>
      <c r="I307">
        <v>109.0881</v>
      </c>
      <c r="K307" s="2">
        <v>0.630555555555537</v>
      </c>
      <c r="L307" s="3">
        <f t="shared" si="23"/>
        <v>324.63055555555553</v>
      </c>
      <c r="M307">
        <f t="shared" si="24"/>
        <v>484.70096708912695</v>
      </c>
      <c r="N307">
        <f t="shared" si="27"/>
        <v>156.36112879086622</v>
      </c>
    </row>
    <row r="308" spans="1:14" ht="12.75">
      <c r="A308" t="s">
        <v>426</v>
      </c>
      <c r="B308" s="1">
        <v>36849</v>
      </c>
      <c r="C308">
        <f>AVERAGE(C307,C310)</f>
        <v>0.6367708333333333</v>
      </c>
      <c r="D308" t="s">
        <v>418</v>
      </c>
      <c r="E308" t="s">
        <v>426</v>
      </c>
      <c r="F308" t="s">
        <v>426</v>
      </c>
      <c r="G308" t="s">
        <v>419</v>
      </c>
      <c r="H308" t="s">
        <v>426</v>
      </c>
      <c r="I308" t="s">
        <v>426</v>
      </c>
      <c r="K308" s="2">
        <v>0.63263888888887</v>
      </c>
      <c r="L308" s="3">
        <f t="shared" si="23"/>
        <v>324.6326388888889</v>
      </c>
      <c r="M308" t="s">
        <v>426</v>
      </c>
      <c r="N308" t="s">
        <v>426</v>
      </c>
    </row>
    <row r="309" spans="1:14" ht="12.75">
      <c r="A309" t="s">
        <v>426</v>
      </c>
      <c r="B309" s="1">
        <v>36849</v>
      </c>
      <c r="C309">
        <f>AVERAGE(C308,C310)</f>
        <v>0.6383333333333333</v>
      </c>
      <c r="D309" t="s">
        <v>418</v>
      </c>
      <c r="E309" t="s">
        <v>426</v>
      </c>
      <c r="F309" t="s">
        <v>426</v>
      </c>
      <c r="G309" t="s">
        <v>419</v>
      </c>
      <c r="H309" t="s">
        <v>426</v>
      </c>
      <c r="I309" t="s">
        <v>426</v>
      </c>
      <c r="K309" s="2">
        <v>0.634722222222203</v>
      </c>
      <c r="L309" s="3">
        <f t="shared" si="23"/>
        <v>324.6347222222222</v>
      </c>
      <c r="M309" t="s">
        <v>426</v>
      </c>
      <c r="N309" t="s">
        <v>426</v>
      </c>
    </row>
    <row r="310" spans="1:14" ht="12.75">
      <c r="A310" t="s">
        <v>150</v>
      </c>
      <c r="B310" s="1">
        <v>36849</v>
      </c>
      <c r="C310" s="2">
        <v>0.6398958333333333</v>
      </c>
      <c r="D310" t="s">
        <v>418</v>
      </c>
      <c r="E310">
        <v>0.68</v>
      </c>
      <c r="F310">
        <v>10.51</v>
      </c>
      <c r="G310" t="s">
        <v>419</v>
      </c>
      <c r="H310">
        <v>1.678</v>
      </c>
      <c r="I310">
        <v>112.8205</v>
      </c>
      <c r="K310" s="2">
        <v>0.636805555555536</v>
      </c>
      <c r="L310" s="3">
        <f t="shared" si="23"/>
        <v>324.63680555555555</v>
      </c>
      <c r="M310">
        <f t="shared" si="24"/>
        <v>490.0726482574676</v>
      </c>
      <c r="N310">
        <f>(277-103)/(-62+(AVERAGE($P$207,$P$367)))*I310+277-((277-103)/(-62+(AVERAGE($P$207,$P$367)))*220)</f>
        <v>160.4208601893994</v>
      </c>
    </row>
    <row r="311" spans="1:14" ht="12.75">
      <c r="A311" t="s">
        <v>151</v>
      </c>
      <c r="B311" s="1">
        <v>36849</v>
      </c>
      <c r="C311" s="2">
        <v>0.6419791666666667</v>
      </c>
      <c r="D311" t="s">
        <v>418</v>
      </c>
      <c r="E311">
        <v>0.68</v>
      </c>
      <c r="F311">
        <v>10.744</v>
      </c>
      <c r="G311" t="s">
        <v>419</v>
      </c>
      <c r="H311">
        <v>1.676</v>
      </c>
      <c r="I311">
        <v>113.6841</v>
      </c>
      <c r="K311" s="2">
        <v>0.638888888888869</v>
      </c>
      <c r="L311" s="3">
        <f t="shared" si="23"/>
        <v>324.63888888888886</v>
      </c>
      <c r="M311">
        <f t="shared" si="24"/>
        <v>500.98387563065955</v>
      </c>
      <c r="N311">
        <f>(277-103)/(-62+(AVERAGE($P$207,$P$367)))*I311+277-((277-103)/(-62+(AVERAGE($P$207,$P$367)))*220)</f>
        <v>161.36019789054964</v>
      </c>
    </row>
    <row r="312" spans="1:14" ht="12.75">
      <c r="A312" t="s">
        <v>152</v>
      </c>
      <c r="B312" s="1">
        <v>36849</v>
      </c>
      <c r="C312" s="2">
        <v>0.6440625</v>
      </c>
      <c r="D312" t="s">
        <v>418</v>
      </c>
      <c r="E312">
        <v>0.678</v>
      </c>
      <c r="F312">
        <v>11.0656</v>
      </c>
      <c r="G312" t="s">
        <v>419</v>
      </c>
      <c r="H312">
        <v>1.675</v>
      </c>
      <c r="I312">
        <v>111.9336</v>
      </c>
      <c r="K312" s="2">
        <v>0.640972222222202</v>
      </c>
      <c r="L312" s="3">
        <f t="shared" si="23"/>
        <v>324.6409722222222</v>
      </c>
      <c r="M312">
        <f t="shared" si="24"/>
        <v>515.9798188922772</v>
      </c>
      <c r="N312">
        <f>(277-103)/(-62+(AVERAGE($P$207,$P$367)))*I312+277-((277-103)/(-62+(AVERAGE($P$207,$P$367)))*220)</f>
        <v>159.45617907875769</v>
      </c>
    </row>
    <row r="313" spans="1:14" ht="12.75">
      <c r="A313" t="s">
        <v>426</v>
      </c>
      <c r="B313" s="1">
        <v>36849</v>
      </c>
      <c r="C313">
        <f>AVERAGE(C312,C315)</f>
        <v>0.647193287037037</v>
      </c>
      <c r="D313" t="s">
        <v>418</v>
      </c>
      <c r="E313" t="s">
        <v>426</v>
      </c>
      <c r="F313" t="s">
        <v>426</v>
      </c>
      <c r="G313" t="s">
        <v>419</v>
      </c>
      <c r="H313" t="s">
        <v>426</v>
      </c>
      <c r="I313" t="s">
        <v>426</v>
      </c>
      <c r="K313" s="2">
        <v>0.643055555555535</v>
      </c>
      <c r="L313" s="3">
        <f t="shared" si="23"/>
        <v>324.6430555555555</v>
      </c>
      <c r="M313" t="s">
        <v>426</v>
      </c>
      <c r="N313" t="s">
        <v>426</v>
      </c>
    </row>
    <row r="314" spans="1:14" ht="12.75">
      <c r="A314" t="s">
        <v>426</v>
      </c>
      <c r="B314" s="1">
        <v>36849</v>
      </c>
      <c r="C314">
        <f>AVERAGE(C313,C315)</f>
        <v>0.6487586805555556</v>
      </c>
      <c r="D314" t="s">
        <v>418</v>
      </c>
      <c r="E314" t="s">
        <v>426</v>
      </c>
      <c r="F314" t="s">
        <v>426</v>
      </c>
      <c r="G314" t="s">
        <v>419</v>
      </c>
      <c r="H314" t="s">
        <v>426</v>
      </c>
      <c r="I314" t="s">
        <v>426</v>
      </c>
      <c r="K314" s="2">
        <v>0.645138888888868</v>
      </c>
      <c r="L314" s="3">
        <f t="shared" si="23"/>
        <v>324.6451388888889</v>
      </c>
      <c r="M314" t="s">
        <v>426</v>
      </c>
      <c r="N314" t="s">
        <v>426</v>
      </c>
    </row>
    <row r="315" spans="1:14" ht="12.75">
      <c r="A315" t="s">
        <v>153</v>
      </c>
      <c r="B315" s="1">
        <v>36849</v>
      </c>
      <c r="C315" s="2">
        <v>0.6503240740740741</v>
      </c>
      <c r="D315" t="s">
        <v>418</v>
      </c>
      <c r="E315">
        <v>0.678</v>
      </c>
      <c r="F315">
        <v>10.5589</v>
      </c>
      <c r="G315" t="s">
        <v>419</v>
      </c>
      <c r="H315">
        <v>1.676</v>
      </c>
      <c r="I315">
        <v>108.6496</v>
      </c>
      <c r="K315" s="2">
        <v>0.647222222222201</v>
      </c>
      <c r="L315" s="3">
        <f t="shared" si="23"/>
        <v>324.6472222222222</v>
      </c>
      <c r="M315">
        <f t="shared" si="24"/>
        <v>492.35281500340386</v>
      </c>
      <c r="N315">
        <f aca="true" t="shared" si="28" ref="N315:N320">(277-103)/(-62+(AVERAGE($P$207,$P$367)))*I315+277-((277-103)/(-62+(AVERAGE($P$207,$P$367)))*220)</f>
        <v>155.88417235043735</v>
      </c>
    </row>
    <row r="316" spans="1:14" ht="12.75">
      <c r="A316" t="s">
        <v>154</v>
      </c>
      <c r="B316" s="1">
        <v>36849</v>
      </c>
      <c r="C316" s="2">
        <v>0.6524074074074074</v>
      </c>
      <c r="D316" t="s">
        <v>418</v>
      </c>
      <c r="E316">
        <v>0.68</v>
      </c>
      <c r="F316">
        <v>10.0207</v>
      </c>
      <c r="G316" t="s">
        <v>419</v>
      </c>
      <c r="H316">
        <v>1.676</v>
      </c>
      <c r="I316">
        <v>108.5118</v>
      </c>
      <c r="K316" s="2">
        <v>0.649305555555534</v>
      </c>
      <c r="L316" s="3">
        <f t="shared" si="23"/>
        <v>324.64930555555554</v>
      </c>
      <c r="M316">
        <f t="shared" si="24"/>
        <v>467.25699204506236</v>
      </c>
      <c r="N316">
        <f t="shared" si="28"/>
        <v>155.73428729344508</v>
      </c>
    </row>
    <row r="317" spans="1:14" ht="12.75">
      <c r="A317" t="s">
        <v>155</v>
      </c>
      <c r="B317" s="1">
        <v>36849</v>
      </c>
      <c r="C317" s="2">
        <v>0.6544907407407408</v>
      </c>
      <c r="D317" t="s">
        <v>418</v>
      </c>
      <c r="E317">
        <v>0.68</v>
      </c>
      <c r="F317">
        <v>10.2099</v>
      </c>
      <c r="G317" t="s">
        <v>419</v>
      </c>
      <c r="H317">
        <v>1.676</v>
      </c>
      <c r="I317">
        <v>104.6008</v>
      </c>
      <c r="K317" s="2">
        <v>0.651388888888867</v>
      </c>
      <c r="L317" s="3">
        <f t="shared" si="23"/>
        <v>324.65138888888885</v>
      </c>
      <c r="M317">
        <f t="shared" si="24"/>
        <v>476.079232297233</v>
      </c>
      <c r="N317">
        <f t="shared" si="28"/>
        <v>151.48029267881023</v>
      </c>
    </row>
    <row r="318" spans="1:14" ht="12.75">
      <c r="A318" t="s">
        <v>156</v>
      </c>
      <c r="B318" s="1">
        <v>36849</v>
      </c>
      <c r="C318" s="2">
        <v>0.6565740740740741</v>
      </c>
      <c r="D318" t="s">
        <v>418</v>
      </c>
      <c r="E318">
        <v>0.68</v>
      </c>
      <c r="F318">
        <v>9.9784</v>
      </c>
      <c r="G318" t="s">
        <v>419</v>
      </c>
      <c r="H318">
        <v>1.676</v>
      </c>
      <c r="I318">
        <v>108.081</v>
      </c>
      <c r="K318" s="2">
        <v>0.6534722222222</v>
      </c>
      <c r="L318" s="3">
        <f t="shared" si="23"/>
        <v>324.6534722222222</v>
      </c>
      <c r="M318">
        <f t="shared" si="24"/>
        <v>465.28457786606236</v>
      </c>
      <c r="N318">
        <f t="shared" si="28"/>
        <v>155.26570614284813</v>
      </c>
    </row>
    <row r="319" spans="1:14" ht="12.75">
      <c r="A319" t="s">
        <v>157</v>
      </c>
      <c r="B319" s="1">
        <v>36849</v>
      </c>
      <c r="C319" s="2">
        <v>0.6587152777777777</v>
      </c>
      <c r="D319" t="s">
        <v>418</v>
      </c>
      <c r="E319">
        <v>0.68</v>
      </c>
      <c r="F319">
        <v>10.1803</v>
      </c>
      <c r="G319" t="s">
        <v>419</v>
      </c>
      <c r="H319">
        <v>1.676</v>
      </c>
      <c r="I319">
        <v>104.9908</v>
      </c>
      <c r="K319" s="2">
        <v>0.655555555555533</v>
      </c>
      <c r="L319" s="3">
        <f t="shared" si="23"/>
        <v>324.6555555555555</v>
      </c>
      <c r="M319">
        <f t="shared" si="24"/>
        <v>474.6990086637011</v>
      </c>
      <c r="N319">
        <f t="shared" si="28"/>
        <v>151.90449567029768</v>
      </c>
    </row>
    <row r="320" spans="1:14" ht="12.75">
      <c r="A320" t="s">
        <v>158</v>
      </c>
      <c r="B320" s="1">
        <v>36849</v>
      </c>
      <c r="C320" s="2">
        <v>0.6607523148148148</v>
      </c>
      <c r="D320" t="s">
        <v>418</v>
      </c>
      <c r="E320">
        <v>0.68</v>
      </c>
      <c r="F320">
        <v>10.1085</v>
      </c>
      <c r="G320" t="s">
        <v>419</v>
      </c>
      <c r="H320">
        <v>1.676</v>
      </c>
      <c r="I320">
        <v>109.4276</v>
      </c>
      <c r="K320" s="2">
        <v>0.657638888888866</v>
      </c>
      <c r="L320" s="3">
        <f t="shared" si="23"/>
        <v>324.65763888888887</v>
      </c>
      <c r="M320">
        <f t="shared" si="24"/>
        <v>471.3510337688498</v>
      </c>
      <c r="N320">
        <f t="shared" si="28"/>
        <v>156.73040293345596</v>
      </c>
    </row>
    <row r="321" spans="1:14" ht="12.75">
      <c r="A321" t="s">
        <v>426</v>
      </c>
      <c r="B321" s="1">
        <v>36849</v>
      </c>
      <c r="C321">
        <f>AVERAGE(C320,C322)</f>
        <v>0.6628356481481481</v>
      </c>
      <c r="D321" t="s">
        <v>418</v>
      </c>
      <c r="E321" t="s">
        <v>426</v>
      </c>
      <c r="F321" t="s">
        <v>426</v>
      </c>
      <c r="G321" t="s">
        <v>419</v>
      </c>
      <c r="H321" t="s">
        <v>426</v>
      </c>
      <c r="I321" t="s">
        <v>426</v>
      </c>
      <c r="K321" s="2">
        <v>0.659722222222199</v>
      </c>
      <c r="L321" s="3">
        <f t="shared" si="23"/>
        <v>324.6597222222222</v>
      </c>
      <c r="M321" t="s">
        <v>426</v>
      </c>
      <c r="N321" t="s">
        <v>426</v>
      </c>
    </row>
    <row r="322" spans="1:14" ht="12.75">
      <c r="A322" t="s">
        <v>159</v>
      </c>
      <c r="B322" s="1">
        <v>36849</v>
      </c>
      <c r="C322" s="2">
        <v>0.6649189814814814</v>
      </c>
      <c r="D322" t="s">
        <v>418</v>
      </c>
      <c r="E322">
        <v>0.678</v>
      </c>
      <c r="F322">
        <v>9.6955</v>
      </c>
      <c r="G322" t="s">
        <v>419</v>
      </c>
      <c r="H322">
        <v>1.675</v>
      </c>
      <c r="I322">
        <v>112.7325</v>
      </c>
      <c r="K322" s="2">
        <v>0.661805555555532</v>
      </c>
      <c r="L322" s="3">
        <f t="shared" si="23"/>
        <v>324.66180555555553</v>
      </c>
      <c r="M322">
        <f t="shared" si="24"/>
        <v>452.0931837469341</v>
      </c>
      <c r="N322">
        <f aca="true" t="shared" si="29" ref="N322:N327">(277-103)/(-62+(AVERAGE($P$207,$P$367)))*I322+277-((277-103)/(-62+(AVERAGE($P$207,$P$367)))*220)</f>
        <v>160.32514259132014</v>
      </c>
    </row>
    <row r="323" spans="1:14" ht="12.75">
      <c r="A323" t="s">
        <v>160</v>
      </c>
      <c r="B323" s="1">
        <v>36849</v>
      </c>
      <c r="C323" s="2">
        <v>0.6670023148148148</v>
      </c>
      <c r="D323" t="s">
        <v>418</v>
      </c>
      <c r="E323">
        <v>0.68</v>
      </c>
      <c r="F323">
        <v>10.4085</v>
      </c>
      <c r="G323" t="s">
        <v>419</v>
      </c>
      <c r="H323">
        <v>1.676</v>
      </c>
      <c r="I323">
        <v>114.3646</v>
      </c>
      <c r="K323" s="2">
        <v>0.663888888888865</v>
      </c>
      <c r="L323" s="3">
        <f t="shared" si="23"/>
        <v>324.6638888888889</v>
      </c>
      <c r="M323">
        <f t="shared" si="24"/>
        <v>485.3397868114036</v>
      </c>
      <c r="N323">
        <f t="shared" si="29"/>
        <v>162.1003777256964</v>
      </c>
    </row>
    <row r="324" spans="1:14" ht="12.75">
      <c r="A324" t="s">
        <v>161</v>
      </c>
      <c r="B324" s="1">
        <v>36849</v>
      </c>
      <c r="C324" s="2">
        <v>0.6690856481481481</v>
      </c>
      <c r="D324" t="s">
        <v>418</v>
      </c>
      <c r="E324">
        <v>0.68</v>
      </c>
      <c r="F324">
        <v>10.1906</v>
      </c>
      <c r="G324" t="s">
        <v>419</v>
      </c>
      <c r="H324">
        <v>1.675</v>
      </c>
      <c r="I324">
        <v>113.1903</v>
      </c>
      <c r="K324" s="2">
        <v>0.665972222222197</v>
      </c>
      <c r="L324" s="3">
        <f t="shared" si="23"/>
        <v>324.6659722222222</v>
      </c>
      <c r="M324">
        <f t="shared" si="24"/>
        <v>475.1792891848287</v>
      </c>
      <c r="N324">
        <f t="shared" si="29"/>
        <v>160.8230916413278</v>
      </c>
    </row>
    <row r="325" spans="1:14" ht="12.75">
      <c r="A325" t="s">
        <v>162</v>
      </c>
      <c r="B325" s="1">
        <v>36849</v>
      </c>
      <c r="C325" s="2">
        <v>0.6711689814814815</v>
      </c>
      <c r="D325" t="s">
        <v>418</v>
      </c>
      <c r="E325">
        <v>0.68</v>
      </c>
      <c r="F325">
        <v>10.0826</v>
      </c>
      <c r="G325" t="s">
        <v>419</v>
      </c>
      <c r="H325">
        <v>1.675</v>
      </c>
      <c r="I325">
        <v>137.8182</v>
      </c>
      <c r="K325" s="2">
        <v>0.66805555555553</v>
      </c>
      <c r="L325" s="3">
        <f t="shared" si="23"/>
        <v>324.66805555555555</v>
      </c>
      <c r="M325">
        <f t="shared" si="24"/>
        <v>470.14333808950926</v>
      </c>
      <c r="N325">
        <f t="shared" si="29"/>
        <v>187.61085793377632</v>
      </c>
    </row>
    <row r="326" spans="1:14" ht="12.75">
      <c r="A326" t="s">
        <v>163</v>
      </c>
      <c r="B326" s="1">
        <v>36849</v>
      </c>
      <c r="C326" s="2">
        <v>0.6732523148148148</v>
      </c>
      <c r="D326" t="s">
        <v>418</v>
      </c>
      <c r="E326">
        <v>0.68</v>
      </c>
      <c r="F326">
        <v>10.0878</v>
      </c>
      <c r="G326" t="s">
        <v>419</v>
      </c>
      <c r="H326">
        <v>1.675</v>
      </c>
      <c r="I326">
        <v>114.8339</v>
      </c>
      <c r="K326" s="2">
        <v>0.670138888888863</v>
      </c>
      <c r="L326" s="3">
        <f aca="true" t="shared" si="30" ref="L326:L389">B326-DATE(1999,12,31)+K326</f>
        <v>324.67013888888886</v>
      </c>
      <c r="M326">
        <f t="shared" si="24"/>
        <v>470.38580980891356</v>
      </c>
      <c r="N326">
        <f t="shared" si="29"/>
        <v>162.61083532545305</v>
      </c>
    </row>
    <row r="327" spans="1:14" ht="12.75">
      <c r="A327" t="s">
        <v>164</v>
      </c>
      <c r="B327" s="1">
        <v>36849</v>
      </c>
      <c r="C327" s="2">
        <v>0.6753472222222222</v>
      </c>
      <c r="D327" t="s">
        <v>418</v>
      </c>
      <c r="E327">
        <v>0.68</v>
      </c>
      <c r="F327">
        <v>9.8301</v>
      </c>
      <c r="G327" t="s">
        <v>419</v>
      </c>
      <c r="H327">
        <v>1.673</v>
      </c>
      <c r="I327">
        <v>128.9516</v>
      </c>
      <c r="K327" s="2">
        <v>0.672222222222196</v>
      </c>
      <c r="L327" s="3">
        <f t="shared" si="30"/>
        <v>324.6722222222222</v>
      </c>
      <c r="M327">
        <f t="shared" si="24"/>
        <v>458.3694709453599</v>
      </c>
      <c r="N327">
        <f t="shared" si="29"/>
        <v>177.96665730730697</v>
      </c>
    </row>
    <row r="328" spans="1:14" ht="12.75">
      <c r="A328" t="s">
        <v>426</v>
      </c>
      <c r="B328" s="1">
        <v>36849</v>
      </c>
      <c r="C328">
        <f>AVERAGE(C327,C329)</f>
        <v>0.6774305555555555</v>
      </c>
      <c r="D328" t="s">
        <v>418</v>
      </c>
      <c r="E328" t="s">
        <v>426</v>
      </c>
      <c r="F328" t="s">
        <v>426</v>
      </c>
      <c r="G328" t="s">
        <v>419</v>
      </c>
      <c r="H328" t="s">
        <v>426</v>
      </c>
      <c r="I328" t="s">
        <v>426</v>
      </c>
      <c r="K328" s="2">
        <v>0.674305555555529</v>
      </c>
      <c r="L328" s="3">
        <f t="shared" si="30"/>
        <v>324.6743055555555</v>
      </c>
      <c r="M328" t="s">
        <v>426</v>
      </c>
      <c r="N328" t="s">
        <v>426</v>
      </c>
    </row>
    <row r="329" spans="1:14" ht="12.75">
      <c r="A329" t="s">
        <v>165</v>
      </c>
      <c r="B329" s="1">
        <v>36849</v>
      </c>
      <c r="C329" s="2">
        <v>0.6795138888888889</v>
      </c>
      <c r="D329" t="s">
        <v>418</v>
      </c>
      <c r="E329">
        <v>0.678</v>
      </c>
      <c r="F329">
        <v>9.1842</v>
      </c>
      <c r="G329" t="s">
        <v>419</v>
      </c>
      <c r="H329">
        <v>1.673</v>
      </c>
      <c r="I329">
        <v>131.7224</v>
      </c>
      <c r="K329" s="2">
        <v>0.676388888888862</v>
      </c>
      <c r="L329" s="3">
        <f t="shared" si="30"/>
        <v>324.6763888888889</v>
      </c>
      <c r="M329">
        <f t="shared" si="24"/>
        <v>428.2516856447416</v>
      </c>
      <c r="N329">
        <f aca="true" t="shared" si="31" ref="N329:N357">(277-103)/(-62+(AVERAGE($P$207,$P$367)))*I329+277-((277-103)/(-62+(AVERAGE($P$207,$P$367)))*220)</f>
        <v>180.98045640682895</v>
      </c>
    </row>
    <row r="330" spans="1:14" ht="12.75">
      <c r="A330" t="s">
        <v>166</v>
      </c>
      <c r="B330" s="1">
        <v>36849</v>
      </c>
      <c r="C330" s="2">
        <v>0.6815972222222223</v>
      </c>
      <c r="D330" t="s">
        <v>418</v>
      </c>
      <c r="E330">
        <v>0.68</v>
      </c>
      <c r="F330">
        <v>10.7793</v>
      </c>
      <c r="G330" t="s">
        <v>419</v>
      </c>
      <c r="H330">
        <v>1.675</v>
      </c>
      <c r="I330">
        <v>114.4506</v>
      </c>
      <c r="K330" s="2">
        <v>0.678472222222195</v>
      </c>
      <c r="L330" s="3">
        <f t="shared" si="30"/>
        <v>324.6784722222222</v>
      </c>
      <c r="M330">
        <f t="shared" si="24"/>
        <v>502.62988557200003</v>
      </c>
      <c r="N330">
        <f t="shared" si="31"/>
        <v>162.19391992381932</v>
      </c>
    </row>
    <row r="331" spans="1:14" ht="12.75">
      <c r="A331" t="s">
        <v>167</v>
      </c>
      <c r="B331" s="1">
        <v>36849</v>
      </c>
      <c r="C331" s="2">
        <v>0.6836805555555556</v>
      </c>
      <c r="D331" t="s">
        <v>418</v>
      </c>
      <c r="E331">
        <v>0.68</v>
      </c>
      <c r="F331">
        <v>11.3207</v>
      </c>
      <c r="G331" t="s">
        <v>419</v>
      </c>
      <c r="H331">
        <v>1.675</v>
      </c>
      <c r="I331">
        <v>99.254</v>
      </c>
      <c r="K331" s="2">
        <v>0.680555555555528</v>
      </c>
      <c r="L331" s="3">
        <f t="shared" si="30"/>
        <v>324.68055555555554</v>
      </c>
      <c r="M331">
        <f t="shared" si="24"/>
        <v>527.8749218961289</v>
      </c>
      <c r="N331">
        <f t="shared" si="31"/>
        <v>145.66457843551441</v>
      </c>
    </row>
    <row r="332" spans="1:14" ht="12.75">
      <c r="A332" t="s">
        <v>168</v>
      </c>
      <c r="B332" s="1">
        <v>36849</v>
      </c>
      <c r="C332" s="2">
        <v>0.6857638888888888</v>
      </c>
      <c r="D332" t="s">
        <v>418</v>
      </c>
      <c r="E332">
        <v>0.68</v>
      </c>
      <c r="F332">
        <v>10.4346</v>
      </c>
      <c r="G332" t="s">
        <v>419</v>
      </c>
      <c r="H332">
        <v>1.675</v>
      </c>
      <c r="I332">
        <v>98.2322</v>
      </c>
      <c r="K332" s="2">
        <v>0.682638888888861</v>
      </c>
      <c r="L332" s="3">
        <f t="shared" si="30"/>
        <v>324.68263888888885</v>
      </c>
      <c r="M332">
        <f t="shared" si="24"/>
        <v>486.5568083261058</v>
      </c>
      <c r="N332">
        <f t="shared" si="31"/>
        <v>144.55316659781718</v>
      </c>
    </row>
    <row r="333" spans="1:14" ht="12.75">
      <c r="A333" t="s">
        <v>169</v>
      </c>
      <c r="B333" s="1">
        <v>36849</v>
      </c>
      <c r="C333" s="2">
        <v>0.6878587962962963</v>
      </c>
      <c r="D333" t="s">
        <v>418</v>
      </c>
      <c r="E333">
        <v>0.678</v>
      </c>
      <c r="F333">
        <v>10.3253</v>
      </c>
      <c r="G333" t="s">
        <v>419</v>
      </c>
      <c r="H333">
        <v>1.671</v>
      </c>
      <c r="I333">
        <v>223.2609</v>
      </c>
      <c r="K333" s="2">
        <v>0.684722222222194</v>
      </c>
      <c r="L333" s="3">
        <f t="shared" si="30"/>
        <v>324.6847222222222</v>
      </c>
      <c r="M333">
        <f t="shared" si="24"/>
        <v>481.46023930093537</v>
      </c>
      <c r="N333">
        <f t="shared" si="31"/>
        <v>280.54688085882447</v>
      </c>
    </row>
    <row r="334" spans="1:14" ht="12.75">
      <c r="A334" t="s">
        <v>170</v>
      </c>
      <c r="B334" s="1">
        <v>36849</v>
      </c>
      <c r="C334" s="2">
        <v>0.69</v>
      </c>
      <c r="D334" t="s">
        <v>418</v>
      </c>
      <c r="E334">
        <v>0.68</v>
      </c>
      <c r="F334">
        <v>10.0248</v>
      </c>
      <c r="G334" t="s">
        <v>419</v>
      </c>
      <c r="H334">
        <v>1.673</v>
      </c>
      <c r="I334">
        <v>100.42</v>
      </c>
      <c r="K334" s="2">
        <v>0.686805555555527</v>
      </c>
      <c r="L334" s="3">
        <f t="shared" si="30"/>
        <v>324.6868055555555</v>
      </c>
      <c r="M334">
        <f t="shared" si="24"/>
        <v>467.44817166997734</v>
      </c>
      <c r="N334">
        <f t="shared" si="31"/>
        <v>146.93283661006424</v>
      </c>
    </row>
    <row r="335" spans="1:14" ht="12.75">
      <c r="A335" t="s">
        <v>171</v>
      </c>
      <c r="B335" s="1">
        <v>36849</v>
      </c>
      <c r="C335" s="2">
        <v>0.6920254629629629</v>
      </c>
      <c r="D335" t="s">
        <v>418</v>
      </c>
      <c r="E335">
        <v>0.68</v>
      </c>
      <c r="F335">
        <v>10.2671</v>
      </c>
      <c r="G335" t="s">
        <v>419</v>
      </c>
      <c r="H335">
        <v>1.675</v>
      </c>
      <c r="I335">
        <v>117.3483</v>
      </c>
      <c r="K335" s="2">
        <v>0.68888888888886</v>
      </c>
      <c r="L335" s="3">
        <f t="shared" si="30"/>
        <v>324.68888888888887</v>
      </c>
      <c r="M335">
        <f t="shared" si="24"/>
        <v>478.74642121067984</v>
      </c>
      <c r="N335">
        <f t="shared" si="31"/>
        <v>165.34574815057138</v>
      </c>
    </row>
    <row r="336" spans="1:14" ht="12.75">
      <c r="A336" t="s">
        <v>172</v>
      </c>
      <c r="B336" s="1">
        <v>36849</v>
      </c>
      <c r="C336" s="2">
        <v>0.6941087962962963</v>
      </c>
      <c r="D336" t="s">
        <v>418</v>
      </c>
      <c r="E336">
        <v>0.681</v>
      </c>
      <c r="F336">
        <v>10.3026</v>
      </c>
      <c r="G336" t="s">
        <v>419</v>
      </c>
      <c r="H336">
        <v>1.675</v>
      </c>
      <c r="I336">
        <v>100.5595</v>
      </c>
      <c r="K336" s="2">
        <v>0.690972222222193</v>
      </c>
      <c r="L336" s="3">
        <f t="shared" si="30"/>
        <v>324.6909722222222</v>
      </c>
      <c r="M336">
        <f t="shared" si="24"/>
        <v>480.4017569873821</v>
      </c>
      <c r="N336">
        <f t="shared" si="31"/>
        <v>147.08457075701935</v>
      </c>
    </row>
    <row r="337" spans="1:14" ht="12.75">
      <c r="A337" t="s">
        <v>173</v>
      </c>
      <c r="B337" s="1">
        <v>36849</v>
      </c>
      <c r="C337" s="2">
        <v>0.6961921296296296</v>
      </c>
      <c r="D337" t="s">
        <v>418</v>
      </c>
      <c r="E337">
        <v>0.68</v>
      </c>
      <c r="F337">
        <v>10.4257</v>
      </c>
      <c r="G337" t="s">
        <v>419</v>
      </c>
      <c r="H337">
        <v>1.675</v>
      </c>
      <c r="I337">
        <v>99.9158</v>
      </c>
      <c r="K337" s="2">
        <v>0.693055555555526</v>
      </c>
      <c r="L337" s="3">
        <f t="shared" si="30"/>
        <v>324.69305555555553</v>
      </c>
      <c r="M337">
        <f aca="true" t="shared" si="32" ref="M337:M364">500*F337/AVERAGE($Q$367,$Q$207)</f>
        <v>486.14180865251006</v>
      </c>
      <c r="N337">
        <f t="shared" si="31"/>
        <v>146.38441828106934</v>
      </c>
    </row>
    <row r="338" spans="1:14" ht="12.75">
      <c r="A338" t="s">
        <v>174</v>
      </c>
      <c r="B338" s="1">
        <v>36849</v>
      </c>
      <c r="C338" s="2">
        <v>0.698275462962963</v>
      </c>
      <c r="D338" t="s">
        <v>418</v>
      </c>
      <c r="E338">
        <v>0.68</v>
      </c>
      <c r="F338">
        <v>9.8323</v>
      </c>
      <c r="G338" t="s">
        <v>419</v>
      </c>
      <c r="H338">
        <v>1.673</v>
      </c>
      <c r="I338">
        <v>101.3767</v>
      </c>
      <c r="K338" s="2">
        <v>0.695138888888859</v>
      </c>
      <c r="L338" s="3">
        <f t="shared" si="30"/>
        <v>324.69513888888883</v>
      </c>
      <c r="M338">
        <f t="shared" si="32"/>
        <v>458.4720551343386</v>
      </c>
      <c r="N338">
        <f t="shared" si="31"/>
        <v>147.9734391791824</v>
      </c>
    </row>
    <row r="339" spans="1:14" ht="12.75">
      <c r="A339" t="s">
        <v>175</v>
      </c>
      <c r="B339" s="1">
        <v>36849</v>
      </c>
      <c r="C339" s="2">
        <v>0.7003587962962964</v>
      </c>
      <c r="D339" t="s">
        <v>418</v>
      </c>
      <c r="E339">
        <v>0.68</v>
      </c>
      <c r="F339">
        <v>10.8391</v>
      </c>
      <c r="G339" t="s">
        <v>419</v>
      </c>
      <c r="H339">
        <v>1.675</v>
      </c>
      <c r="I339">
        <v>100.0778</v>
      </c>
      <c r="K339" s="2">
        <v>0.697222222222192</v>
      </c>
      <c r="L339" s="3">
        <f t="shared" si="30"/>
        <v>324.6972222222222</v>
      </c>
      <c r="M339">
        <f t="shared" si="32"/>
        <v>505.4183103451491</v>
      </c>
      <c r="N339">
        <f t="shared" si="31"/>
        <v>146.5606256775334</v>
      </c>
    </row>
    <row r="340" spans="1:14" ht="12.75">
      <c r="A340" t="s">
        <v>176</v>
      </c>
      <c r="B340" s="1">
        <v>36849</v>
      </c>
      <c r="C340" s="2">
        <v>0.7024421296296296</v>
      </c>
      <c r="D340" t="s">
        <v>418</v>
      </c>
      <c r="E340">
        <v>0.68</v>
      </c>
      <c r="F340">
        <v>11.3095</v>
      </c>
      <c r="G340" t="s">
        <v>419</v>
      </c>
      <c r="H340">
        <v>1.673</v>
      </c>
      <c r="I340">
        <v>101.4059</v>
      </c>
      <c r="K340" s="2">
        <v>0.699305555555525</v>
      </c>
      <c r="L340" s="3">
        <f t="shared" si="30"/>
        <v>324.6993055555555</v>
      </c>
      <c r="M340">
        <f t="shared" si="32"/>
        <v>527.3526751158735</v>
      </c>
      <c r="N340">
        <f t="shared" si="31"/>
        <v>148.00520001854503</v>
      </c>
    </row>
    <row r="341" spans="1:14" ht="12.75">
      <c r="A341" t="s">
        <v>177</v>
      </c>
      <c r="B341" s="1">
        <v>36849</v>
      </c>
      <c r="C341" s="2">
        <v>0.7045254629629629</v>
      </c>
      <c r="D341" t="s">
        <v>418</v>
      </c>
      <c r="E341">
        <v>0.68</v>
      </c>
      <c r="F341">
        <v>10.6487</v>
      </c>
      <c r="G341" t="s">
        <v>419</v>
      </c>
      <c r="H341">
        <v>1.673</v>
      </c>
      <c r="I341">
        <v>106.9792</v>
      </c>
      <c r="K341" s="2">
        <v>0.701388888888858</v>
      </c>
      <c r="L341" s="3">
        <f t="shared" si="30"/>
        <v>324.70138888888886</v>
      </c>
      <c r="M341">
        <f t="shared" si="32"/>
        <v>496.54011508080833</v>
      </c>
      <c r="N341">
        <f t="shared" si="31"/>
        <v>154.067278306897</v>
      </c>
    </row>
    <row r="342" spans="1:14" ht="12.75">
      <c r="A342" t="s">
        <v>178</v>
      </c>
      <c r="B342" s="1">
        <v>36849</v>
      </c>
      <c r="C342" s="2">
        <v>0.7066203703703704</v>
      </c>
      <c r="D342" t="s">
        <v>418</v>
      </c>
      <c r="E342">
        <v>0.678</v>
      </c>
      <c r="F342">
        <v>10.3775</v>
      </c>
      <c r="G342" t="s">
        <v>419</v>
      </c>
      <c r="H342">
        <v>1.671</v>
      </c>
      <c r="I342">
        <v>103.1249</v>
      </c>
      <c r="K342" s="2">
        <v>0.703472222222191</v>
      </c>
      <c r="L342" s="3">
        <f t="shared" si="30"/>
        <v>324.7034722222222</v>
      </c>
      <c r="M342">
        <f t="shared" si="32"/>
        <v>483.8942823303397</v>
      </c>
      <c r="N342">
        <f t="shared" si="31"/>
        <v>149.87495628102457</v>
      </c>
    </row>
    <row r="343" spans="1:14" ht="12.75">
      <c r="A343" t="s">
        <v>179</v>
      </c>
      <c r="B343" s="1">
        <v>36849</v>
      </c>
      <c r="C343" s="2">
        <v>0.7087037037037037</v>
      </c>
      <c r="D343" t="s">
        <v>418</v>
      </c>
      <c r="E343">
        <v>0.68</v>
      </c>
      <c r="F343">
        <v>10.0368</v>
      </c>
      <c r="G343" t="s">
        <v>419</v>
      </c>
      <c r="H343">
        <v>1.671</v>
      </c>
      <c r="I343">
        <v>113.8055</v>
      </c>
      <c r="K343" s="2">
        <v>0.705555555555524</v>
      </c>
      <c r="L343" s="3">
        <f t="shared" si="30"/>
        <v>324.7055555555555</v>
      </c>
      <c r="M343">
        <f t="shared" si="32"/>
        <v>468.0077217916794</v>
      </c>
      <c r="N343">
        <f t="shared" si="31"/>
        <v>161.49224466789988</v>
      </c>
    </row>
    <row r="344" spans="1:14" ht="12.75">
      <c r="A344" t="s">
        <v>180</v>
      </c>
      <c r="B344" s="1">
        <v>36849</v>
      </c>
      <c r="C344" s="2">
        <v>0.7107870370370369</v>
      </c>
      <c r="D344" t="s">
        <v>418</v>
      </c>
      <c r="E344">
        <v>0.68</v>
      </c>
      <c r="F344">
        <v>11.8508</v>
      </c>
      <c r="G344" t="s">
        <v>419</v>
      </c>
      <c r="H344">
        <v>1.671</v>
      </c>
      <c r="I344">
        <v>159.6327</v>
      </c>
      <c r="K344" s="2">
        <v>0.707638888888857</v>
      </c>
      <c r="L344" s="3">
        <f t="shared" si="30"/>
        <v>324.7076388888889</v>
      </c>
      <c r="M344">
        <f t="shared" si="32"/>
        <v>552.5930485223213</v>
      </c>
      <c r="N344">
        <f t="shared" si="31"/>
        <v>211.3384891076328</v>
      </c>
    </row>
    <row r="345" spans="1:14" ht="12.75">
      <c r="A345" t="s">
        <v>181</v>
      </c>
      <c r="B345" s="1">
        <v>36849</v>
      </c>
      <c r="C345" s="2">
        <v>0.7128703703703704</v>
      </c>
      <c r="D345" t="s">
        <v>418</v>
      </c>
      <c r="E345">
        <v>0.685</v>
      </c>
      <c r="F345">
        <v>10.5797</v>
      </c>
      <c r="G345" t="s">
        <v>419</v>
      </c>
      <c r="H345">
        <v>1.678</v>
      </c>
      <c r="I345">
        <v>122.6462</v>
      </c>
      <c r="K345" s="2">
        <v>0.70972222222219</v>
      </c>
      <c r="L345" s="3">
        <f t="shared" si="30"/>
        <v>324.7097222222222</v>
      </c>
      <c r="M345">
        <f t="shared" si="32"/>
        <v>493.322701881021</v>
      </c>
      <c r="N345">
        <f t="shared" si="31"/>
        <v>171.10827386493455</v>
      </c>
    </row>
    <row r="346" spans="1:14" ht="12.75">
      <c r="A346" t="s">
        <v>182</v>
      </c>
      <c r="B346" s="1">
        <v>36849</v>
      </c>
      <c r="C346" s="2">
        <v>0.7149537037037037</v>
      </c>
      <c r="D346" t="s">
        <v>418</v>
      </c>
      <c r="E346">
        <v>0.68</v>
      </c>
      <c r="F346">
        <v>10.11</v>
      </c>
      <c r="G346" t="s">
        <v>419</v>
      </c>
      <c r="H346">
        <v>1.673</v>
      </c>
      <c r="I346">
        <v>109.4043</v>
      </c>
      <c r="K346" s="2">
        <v>0.711805555555523</v>
      </c>
      <c r="L346" s="3">
        <f t="shared" si="30"/>
        <v>324.71180555555554</v>
      </c>
      <c r="M346">
        <f t="shared" si="32"/>
        <v>471.42097753406256</v>
      </c>
      <c r="N346">
        <f t="shared" si="31"/>
        <v>156.70505952396454</v>
      </c>
    </row>
    <row r="347" spans="1:14" ht="12.75">
      <c r="A347" t="s">
        <v>183</v>
      </c>
      <c r="B347" s="1">
        <v>36849</v>
      </c>
      <c r="C347" s="2">
        <v>0.717037037037037</v>
      </c>
      <c r="D347" t="s">
        <v>418</v>
      </c>
      <c r="E347">
        <v>0.68</v>
      </c>
      <c r="F347">
        <v>11.2889</v>
      </c>
      <c r="G347" t="s">
        <v>419</v>
      </c>
      <c r="H347">
        <v>1.673</v>
      </c>
      <c r="I347">
        <v>104.2197</v>
      </c>
      <c r="K347" s="2">
        <v>0.713888888888856</v>
      </c>
      <c r="L347" s="3">
        <f t="shared" si="30"/>
        <v>324.71388888888885</v>
      </c>
      <c r="M347">
        <f t="shared" si="32"/>
        <v>526.3921140736181</v>
      </c>
      <c r="N347">
        <f t="shared" si="31"/>
        <v>151.06577021712846</v>
      </c>
    </row>
    <row r="348" spans="1:14" ht="12.75">
      <c r="A348" t="s">
        <v>184</v>
      </c>
      <c r="B348" s="1">
        <v>36849</v>
      </c>
      <c r="C348" s="2">
        <v>0.7191203703703705</v>
      </c>
      <c r="D348" t="s">
        <v>418</v>
      </c>
      <c r="E348">
        <v>0.68</v>
      </c>
      <c r="F348">
        <v>10.1052</v>
      </c>
      <c r="G348" t="s">
        <v>419</v>
      </c>
      <c r="H348">
        <v>1.673</v>
      </c>
      <c r="I348">
        <v>102.7432</v>
      </c>
      <c r="K348" s="2">
        <v>0.715972222222189</v>
      </c>
      <c r="L348" s="3">
        <f t="shared" si="30"/>
        <v>324.7159722222222</v>
      </c>
      <c r="M348">
        <f t="shared" si="32"/>
        <v>471.19715748538175</v>
      </c>
      <c r="N348">
        <f t="shared" si="31"/>
        <v>149.4597811993559</v>
      </c>
    </row>
    <row r="349" spans="1:14" ht="12.75">
      <c r="A349" t="s">
        <v>185</v>
      </c>
      <c r="B349" s="1">
        <v>36849</v>
      </c>
      <c r="C349" s="2">
        <v>0.7212152777777777</v>
      </c>
      <c r="D349" t="s">
        <v>418</v>
      </c>
      <c r="E349">
        <v>0.68</v>
      </c>
      <c r="F349">
        <v>10.1834</v>
      </c>
      <c r="G349" t="s">
        <v>419</v>
      </c>
      <c r="H349">
        <v>1.673</v>
      </c>
      <c r="I349">
        <v>101.543</v>
      </c>
      <c r="K349" s="2">
        <v>0.718055555555522</v>
      </c>
      <c r="L349" s="3">
        <f t="shared" si="30"/>
        <v>324.7180555555555</v>
      </c>
      <c r="M349">
        <f t="shared" si="32"/>
        <v>474.84355911180745</v>
      </c>
      <c r="N349">
        <f t="shared" si="31"/>
        <v>148.15432368555255</v>
      </c>
    </row>
    <row r="350" spans="1:14" ht="12.75">
      <c r="A350" t="s">
        <v>186</v>
      </c>
      <c r="B350" s="1">
        <v>36849</v>
      </c>
      <c r="C350" s="2">
        <v>0.7232986111111112</v>
      </c>
      <c r="D350" t="s">
        <v>418</v>
      </c>
      <c r="E350">
        <v>0.68</v>
      </c>
      <c r="F350">
        <v>11.2316</v>
      </c>
      <c r="G350" t="s">
        <v>419</v>
      </c>
      <c r="H350">
        <v>1.675</v>
      </c>
      <c r="I350">
        <v>103.4806</v>
      </c>
      <c r="K350" s="2">
        <v>0.720138888888855</v>
      </c>
      <c r="L350" s="3">
        <f t="shared" si="30"/>
        <v>324.72013888888887</v>
      </c>
      <c r="M350">
        <f t="shared" si="32"/>
        <v>523.7202622424903</v>
      </c>
      <c r="N350">
        <f t="shared" si="31"/>
        <v>150.26185116326073</v>
      </c>
    </row>
    <row r="351" spans="1:14" ht="12.75">
      <c r="A351" t="s">
        <v>187</v>
      </c>
      <c r="B351" s="1">
        <v>36849</v>
      </c>
      <c r="C351" s="2">
        <v>0.7253819444444445</v>
      </c>
      <c r="D351" t="s">
        <v>418</v>
      </c>
      <c r="E351">
        <v>0.68</v>
      </c>
      <c r="F351">
        <v>10.8893</v>
      </c>
      <c r="G351" t="s">
        <v>419</v>
      </c>
      <c r="H351">
        <v>1.675</v>
      </c>
      <c r="I351">
        <v>99.7841</v>
      </c>
      <c r="K351" s="2">
        <v>0.722222222222188</v>
      </c>
      <c r="L351" s="3">
        <f t="shared" si="30"/>
        <v>324.7222222222222</v>
      </c>
      <c r="M351">
        <f t="shared" si="32"/>
        <v>507.7590950209365</v>
      </c>
      <c r="N351">
        <f t="shared" si="31"/>
        <v>146.241168193944</v>
      </c>
    </row>
    <row r="352" spans="1:14" ht="12.75">
      <c r="A352" t="s">
        <v>188</v>
      </c>
      <c r="B352" s="1">
        <v>36849</v>
      </c>
      <c r="C352" s="2">
        <v>0.7274652777777778</v>
      </c>
      <c r="D352" t="s">
        <v>418</v>
      </c>
      <c r="E352">
        <v>0.68</v>
      </c>
      <c r="F352">
        <v>9.7293</v>
      </c>
      <c r="G352" t="s">
        <v>419</v>
      </c>
      <c r="H352">
        <v>1.675</v>
      </c>
      <c r="I352">
        <v>103.2742</v>
      </c>
      <c r="K352" s="2">
        <v>0.724305555555521</v>
      </c>
      <c r="L352" s="3">
        <f t="shared" si="30"/>
        <v>324.72430555555553</v>
      </c>
      <c r="M352">
        <f t="shared" si="32"/>
        <v>453.66924992306184</v>
      </c>
      <c r="N352">
        <f t="shared" si="31"/>
        <v>150.03734988776577</v>
      </c>
    </row>
    <row r="353" spans="1:14" ht="12.75">
      <c r="A353" t="s">
        <v>189</v>
      </c>
      <c r="B353" s="1">
        <v>36849</v>
      </c>
      <c r="C353" s="2">
        <v>0.729548611111111</v>
      </c>
      <c r="D353" t="s">
        <v>418</v>
      </c>
      <c r="E353">
        <v>0.678</v>
      </c>
      <c r="F353">
        <v>9.7651</v>
      </c>
      <c r="G353" t="s">
        <v>419</v>
      </c>
      <c r="H353">
        <v>1.671</v>
      </c>
      <c r="I353">
        <v>101.8302</v>
      </c>
      <c r="K353" s="2">
        <v>0.726388888888854</v>
      </c>
      <c r="L353" s="3">
        <f t="shared" si="30"/>
        <v>324.72638888888883</v>
      </c>
      <c r="M353">
        <f t="shared" si="32"/>
        <v>455.3385744528066</v>
      </c>
      <c r="N353">
        <f t="shared" si="31"/>
        <v>148.46671111928387</v>
      </c>
    </row>
    <row r="354" spans="1:14" ht="12.75">
      <c r="A354" t="s">
        <v>190</v>
      </c>
      <c r="B354" s="1">
        <v>36849</v>
      </c>
      <c r="C354" s="2">
        <v>0.7316435185185185</v>
      </c>
      <c r="D354" t="s">
        <v>418</v>
      </c>
      <c r="E354">
        <v>0.68</v>
      </c>
      <c r="F354">
        <v>9.9873</v>
      </c>
      <c r="G354" t="s">
        <v>419</v>
      </c>
      <c r="H354">
        <v>1.673</v>
      </c>
      <c r="I354">
        <v>107.0408</v>
      </c>
      <c r="K354" s="2">
        <v>0.728472222222187</v>
      </c>
      <c r="L354" s="3">
        <f t="shared" si="30"/>
        <v>324.7284722222222</v>
      </c>
      <c r="M354">
        <f t="shared" si="32"/>
        <v>465.69957753965804</v>
      </c>
      <c r="N354">
        <f t="shared" si="31"/>
        <v>154.13428062555252</v>
      </c>
    </row>
    <row r="355" spans="1:14" ht="12.75">
      <c r="A355" t="s">
        <v>191</v>
      </c>
      <c r="B355" s="1">
        <v>36849</v>
      </c>
      <c r="C355" s="2">
        <v>0.7337268518518519</v>
      </c>
      <c r="D355" t="s">
        <v>418</v>
      </c>
      <c r="E355">
        <v>0.68</v>
      </c>
      <c r="F355">
        <v>10.5939</v>
      </c>
      <c r="G355" t="s">
        <v>419</v>
      </c>
      <c r="H355">
        <v>1.673</v>
      </c>
      <c r="I355">
        <v>103.6011</v>
      </c>
      <c r="K355" s="2">
        <v>0.73055555555552</v>
      </c>
      <c r="L355" s="3">
        <f t="shared" si="30"/>
        <v>324.7305555555555</v>
      </c>
      <c r="M355">
        <f t="shared" si="32"/>
        <v>493.9848361917018</v>
      </c>
      <c r="N355">
        <f t="shared" si="31"/>
        <v>150.39291901063055</v>
      </c>
    </row>
    <row r="356" spans="1:14" ht="12.75">
      <c r="A356" t="s">
        <v>192</v>
      </c>
      <c r="B356" s="1">
        <v>36849</v>
      </c>
      <c r="C356" s="2">
        <v>0.7358101851851853</v>
      </c>
      <c r="D356" t="s">
        <v>418</v>
      </c>
      <c r="E356">
        <v>0.68</v>
      </c>
      <c r="F356">
        <v>10.3619</v>
      </c>
      <c r="G356" t="s">
        <v>419</v>
      </c>
      <c r="H356">
        <v>1.671</v>
      </c>
      <c r="I356">
        <v>113.9127</v>
      </c>
      <c r="K356" s="2">
        <v>0.732638888888853</v>
      </c>
      <c r="L356" s="3">
        <f t="shared" si="30"/>
        <v>324.73263888888886</v>
      </c>
      <c r="M356">
        <f t="shared" si="32"/>
        <v>483.1668671721269</v>
      </c>
      <c r="N356">
        <f t="shared" si="31"/>
        <v>161.60884610556</v>
      </c>
    </row>
    <row r="357" spans="1:14" ht="12.75">
      <c r="A357" t="s">
        <v>193</v>
      </c>
      <c r="B357" s="1">
        <v>36849</v>
      </c>
      <c r="C357" s="2">
        <v>0.7378935185185185</v>
      </c>
      <c r="D357" t="s">
        <v>418</v>
      </c>
      <c r="E357">
        <v>0.68</v>
      </c>
      <c r="F357">
        <v>11.3855</v>
      </c>
      <c r="G357" t="s">
        <v>419</v>
      </c>
      <c r="H357">
        <v>1.671</v>
      </c>
      <c r="I357">
        <v>115.4608</v>
      </c>
      <c r="K357" s="2">
        <v>0.734722222222186</v>
      </c>
      <c r="L357" s="3">
        <f t="shared" si="30"/>
        <v>324.73472222222216</v>
      </c>
      <c r="M357">
        <f t="shared" si="32"/>
        <v>530.8964925533204</v>
      </c>
      <c r="N357">
        <f t="shared" si="31"/>
        <v>163.29271444176973</v>
      </c>
    </row>
    <row r="358" spans="1:14" ht="12.75">
      <c r="A358" t="s">
        <v>426</v>
      </c>
      <c r="B358" s="1">
        <v>36849</v>
      </c>
      <c r="C358">
        <f>AVERAGE(C357,C359)</f>
        <v>0.7399768518518519</v>
      </c>
      <c r="D358" t="s">
        <v>418</v>
      </c>
      <c r="E358" t="s">
        <v>426</v>
      </c>
      <c r="F358" t="s">
        <v>426</v>
      </c>
      <c r="G358" t="s">
        <v>419</v>
      </c>
      <c r="H358" t="s">
        <v>426</v>
      </c>
      <c r="I358" t="s">
        <v>426</v>
      </c>
      <c r="K358" s="2">
        <v>0.736805555555519</v>
      </c>
      <c r="L358" s="3">
        <f t="shared" si="30"/>
        <v>324.7368055555555</v>
      </c>
      <c r="M358" t="s">
        <v>426</v>
      </c>
      <c r="N358" t="s">
        <v>426</v>
      </c>
    </row>
    <row r="359" spans="1:14" ht="12.75">
      <c r="A359" t="s">
        <v>194</v>
      </c>
      <c r="B359" s="1">
        <v>36849</v>
      </c>
      <c r="C359" s="2">
        <v>0.7420601851851852</v>
      </c>
      <c r="D359" t="s">
        <v>418</v>
      </c>
      <c r="E359">
        <v>0.68</v>
      </c>
      <c r="F359">
        <v>12.1926</v>
      </c>
      <c r="G359" t="s">
        <v>419</v>
      </c>
      <c r="H359">
        <v>1.673</v>
      </c>
      <c r="I359">
        <v>103.7569</v>
      </c>
      <c r="K359" s="2">
        <v>0.738888888888852</v>
      </c>
      <c r="L359" s="3">
        <f t="shared" si="30"/>
        <v>324.7388888888889</v>
      </c>
      <c r="M359">
        <f t="shared" si="32"/>
        <v>568.5309011554709</v>
      </c>
      <c r="N359">
        <f>(277-103)/(-62+(AVERAGE($P$207,$P$367)))*I359+277-((277-103)/(-62+(AVERAGE($P$207,$P$367)))*220)</f>
        <v>150.56238266722997</v>
      </c>
    </row>
    <row r="360" spans="1:14" ht="12.75">
      <c r="A360" t="s">
        <v>426</v>
      </c>
      <c r="B360" s="1">
        <v>36849</v>
      </c>
      <c r="C360">
        <f>AVERAGE(C359,C361)</f>
        <v>0.7441493055555556</v>
      </c>
      <c r="D360" t="s">
        <v>418</v>
      </c>
      <c r="E360" t="s">
        <v>426</v>
      </c>
      <c r="F360" t="s">
        <v>426</v>
      </c>
      <c r="G360" t="s">
        <v>419</v>
      </c>
      <c r="H360" t="s">
        <v>426</v>
      </c>
      <c r="I360" t="s">
        <v>426</v>
      </c>
      <c r="K360" s="2">
        <v>0.740972222222185</v>
      </c>
      <c r="L360" s="3">
        <f t="shared" si="30"/>
        <v>324.7409722222222</v>
      </c>
      <c r="M360" t="s">
        <v>426</v>
      </c>
      <c r="N360" t="s">
        <v>426</v>
      </c>
    </row>
    <row r="361" spans="1:14" ht="12.75">
      <c r="A361" t="s">
        <v>195</v>
      </c>
      <c r="B361" s="1">
        <v>36849</v>
      </c>
      <c r="C361" s="2">
        <v>0.7462384259259259</v>
      </c>
      <c r="D361" t="s">
        <v>418</v>
      </c>
      <c r="E361">
        <v>0.68</v>
      </c>
      <c r="F361">
        <v>10.8071</v>
      </c>
      <c r="G361" t="s">
        <v>419</v>
      </c>
      <c r="H361">
        <v>1.671</v>
      </c>
      <c r="I361">
        <v>99.8154</v>
      </c>
      <c r="K361" s="2">
        <v>0.743055555555518</v>
      </c>
      <c r="L361" s="3">
        <f t="shared" si="30"/>
        <v>324.74305555555554</v>
      </c>
      <c r="M361">
        <f t="shared" si="32"/>
        <v>503.9261766872767</v>
      </c>
      <c r="N361">
        <f>(277-103)/(-62+(AVERAGE($P$207,$P$367)))*I361+277-((277-103)/(-62+(AVERAGE($P$207,$P$367)))*220)</f>
        <v>146.2752132032608</v>
      </c>
    </row>
    <row r="362" spans="1:14" ht="12.75">
      <c r="A362" t="s">
        <v>196</v>
      </c>
      <c r="B362" s="1">
        <v>36849</v>
      </c>
      <c r="C362" s="2">
        <v>0.7483101851851851</v>
      </c>
      <c r="D362" t="s">
        <v>418</v>
      </c>
      <c r="E362">
        <v>0.68</v>
      </c>
      <c r="F362">
        <v>11.8896</v>
      </c>
      <c r="G362" t="s">
        <v>419</v>
      </c>
      <c r="H362">
        <v>1.675</v>
      </c>
      <c r="I362">
        <v>101.2184</v>
      </c>
      <c r="K362" s="2">
        <v>0.745138888888851</v>
      </c>
      <c r="L362" s="3">
        <f t="shared" si="30"/>
        <v>324.74513888888885</v>
      </c>
      <c r="M362">
        <f t="shared" si="32"/>
        <v>554.4022605824916</v>
      </c>
      <c r="N362">
        <f>(277-103)/(-62+(AVERAGE($P$207,$P$367)))*I362+277-((277-103)/(-62+(AVERAGE($P$207,$P$367)))*220)</f>
        <v>147.80125627263763</v>
      </c>
    </row>
    <row r="363" spans="1:14" ht="12.75">
      <c r="A363" t="s">
        <v>197</v>
      </c>
      <c r="B363" s="1">
        <v>36849</v>
      </c>
      <c r="C363" s="2">
        <v>0.7504050925925926</v>
      </c>
      <c r="D363" t="s">
        <v>418</v>
      </c>
      <c r="E363">
        <v>0.681</v>
      </c>
      <c r="F363">
        <v>10.8133</v>
      </c>
      <c r="G363" t="s">
        <v>419</v>
      </c>
      <c r="H363">
        <v>1.678</v>
      </c>
      <c r="I363">
        <v>93.536</v>
      </c>
      <c r="K363" s="2">
        <v>0.747222222222184</v>
      </c>
      <c r="L363" s="3">
        <f t="shared" si="30"/>
        <v>324.7472222222222</v>
      </c>
      <c r="M363">
        <f t="shared" si="32"/>
        <v>504.21527758348947</v>
      </c>
      <c r="N363">
        <f>(277-103)/(-62+(AVERAGE($P$207,$P$367)))*I363+277-((277-103)/(-62+(AVERAGE($P$207,$P$367)))*220)</f>
        <v>139.44510996032082</v>
      </c>
    </row>
    <row r="364" spans="1:14" ht="12.75">
      <c r="A364" t="s">
        <v>198</v>
      </c>
      <c r="B364" s="1">
        <v>36849</v>
      </c>
      <c r="C364" s="2">
        <v>0.752488425925926</v>
      </c>
      <c r="D364" t="s">
        <v>418</v>
      </c>
      <c r="E364">
        <v>0.68</v>
      </c>
      <c r="F364">
        <v>10.3043</v>
      </c>
      <c r="G364" t="s">
        <v>419</v>
      </c>
      <c r="H364">
        <v>1.676</v>
      </c>
      <c r="I364">
        <v>98.6496</v>
      </c>
      <c r="K364" s="2">
        <v>0.749305555555517</v>
      </c>
      <c r="L364" s="3">
        <f t="shared" si="30"/>
        <v>324.7493055555555</v>
      </c>
      <c r="M364">
        <f t="shared" si="32"/>
        <v>480.48102658795653</v>
      </c>
      <c r="N364">
        <f>(277-103)/(-62+(AVERAGE($P$207,$P$367)))*I364+277-((277-103)/(-62+(AVERAGE($P$207,$P$367)))*220)</f>
        <v>145.00717256870664</v>
      </c>
    </row>
    <row r="365" spans="1:17" ht="12.75">
      <c r="A365" t="s">
        <v>199</v>
      </c>
      <c r="B365" s="1">
        <v>36849</v>
      </c>
      <c r="C365" s="2">
        <v>0.7545717592592592</v>
      </c>
      <c r="D365" t="s">
        <v>418</v>
      </c>
      <c r="E365">
        <v>0.678</v>
      </c>
      <c r="F365">
        <v>10.5711</v>
      </c>
      <c r="G365" t="s">
        <v>419</v>
      </c>
      <c r="H365">
        <v>1.673</v>
      </c>
      <c r="I365">
        <v>219.0126</v>
      </c>
      <c r="K365" s="2">
        <v>0.75138888888885</v>
      </c>
      <c r="L365" s="3">
        <f t="shared" si="30"/>
        <v>324.75138888888887</v>
      </c>
      <c r="M365" t="s">
        <v>426</v>
      </c>
      <c r="N365" t="s">
        <v>426</v>
      </c>
      <c r="P365" t="s">
        <v>427</v>
      </c>
      <c r="Q365" t="s">
        <v>418</v>
      </c>
    </row>
    <row r="366" spans="1:14" ht="12.75">
      <c r="A366" t="s">
        <v>200</v>
      </c>
      <c r="B366" s="1">
        <v>36849</v>
      </c>
      <c r="C366" s="2">
        <v>0.7566550925925926</v>
      </c>
      <c r="D366" t="s">
        <v>418</v>
      </c>
      <c r="E366">
        <v>0.68</v>
      </c>
      <c r="F366">
        <v>9.9594</v>
      </c>
      <c r="G366" t="s">
        <v>419</v>
      </c>
      <c r="H366">
        <v>1.675</v>
      </c>
      <c r="I366">
        <v>224.0602</v>
      </c>
      <c r="K366" s="2">
        <v>0.753472222222183</v>
      </c>
      <c r="L366" s="3">
        <f t="shared" si="30"/>
        <v>324.7534722222222</v>
      </c>
      <c r="M366" t="s">
        <v>426</v>
      </c>
      <c r="N366" t="s">
        <v>426</v>
      </c>
    </row>
    <row r="367" spans="1:17" ht="12.75">
      <c r="A367" t="s">
        <v>201</v>
      </c>
      <c r="B367" s="1">
        <v>36849</v>
      </c>
      <c r="C367" s="2">
        <v>0.7587384259259259</v>
      </c>
      <c r="D367" t="s">
        <v>418</v>
      </c>
      <c r="E367">
        <v>0.68</v>
      </c>
      <c r="F367">
        <v>10.6752</v>
      </c>
      <c r="G367" t="s">
        <v>419</v>
      </c>
      <c r="H367">
        <v>1.67</v>
      </c>
      <c r="I367">
        <v>214.3162</v>
      </c>
      <c r="K367" s="2">
        <v>0.755555555555516</v>
      </c>
      <c r="L367" s="3">
        <f t="shared" si="30"/>
        <v>324.75555555555553</v>
      </c>
      <c r="M367" t="s">
        <v>426</v>
      </c>
      <c r="N367" t="s">
        <v>426</v>
      </c>
      <c r="P367">
        <f>AVERAGE(I366:I368)</f>
        <v>220.07246666666666</v>
      </c>
      <c r="Q367">
        <f>AVERAGE(F366:F368)</f>
        <v>10.6546</v>
      </c>
    </row>
    <row r="368" spans="1:17" ht="12.75">
      <c r="A368" t="s">
        <v>202</v>
      </c>
      <c r="B368" s="1">
        <v>36849</v>
      </c>
      <c r="C368" s="2">
        <v>0.7608333333333334</v>
      </c>
      <c r="D368" t="s">
        <v>418</v>
      </c>
      <c r="E368">
        <v>0.68</v>
      </c>
      <c r="F368">
        <v>11.3292</v>
      </c>
      <c r="G368" t="s">
        <v>419</v>
      </c>
      <c r="H368">
        <v>1.67</v>
      </c>
      <c r="I368">
        <v>221.841</v>
      </c>
      <c r="K368" s="2">
        <v>0.757638888888849</v>
      </c>
      <c r="L368" s="3">
        <f t="shared" si="30"/>
        <v>324.75763888888883</v>
      </c>
      <c r="M368" t="s">
        <v>426</v>
      </c>
      <c r="N368" t="s">
        <v>426</v>
      </c>
      <c r="P368">
        <f>STDEV(I366:I368)</f>
        <v>5.107070257333605</v>
      </c>
      <c r="Q368">
        <f>STDEV(F366:F368)</f>
        <v>0.6851323083901498</v>
      </c>
    </row>
    <row r="369" spans="1:14" ht="12.75">
      <c r="A369" t="s">
        <v>203</v>
      </c>
      <c r="B369" s="1">
        <v>36849</v>
      </c>
      <c r="C369" s="2">
        <v>0.7629166666666666</v>
      </c>
      <c r="D369" t="s">
        <v>418</v>
      </c>
      <c r="E369">
        <v>0.68</v>
      </c>
      <c r="F369">
        <v>10.4454</v>
      </c>
      <c r="G369" t="s">
        <v>419</v>
      </c>
      <c r="H369">
        <v>1.671</v>
      </c>
      <c r="I369">
        <v>97.3077</v>
      </c>
      <c r="K369" s="2">
        <v>0.759722222222182</v>
      </c>
      <c r="L369" s="3">
        <f t="shared" si="30"/>
        <v>324.7597222222222</v>
      </c>
      <c r="M369">
        <f aca="true" t="shared" si="33" ref="M369:M432">500*F369/AVERAGE($Q$367,$Q$6)</f>
        <v>492.200642420149</v>
      </c>
      <c r="N369">
        <f>(277-103)/(-62+(AVERAGE($Q$4,$P$367)))*I369+277-((277-103)/(-62+(AVERAGE($Q$4,$P$367)))*220)</f>
        <v>143.72117390385083</v>
      </c>
    </row>
    <row r="370" spans="1:14" ht="12.75">
      <c r="A370" t="s">
        <v>204</v>
      </c>
      <c r="B370" s="1">
        <v>36849</v>
      </c>
      <c r="C370" s="2">
        <v>0.765</v>
      </c>
      <c r="D370" t="s">
        <v>418</v>
      </c>
      <c r="E370">
        <v>0.68</v>
      </c>
      <c r="F370">
        <v>10.6516</v>
      </c>
      <c r="G370" t="s">
        <v>419</v>
      </c>
      <c r="H370">
        <v>1.671</v>
      </c>
      <c r="I370">
        <v>137.139</v>
      </c>
      <c r="K370" s="2">
        <v>0.761805555555515</v>
      </c>
      <c r="L370" s="3">
        <f t="shared" si="30"/>
        <v>324.7618055555555</v>
      </c>
      <c r="M370">
        <f t="shared" si="33"/>
        <v>501.91705083601005</v>
      </c>
      <c r="N370">
        <f>(277-103)/(-62+(AVERAGE($Q$4,$P$367)))*I370+277-((277-103)/(-62+(AVERAGE($Q$4,$P$367)))*220)</f>
        <v>186.98932443883595</v>
      </c>
    </row>
    <row r="371" spans="1:14" ht="12.75">
      <c r="A371" t="s">
        <v>205</v>
      </c>
      <c r="B371" s="1">
        <v>36849</v>
      </c>
      <c r="C371" s="2">
        <v>0.7670833333333333</v>
      </c>
      <c r="D371" t="s">
        <v>418</v>
      </c>
      <c r="E371">
        <v>0.68</v>
      </c>
      <c r="F371">
        <v>10.7403</v>
      </c>
      <c r="G371" t="s">
        <v>419</v>
      </c>
      <c r="H371">
        <v>1.673</v>
      </c>
      <c r="I371">
        <v>102.1134</v>
      </c>
      <c r="K371" s="2">
        <v>0.763888888888848</v>
      </c>
      <c r="L371" s="3">
        <f t="shared" si="30"/>
        <v>324.76388888888886</v>
      </c>
      <c r="M371">
        <f t="shared" si="33"/>
        <v>506.09670857842934</v>
      </c>
      <c r="N371">
        <f>(277-103)/(-62+(AVERAGE($Q$4,$P$367)))*I371+277-((277-103)/(-62+(AVERAGE($Q$4,$P$367)))*220)</f>
        <v>148.94153455052768</v>
      </c>
    </row>
    <row r="372" spans="1:14" ht="12.75">
      <c r="A372" t="s">
        <v>206</v>
      </c>
      <c r="B372" s="1">
        <v>36849</v>
      </c>
      <c r="C372" s="2">
        <v>0.7691666666666667</v>
      </c>
      <c r="D372" t="s">
        <v>418</v>
      </c>
      <c r="E372">
        <v>0.678</v>
      </c>
      <c r="F372">
        <v>10.3832</v>
      </c>
      <c r="G372" t="s">
        <v>419</v>
      </c>
      <c r="H372">
        <v>1.673</v>
      </c>
      <c r="I372">
        <v>105.335</v>
      </c>
      <c r="K372" s="2">
        <v>0.765972222222181</v>
      </c>
      <c r="L372" s="3">
        <f t="shared" si="30"/>
        <v>324.76597222222216</v>
      </c>
      <c r="M372">
        <f t="shared" si="33"/>
        <v>489.26969865939947</v>
      </c>
      <c r="N372">
        <f>(277-103)/(-62+(AVERAGE($Q$4,$P$367)))*I372+277-((277-103)/(-62+(AVERAGE($Q$4,$P$367)))*220)</f>
        <v>152.4411108576908</v>
      </c>
    </row>
    <row r="373" spans="1:14" ht="12.75">
      <c r="A373" t="s">
        <v>207</v>
      </c>
      <c r="B373" s="1">
        <v>36849</v>
      </c>
      <c r="C373" s="2">
        <v>0.77125</v>
      </c>
      <c r="D373" t="s">
        <v>418</v>
      </c>
      <c r="E373">
        <v>0.681</v>
      </c>
      <c r="F373">
        <v>10.8454</v>
      </c>
      <c r="G373" t="s">
        <v>419</v>
      </c>
      <c r="H373">
        <v>1.676</v>
      </c>
      <c r="I373">
        <v>94.8364</v>
      </c>
      <c r="K373" s="2">
        <v>0.768055555555514</v>
      </c>
      <c r="L373" s="3">
        <f t="shared" si="30"/>
        <v>324.7680555555555</v>
      </c>
      <c r="M373">
        <f t="shared" si="33"/>
        <v>511.0491553510142</v>
      </c>
      <c r="N373">
        <f>(277-103)/(-62+(AVERAGE($Q$4,$P$367)))*I373+277-((277-103)/(-62+(AVERAGE($Q$4,$P$367)))*220)</f>
        <v>141.0366373605518</v>
      </c>
    </row>
    <row r="374" spans="1:14" ht="12.75">
      <c r="A374" t="s">
        <v>426</v>
      </c>
      <c r="B374" s="1">
        <v>36849</v>
      </c>
      <c r="C374">
        <f>AVERAGE(C373,C375)</f>
        <v>0.7733333333333333</v>
      </c>
      <c r="D374" t="s">
        <v>418</v>
      </c>
      <c r="E374" t="s">
        <v>426</v>
      </c>
      <c r="F374" t="s">
        <v>426</v>
      </c>
      <c r="G374" t="s">
        <v>419</v>
      </c>
      <c r="H374" t="s">
        <v>426</v>
      </c>
      <c r="I374" t="s">
        <v>426</v>
      </c>
      <c r="K374" s="2">
        <v>0.770138888888847</v>
      </c>
      <c r="L374" s="3">
        <f t="shared" si="30"/>
        <v>324.7701388888888</v>
      </c>
      <c r="M374" t="s">
        <v>426</v>
      </c>
      <c r="N374" t="s">
        <v>426</v>
      </c>
    </row>
    <row r="375" spans="1:14" ht="12.75">
      <c r="A375" t="s">
        <v>208</v>
      </c>
      <c r="B375" s="1">
        <v>36849</v>
      </c>
      <c r="C375" s="2">
        <v>0.7754166666666666</v>
      </c>
      <c r="D375" t="s">
        <v>418</v>
      </c>
      <c r="E375">
        <v>0.68</v>
      </c>
      <c r="F375">
        <v>10.35</v>
      </c>
      <c r="G375" t="s">
        <v>419</v>
      </c>
      <c r="H375">
        <v>1.671</v>
      </c>
      <c r="I375">
        <v>87.4981</v>
      </c>
      <c r="K375" s="2">
        <v>0.77222222222218</v>
      </c>
      <c r="L375" s="3">
        <f t="shared" si="30"/>
        <v>324.7722222222222</v>
      </c>
      <c r="M375">
        <f t="shared" si="33"/>
        <v>487.70527208613765</v>
      </c>
      <c r="N375">
        <f>(277-103)/(-62+(AVERAGE($Q$4,$P$367)))*I375+277-((277-103)/(-62+(AVERAGE($Q$4,$P$367)))*220)</f>
        <v>133.06515088958847</v>
      </c>
    </row>
    <row r="376" spans="1:14" ht="12.75">
      <c r="A376" t="s">
        <v>209</v>
      </c>
      <c r="B376" s="1">
        <v>36849</v>
      </c>
      <c r="C376" s="2">
        <v>0.7775115740740741</v>
      </c>
      <c r="D376" t="s">
        <v>418</v>
      </c>
      <c r="E376">
        <v>0.68</v>
      </c>
      <c r="F376">
        <v>9.9857</v>
      </c>
      <c r="G376" t="s">
        <v>419</v>
      </c>
      <c r="H376">
        <v>1.673</v>
      </c>
      <c r="I376">
        <v>89.7276</v>
      </c>
      <c r="K376" s="2">
        <v>0.774305555555513</v>
      </c>
      <c r="L376" s="3">
        <f t="shared" si="30"/>
        <v>324.7743055555555</v>
      </c>
      <c r="M376">
        <f t="shared" si="33"/>
        <v>470.53898893435206</v>
      </c>
      <c r="N376">
        <f>(277-103)/(-62+(AVERAGE($Q$4,$P$367)))*I376+277-((277-103)/(-62+(AVERAGE($Q$4,$P$367)))*220)</f>
        <v>135.48702367851953</v>
      </c>
    </row>
    <row r="377" spans="1:14" ht="12.75">
      <c r="A377" t="s">
        <v>210</v>
      </c>
      <c r="B377" s="1">
        <v>36849</v>
      </c>
      <c r="C377" s="2">
        <v>0.7796527777777778</v>
      </c>
      <c r="D377" t="s">
        <v>418</v>
      </c>
      <c r="E377">
        <v>0.681</v>
      </c>
      <c r="F377">
        <v>10.7639</v>
      </c>
      <c r="G377" t="s">
        <v>419</v>
      </c>
      <c r="H377">
        <v>1.673</v>
      </c>
      <c r="I377">
        <v>86.9236</v>
      </c>
      <c r="K377" s="2">
        <v>0.776388888888846</v>
      </c>
      <c r="L377" s="3">
        <f t="shared" si="30"/>
        <v>324.77638888888885</v>
      </c>
      <c r="M377">
        <f t="shared" si="33"/>
        <v>507.20877084135043</v>
      </c>
      <c r="N377">
        <f>(277-103)/(-62+(AVERAGE($Q$4,$P$367)))*I377+277-((277-103)/(-62+(AVERAGE($Q$4,$P$367)))*220)</f>
        <v>132.4410800588009</v>
      </c>
    </row>
    <row r="378" spans="1:14" ht="12.75">
      <c r="A378" t="s">
        <v>211</v>
      </c>
      <c r="B378" s="1">
        <v>36849</v>
      </c>
      <c r="C378" s="2">
        <v>0.7816782407407407</v>
      </c>
      <c r="D378" t="s">
        <v>418</v>
      </c>
      <c r="E378">
        <v>0.681</v>
      </c>
      <c r="F378">
        <v>9.6738</v>
      </c>
      <c r="G378" t="s">
        <v>419</v>
      </c>
      <c r="H378">
        <v>1.673</v>
      </c>
      <c r="I378">
        <v>91.8595</v>
      </c>
      <c r="K378" s="2">
        <v>0.778472222222179</v>
      </c>
      <c r="L378" s="3">
        <f t="shared" si="30"/>
        <v>324.7784722222222</v>
      </c>
      <c r="M378">
        <f t="shared" si="33"/>
        <v>455.84186097650996</v>
      </c>
      <c r="N378">
        <f>(277-103)/(-62+(AVERAGE($Q$4,$P$367)))*I378+277-((277-103)/(-62+(AVERAGE($Q$4,$P$367)))*220)</f>
        <v>137.80287503475282</v>
      </c>
    </row>
    <row r="379" spans="1:14" ht="12.75">
      <c r="A379" t="s">
        <v>212</v>
      </c>
      <c r="B379" s="1">
        <v>36849</v>
      </c>
      <c r="C379" s="2">
        <v>0.7837615740740741</v>
      </c>
      <c r="D379" t="s">
        <v>418</v>
      </c>
      <c r="E379">
        <v>0.68</v>
      </c>
      <c r="F379">
        <v>10.0266</v>
      </c>
      <c r="G379" t="s">
        <v>419</v>
      </c>
      <c r="H379">
        <v>1.67</v>
      </c>
      <c r="I379">
        <v>93.4164</v>
      </c>
      <c r="K379" s="2">
        <v>0.780555555555512</v>
      </c>
      <c r="L379" s="3">
        <f t="shared" si="30"/>
        <v>324.7805555555555</v>
      </c>
      <c r="M379">
        <f t="shared" si="33"/>
        <v>472.46624938153315</v>
      </c>
      <c r="N379">
        <f>(277-103)/(-62+(AVERAGE($Q$4,$P$367)))*I379+277-((277-103)/(-62+(AVERAGE($Q$4,$P$367)))*220)</f>
        <v>139.49411241761297</v>
      </c>
    </row>
    <row r="380" spans="1:14" ht="12.75">
      <c r="A380" t="s">
        <v>426</v>
      </c>
      <c r="B380" s="1">
        <v>36849</v>
      </c>
      <c r="C380">
        <f>AVERAGE(C379,C381)</f>
        <v>0.7858506944444444</v>
      </c>
      <c r="D380" t="s">
        <v>418</v>
      </c>
      <c r="E380" t="s">
        <v>426</v>
      </c>
      <c r="F380" t="s">
        <v>426</v>
      </c>
      <c r="G380" t="s">
        <v>419</v>
      </c>
      <c r="H380" t="s">
        <v>426</v>
      </c>
      <c r="I380" t="s">
        <v>426</v>
      </c>
      <c r="K380" s="2">
        <v>0.782638888888845</v>
      </c>
      <c r="L380" s="3">
        <f t="shared" si="30"/>
        <v>324.78263888888887</v>
      </c>
      <c r="M380" t="s">
        <v>426</v>
      </c>
      <c r="N380" t="s">
        <v>426</v>
      </c>
    </row>
    <row r="381" spans="1:14" ht="12.75">
      <c r="A381" t="s">
        <v>213</v>
      </c>
      <c r="B381" s="1">
        <v>36849</v>
      </c>
      <c r="C381" s="2">
        <v>0.7879398148148148</v>
      </c>
      <c r="D381" t="s">
        <v>418</v>
      </c>
      <c r="E381">
        <v>0.678</v>
      </c>
      <c r="F381">
        <v>10.7749</v>
      </c>
      <c r="G381" t="s">
        <v>419</v>
      </c>
      <c r="H381">
        <v>1.673</v>
      </c>
      <c r="I381">
        <v>87.2839</v>
      </c>
      <c r="K381" s="2">
        <v>0.784722222222178</v>
      </c>
      <c r="L381" s="3">
        <f t="shared" si="30"/>
        <v>324.7847222222222</v>
      </c>
      <c r="M381">
        <f t="shared" si="33"/>
        <v>507.7271049469493</v>
      </c>
      <c r="N381">
        <f aca="true" t="shared" si="34" ref="N381:N387">(277-103)/(-62+(AVERAGE($Q$4,$P$367)))*I381+277-((277-103)/(-62+(AVERAGE($Q$4,$P$367)))*220)</f>
        <v>132.83246860594235</v>
      </c>
    </row>
    <row r="382" spans="1:14" ht="12.75">
      <c r="A382" t="s">
        <v>214</v>
      </c>
      <c r="B382" s="1">
        <v>36849</v>
      </c>
      <c r="C382" s="2">
        <v>0.7900231481481481</v>
      </c>
      <c r="D382" t="s">
        <v>418</v>
      </c>
      <c r="E382">
        <v>0.681</v>
      </c>
      <c r="F382">
        <v>10.8645</v>
      </c>
      <c r="G382" t="s">
        <v>419</v>
      </c>
      <c r="H382">
        <v>1.678</v>
      </c>
      <c r="I382">
        <v>90.6463</v>
      </c>
      <c r="K382" s="2">
        <v>0.786805555555511</v>
      </c>
      <c r="L382" s="3">
        <f t="shared" si="30"/>
        <v>324.78680555555553</v>
      </c>
      <c r="M382">
        <f t="shared" si="33"/>
        <v>511.94917184346303</v>
      </c>
      <c r="N382">
        <f t="shared" si="34"/>
        <v>136.48499386519407</v>
      </c>
    </row>
    <row r="383" spans="1:14" ht="12.75">
      <c r="A383" t="s">
        <v>215</v>
      </c>
      <c r="B383" s="1">
        <v>36849</v>
      </c>
      <c r="C383" s="2">
        <v>0.7921064814814814</v>
      </c>
      <c r="D383" t="s">
        <v>418</v>
      </c>
      <c r="E383">
        <v>0.68</v>
      </c>
      <c r="F383">
        <v>10.9037</v>
      </c>
      <c r="G383" t="s">
        <v>419</v>
      </c>
      <c r="H383">
        <v>1.676</v>
      </c>
      <c r="I383">
        <v>90.491</v>
      </c>
      <c r="K383" s="2">
        <v>0.788888888888844</v>
      </c>
      <c r="L383" s="3">
        <f t="shared" si="30"/>
        <v>324.78888888888883</v>
      </c>
      <c r="M383">
        <f t="shared" si="33"/>
        <v>513.7963261106878</v>
      </c>
      <c r="N383">
        <f t="shared" si="34"/>
        <v>136.3162937781248</v>
      </c>
    </row>
    <row r="384" spans="1:14" ht="12.75">
      <c r="A384" t="s">
        <v>216</v>
      </c>
      <c r="B384" s="1">
        <v>36849</v>
      </c>
      <c r="C384" s="2">
        <v>0.7941898148148149</v>
      </c>
      <c r="D384" t="s">
        <v>418</v>
      </c>
      <c r="E384">
        <v>0.678</v>
      </c>
      <c r="F384">
        <v>11.254</v>
      </c>
      <c r="G384" t="s">
        <v>419</v>
      </c>
      <c r="H384">
        <v>1.675</v>
      </c>
      <c r="I384">
        <v>87.7236</v>
      </c>
      <c r="K384" s="2">
        <v>0.790972222222177</v>
      </c>
      <c r="L384" s="3">
        <f t="shared" si="30"/>
        <v>324.7909722222222</v>
      </c>
      <c r="M384">
        <f t="shared" si="33"/>
        <v>530.302911309893</v>
      </c>
      <c r="N384">
        <f t="shared" si="34"/>
        <v>133.31010819566788</v>
      </c>
    </row>
    <row r="385" spans="1:14" ht="12.75">
      <c r="A385" t="s">
        <v>217</v>
      </c>
      <c r="B385" s="1">
        <v>36849</v>
      </c>
      <c r="C385" s="2">
        <v>0.7962731481481482</v>
      </c>
      <c r="D385" t="s">
        <v>418</v>
      </c>
      <c r="E385">
        <v>0.68</v>
      </c>
      <c r="F385">
        <v>10.3784</v>
      </c>
      <c r="G385" t="s">
        <v>419</v>
      </c>
      <c r="H385">
        <v>1.676</v>
      </c>
      <c r="I385">
        <v>92.5048</v>
      </c>
      <c r="K385" s="2">
        <v>0.79305555555551</v>
      </c>
      <c r="L385" s="3">
        <f t="shared" si="30"/>
        <v>324.7930555555555</v>
      </c>
      <c r="M385">
        <f t="shared" si="33"/>
        <v>489.04351650422905</v>
      </c>
      <c r="N385">
        <f t="shared" si="34"/>
        <v>138.5038548556531</v>
      </c>
    </row>
    <row r="386" spans="1:14" ht="12.75">
      <c r="A386" t="s">
        <v>218</v>
      </c>
      <c r="B386" s="1">
        <v>36849</v>
      </c>
      <c r="C386" s="2">
        <v>0.7984143518518518</v>
      </c>
      <c r="D386" t="s">
        <v>418</v>
      </c>
      <c r="E386">
        <v>0.68</v>
      </c>
      <c r="F386">
        <v>10.6058</v>
      </c>
      <c r="G386" t="s">
        <v>419</v>
      </c>
      <c r="H386">
        <v>1.673</v>
      </c>
      <c r="I386">
        <v>90.8425</v>
      </c>
      <c r="K386" s="2">
        <v>0.795138888888843</v>
      </c>
      <c r="L386" s="3">
        <f t="shared" si="30"/>
        <v>324.79513888888886</v>
      </c>
      <c r="M386">
        <f t="shared" si="33"/>
        <v>499.758896105426</v>
      </c>
      <c r="N386">
        <f t="shared" si="34"/>
        <v>136.69812301576073</v>
      </c>
    </row>
    <row r="387" spans="1:14" ht="12.75">
      <c r="A387" t="s">
        <v>219</v>
      </c>
      <c r="B387" s="1">
        <v>36849</v>
      </c>
      <c r="C387" s="2">
        <v>0.8004398148148147</v>
      </c>
      <c r="D387" t="s">
        <v>418</v>
      </c>
      <c r="E387">
        <v>0.68</v>
      </c>
      <c r="F387">
        <v>10.5572</v>
      </c>
      <c r="G387" t="s">
        <v>419</v>
      </c>
      <c r="H387">
        <v>1.673</v>
      </c>
      <c r="I387">
        <v>87.3493</v>
      </c>
      <c r="K387" s="2">
        <v>0.797222222222176</v>
      </c>
      <c r="L387" s="3">
        <f t="shared" si="30"/>
        <v>324.79722222222216</v>
      </c>
      <c r="M387">
        <f t="shared" si="33"/>
        <v>497.4688017843259</v>
      </c>
      <c r="N387">
        <f t="shared" si="34"/>
        <v>132.90351165613126</v>
      </c>
    </row>
    <row r="388" spans="1:14" ht="12.75">
      <c r="A388" t="s">
        <v>426</v>
      </c>
      <c r="B388" s="1">
        <v>36849</v>
      </c>
      <c r="C388">
        <f>AVERAGE(C387,C389)</f>
        <v>0.8025289351851852</v>
      </c>
      <c r="D388" t="s">
        <v>418</v>
      </c>
      <c r="E388" t="s">
        <v>426</v>
      </c>
      <c r="F388" t="s">
        <v>426</v>
      </c>
      <c r="G388" t="s">
        <v>419</v>
      </c>
      <c r="H388" t="s">
        <v>426</v>
      </c>
      <c r="I388" t="s">
        <v>426</v>
      </c>
      <c r="K388" s="2">
        <v>0.799305555555509</v>
      </c>
      <c r="L388" s="3">
        <f t="shared" si="30"/>
        <v>324.7993055555555</v>
      </c>
      <c r="M388" t="s">
        <v>426</v>
      </c>
      <c r="N388" t="s">
        <v>426</v>
      </c>
    </row>
    <row r="389" spans="1:14" ht="12.75">
      <c r="A389" t="s">
        <v>220</v>
      </c>
      <c r="B389" s="1">
        <v>36849</v>
      </c>
      <c r="C389" s="2">
        <v>0.8046180555555557</v>
      </c>
      <c r="D389" t="s">
        <v>418</v>
      </c>
      <c r="E389">
        <v>0.68</v>
      </c>
      <c r="F389">
        <v>10.9118</v>
      </c>
      <c r="G389" t="s">
        <v>419</v>
      </c>
      <c r="H389">
        <v>1.671</v>
      </c>
      <c r="I389">
        <v>89.4256</v>
      </c>
      <c r="K389" s="2">
        <v>0.801388888888842</v>
      </c>
      <c r="L389" s="3">
        <f t="shared" si="30"/>
        <v>324.8013888888888</v>
      </c>
      <c r="M389">
        <f t="shared" si="33"/>
        <v>514.1780084975378</v>
      </c>
      <c r="N389">
        <f>(277-103)/(-62+(AVERAGE($Q$4,$P$367)))*I389+277-((277-103)/(-62+(AVERAGE($Q$4,$P$367)))*220)</f>
        <v>135.15896555685228</v>
      </c>
    </row>
    <row r="390" spans="1:14" ht="12.75">
      <c r="A390" t="s">
        <v>426</v>
      </c>
      <c r="B390" s="1">
        <v>36849</v>
      </c>
      <c r="C390">
        <f>AVERAGE(C389,C391)</f>
        <v>0.806701388888889</v>
      </c>
      <c r="D390" t="s">
        <v>418</v>
      </c>
      <c r="E390" t="s">
        <v>426</v>
      </c>
      <c r="F390" t="s">
        <v>426</v>
      </c>
      <c r="G390" t="s">
        <v>419</v>
      </c>
      <c r="H390" t="s">
        <v>426</v>
      </c>
      <c r="I390" t="s">
        <v>426</v>
      </c>
      <c r="K390" s="2">
        <v>0.803472222222175</v>
      </c>
      <c r="L390" s="3">
        <f aca="true" t="shared" si="35" ref="L390:L453">B390-DATE(1999,12,31)+K390</f>
        <v>324.8034722222222</v>
      </c>
      <c r="M390" t="s">
        <v>426</v>
      </c>
      <c r="N390" t="s">
        <v>426</v>
      </c>
    </row>
    <row r="391" spans="1:14" ht="12.75">
      <c r="A391" t="s">
        <v>221</v>
      </c>
      <c r="B391" s="1">
        <v>36849</v>
      </c>
      <c r="C391" s="2">
        <v>0.8087847222222222</v>
      </c>
      <c r="D391" t="s">
        <v>418</v>
      </c>
      <c r="E391">
        <v>0.68</v>
      </c>
      <c r="F391">
        <v>10.8078</v>
      </c>
      <c r="G391" t="s">
        <v>419</v>
      </c>
      <c r="H391">
        <v>1.676</v>
      </c>
      <c r="I391">
        <v>85.5797</v>
      </c>
      <c r="K391" s="2">
        <v>0.805555555555508</v>
      </c>
      <c r="L391" s="3">
        <f t="shared" si="35"/>
        <v>324.8055555555555</v>
      </c>
      <c r="M391">
        <f t="shared" si="33"/>
        <v>509.27739513551296</v>
      </c>
      <c r="N391">
        <f aca="true" t="shared" si="36" ref="N391:N401">(277-103)/(-62+(AVERAGE($Q$4,$P$367)))*I391+277-((277-103)/(-62+(AVERAGE($Q$4,$P$367)))*220)</f>
        <v>130.98122141738153</v>
      </c>
    </row>
    <row r="392" spans="1:14" ht="12.75">
      <c r="A392" t="s">
        <v>222</v>
      </c>
      <c r="B392" s="1">
        <v>36849</v>
      </c>
      <c r="C392" s="2">
        <v>0.8108680555555555</v>
      </c>
      <c r="D392" t="s">
        <v>418</v>
      </c>
      <c r="E392">
        <v>0.68</v>
      </c>
      <c r="F392">
        <v>10.0267</v>
      </c>
      <c r="G392" t="s">
        <v>419</v>
      </c>
      <c r="H392">
        <v>1.676</v>
      </c>
      <c r="I392">
        <v>92.3881</v>
      </c>
      <c r="K392" s="2">
        <v>0.807638888888841</v>
      </c>
      <c r="L392" s="3">
        <f t="shared" si="35"/>
        <v>324.80763888888885</v>
      </c>
      <c r="M392">
        <f t="shared" si="33"/>
        <v>472.47096150976586</v>
      </c>
      <c r="N392">
        <f t="shared" si="36"/>
        <v>138.37708537618764</v>
      </c>
    </row>
    <row r="393" spans="1:14" ht="12.75">
      <c r="A393" t="s">
        <v>223</v>
      </c>
      <c r="B393" s="1">
        <v>36849</v>
      </c>
      <c r="C393" s="2">
        <v>0.812951388888889</v>
      </c>
      <c r="D393" t="s">
        <v>418</v>
      </c>
      <c r="E393">
        <v>0.68</v>
      </c>
      <c r="F393">
        <v>9.832</v>
      </c>
      <c r="G393" t="s">
        <v>419</v>
      </c>
      <c r="H393">
        <v>1.676</v>
      </c>
      <c r="I393">
        <v>86.6806</v>
      </c>
      <c r="K393" s="2">
        <v>0.809722222222174</v>
      </c>
      <c r="L393" s="3">
        <f t="shared" si="35"/>
        <v>324.80972222222215</v>
      </c>
      <c r="M393">
        <f t="shared" si="33"/>
        <v>463.29644784066716</v>
      </c>
      <c r="N393">
        <f t="shared" si="36"/>
        <v>132.17711276222755</v>
      </c>
    </row>
    <row r="394" spans="1:14" ht="12.75">
      <c r="A394" t="s">
        <v>224</v>
      </c>
      <c r="B394" s="1">
        <v>36849</v>
      </c>
      <c r="C394" s="2">
        <v>0.8150347222222223</v>
      </c>
      <c r="D394" t="s">
        <v>418</v>
      </c>
      <c r="E394">
        <v>0.68</v>
      </c>
      <c r="F394">
        <v>10.9327</v>
      </c>
      <c r="G394" t="s">
        <v>419</v>
      </c>
      <c r="H394">
        <v>1.678</v>
      </c>
      <c r="I394">
        <v>87.2445</v>
      </c>
      <c r="K394" s="2">
        <v>0.811805555555507</v>
      </c>
      <c r="L394" s="3">
        <f t="shared" si="35"/>
        <v>324.8118055555555</v>
      </c>
      <c r="M394">
        <f t="shared" si="33"/>
        <v>515.1628432981756</v>
      </c>
      <c r="N394">
        <f t="shared" si="36"/>
        <v>132.78966897020163</v>
      </c>
    </row>
    <row r="395" spans="1:14" ht="12.75">
      <c r="A395" t="s">
        <v>225</v>
      </c>
      <c r="B395" s="1">
        <v>36849</v>
      </c>
      <c r="C395" s="2">
        <v>0.8171180555555555</v>
      </c>
      <c r="D395" t="s">
        <v>418</v>
      </c>
      <c r="E395">
        <v>0.68</v>
      </c>
      <c r="F395">
        <v>11.2419</v>
      </c>
      <c r="G395" t="s">
        <v>419</v>
      </c>
      <c r="H395">
        <v>1.675</v>
      </c>
      <c r="I395">
        <v>88.5195</v>
      </c>
      <c r="K395" s="2">
        <v>0.81388888888884</v>
      </c>
      <c r="L395" s="3">
        <f t="shared" si="35"/>
        <v>324.8138888888888</v>
      </c>
      <c r="M395">
        <f t="shared" si="33"/>
        <v>529.7327437937344</v>
      </c>
      <c r="N395">
        <f t="shared" si="36"/>
        <v>134.17468256333333</v>
      </c>
    </row>
    <row r="396" spans="1:14" ht="12.75">
      <c r="A396" t="s">
        <v>226</v>
      </c>
      <c r="B396" s="1">
        <v>36849</v>
      </c>
      <c r="C396" s="2">
        <v>0.8192013888888888</v>
      </c>
      <c r="D396" t="s">
        <v>418</v>
      </c>
      <c r="E396">
        <v>0.68</v>
      </c>
      <c r="F396">
        <v>10.6791</v>
      </c>
      <c r="G396" t="s">
        <v>419</v>
      </c>
      <c r="H396">
        <v>1.673</v>
      </c>
      <c r="I396">
        <v>87.6085</v>
      </c>
      <c r="K396" s="2">
        <v>0.815972222222173</v>
      </c>
      <c r="L396" s="3">
        <f t="shared" si="35"/>
        <v>324.8159722222222</v>
      </c>
      <c r="M396">
        <f t="shared" si="33"/>
        <v>503.21288610000704</v>
      </c>
      <c r="N396">
        <f t="shared" si="36"/>
        <v>133.1850767724761</v>
      </c>
    </row>
    <row r="397" spans="1:14" ht="12.75">
      <c r="A397" t="s">
        <v>227</v>
      </c>
      <c r="B397" s="1">
        <v>36849</v>
      </c>
      <c r="C397" s="2">
        <v>0.8212962962962963</v>
      </c>
      <c r="D397" t="s">
        <v>418</v>
      </c>
      <c r="E397">
        <v>0.681</v>
      </c>
      <c r="F397">
        <v>10.7826</v>
      </c>
      <c r="G397" t="s">
        <v>419</v>
      </c>
      <c r="H397">
        <v>1.675</v>
      </c>
      <c r="I397">
        <v>88.169</v>
      </c>
      <c r="K397" s="2">
        <v>0.818055555555506</v>
      </c>
      <c r="L397" s="3">
        <f t="shared" si="35"/>
        <v>324.81805555555553</v>
      </c>
      <c r="M397">
        <f t="shared" si="33"/>
        <v>508.0899388208684</v>
      </c>
      <c r="N397">
        <f t="shared" si="36"/>
        <v>133.79393961086848</v>
      </c>
    </row>
    <row r="398" spans="1:14" ht="12.75">
      <c r="A398" t="s">
        <v>228</v>
      </c>
      <c r="B398" s="1">
        <v>36849</v>
      </c>
      <c r="C398" s="2">
        <v>0.8233796296296297</v>
      </c>
      <c r="D398" t="s">
        <v>418</v>
      </c>
      <c r="E398">
        <v>0.68</v>
      </c>
      <c r="F398">
        <v>10.5448</v>
      </c>
      <c r="G398" t="s">
        <v>419</v>
      </c>
      <c r="H398">
        <v>1.673</v>
      </c>
      <c r="I398">
        <v>90.0581</v>
      </c>
      <c r="K398" s="2">
        <v>0.820138888888839</v>
      </c>
      <c r="L398" s="3">
        <f t="shared" si="35"/>
        <v>324.82013888888883</v>
      </c>
      <c r="M398">
        <f t="shared" si="33"/>
        <v>496.88449788346907</v>
      </c>
      <c r="N398">
        <f t="shared" si="36"/>
        <v>135.84604092756265</v>
      </c>
    </row>
    <row r="399" spans="1:14" ht="12.75">
      <c r="A399" t="s">
        <v>229</v>
      </c>
      <c r="B399" s="1">
        <v>36849</v>
      </c>
      <c r="C399" s="2">
        <v>0.825462962962963</v>
      </c>
      <c r="D399" t="s">
        <v>418</v>
      </c>
      <c r="E399">
        <v>0.681</v>
      </c>
      <c r="F399">
        <v>10.5122</v>
      </c>
      <c r="G399" t="s">
        <v>419</v>
      </c>
      <c r="H399">
        <v>1.673</v>
      </c>
      <c r="I399">
        <v>88.4427</v>
      </c>
      <c r="K399" s="2">
        <v>0.822222222222172</v>
      </c>
      <c r="L399" s="3">
        <f t="shared" si="35"/>
        <v>324.8222222222222</v>
      </c>
      <c r="M399">
        <f t="shared" si="33"/>
        <v>495.3483440796035</v>
      </c>
      <c r="N399">
        <f t="shared" si="36"/>
        <v>134.09125586219412</v>
      </c>
    </row>
    <row r="400" spans="1:14" ht="12.75">
      <c r="A400" t="s">
        <v>230</v>
      </c>
      <c r="B400" s="1">
        <v>36849</v>
      </c>
      <c r="C400" s="2">
        <v>0.8275462962962963</v>
      </c>
      <c r="D400" t="s">
        <v>418</v>
      </c>
      <c r="E400">
        <v>0.681</v>
      </c>
      <c r="F400">
        <v>10.7418</v>
      </c>
      <c r="G400" t="s">
        <v>419</v>
      </c>
      <c r="H400">
        <v>1.673</v>
      </c>
      <c r="I400">
        <v>90.3899</v>
      </c>
      <c r="K400" s="2">
        <v>0.824305555555505</v>
      </c>
      <c r="L400" s="3">
        <f t="shared" si="35"/>
        <v>324.8243055555555</v>
      </c>
      <c r="M400">
        <f t="shared" si="33"/>
        <v>506.16739050192007</v>
      </c>
      <c r="N400">
        <f t="shared" si="36"/>
        <v>136.20647034732823</v>
      </c>
    </row>
    <row r="401" spans="1:14" ht="12.75">
      <c r="A401" t="s">
        <v>231</v>
      </c>
      <c r="B401" s="1">
        <v>36849</v>
      </c>
      <c r="C401" s="2">
        <v>0.8296296296296296</v>
      </c>
      <c r="D401" t="s">
        <v>418</v>
      </c>
      <c r="E401">
        <v>0.681</v>
      </c>
      <c r="F401">
        <v>10.7259</v>
      </c>
      <c r="G401" t="s">
        <v>419</v>
      </c>
      <c r="H401">
        <v>1.673</v>
      </c>
      <c r="I401">
        <v>90.8747</v>
      </c>
      <c r="K401" s="2">
        <v>0.826388888888838</v>
      </c>
      <c r="L401" s="3">
        <f t="shared" si="35"/>
        <v>324.82638888888886</v>
      </c>
      <c r="M401">
        <f t="shared" si="33"/>
        <v>505.4181621129182</v>
      </c>
      <c r="N401">
        <f t="shared" si="36"/>
        <v>136.7331013982696</v>
      </c>
    </row>
    <row r="402" spans="1:14" ht="12.75">
      <c r="A402" t="s">
        <v>426</v>
      </c>
      <c r="B402" s="1">
        <v>36849</v>
      </c>
      <c r="C402">
        <f>AVERAGE(C401,C403)</f>
        <v>0.83171875</v>
      </c>
      <c r="D402" t="s">
        <v>418</v>
      </c>
      <c r="E402" t="s">
        <v>426</v>
      </c>
      <c r="F402" t="s">
        <v>426</v>
      </c>
      <c r="G402" t="s">
        <v>419</v>
      </c>
      <c r="H402" t="s">
        <v>426</v>
      </c>
      <c r="I402" t="s">
        <v>426</v>
      </c>
      <c r="K402" s="2">
        <v>0.828472222222171</v>
      </c>
      <c r="L402" s="3">
        <f t="shared" si="35"/>
        <v>324.82847222222216</v>
      </c>
      <c r="M402" t="s">
        <v>426</v>
      </c>
      <c r="N402" t="s">
        <v>426</v>
      </c>
    </row>
    <row r="403" spans="1:14" ht="12.75">
      <c r="A403" t="s">
        <v>232</v>
      </c>
      <c r="B403" s="1">
        <v>36849</v>
      </c>
      <c r="C403" s="2">
        <v>0.8338078703703703</v>
      </c>
      <c r="D403" t="s">
        <v>418</v>
      </c>
      <c r="E403">
        <v>0.68</v>
      </c>
      <c r="F403">
        <v>10.456</v>
      </c>
      <c r="G403" t="s">
        <v>419</v>
      </c>
      <c r="H403">
        <v>1.676</v>
      </c>
      <c r="I403">
        <v>91.6328</v>
      </c>
      <c r="K403" s="2">
        <v>0.830555555555504</v>
      </c>
      <c r="L403" s="3">
        <f t="shared" si="35"/>
        <v>324.8305555555555</v>
      </c>
      <c r="M403">
        <f t="shared" si="33"/>
        <v>492.70012801281695</v>
      </c>
      <c r="N403">
        <f>(277-103)/(-62+(AVERAGE($Q$4,$P$367)))*I403+277-((277-103)/(-62+(AVERAGE($Q$4,$P$367)))*220)</f>
        <v>137.55661418646812</v>
      </c>
    </row>
    <row r="404" spans="1:14" ht="12.75">
      <c r="A404" t="s">
        <v>233</v>
      </c>
      <c r="B404" s="1">
        <v>36849</v>
      </c>
      <c r="C404" s="2">
        <v>0.8358912037037037</v>
      </c>
      <c r="D404" t="s">
        <v>418</v>
      </c>
      <c r="E404">
        <v>0.68</v>
      </c>
      <c r="F404">
        <v>10.9762</v>
      </c>
      <c r="G404" t="s">
        <v>419</v>
      </c>
      <c r="H404">
        <v>1.676</v>
      </c>
      <c r="I404">
        <v>85.2955</v>
      </c>
      <c r="K404" s="2">
        <v>0.832638888888837</v>
      </c>
      <c r="L404" s="3">
        <f t="shared" si="35"/>
        <v>324.8326388888888</v>
      </c>
      <c r="M404">
        <f t="shared" si="33"/>
        <v>517.2126190794072</v>
      </c>
      <c r="N404">
        <f>(277-103)/(-62+(AVERAGE($Q$4,$P$367)))*I404+277-((277-103)/(-62+(AVERAGE($Q$4,$P$367)))*220)</f>
        <v>130.6724991717596</v>
      </c>
    </row>
    <row r="405" spans="1:14" ht="12.75">
      <c r="A405" t="s">
        <v>426</v>
      </c>
      <c r="B405" s="1">
        <v>36849</v>
      </c>
      <c r="C405">
        <f>AVERAGE(C404,C406)</f>
        <v>0.8379745370370371</v>
      </c>
      <c r="D405" t="s">
        <v>418</v>
      </c>
      <c r="E405" t="s">
        <v>426</v>
      </c>
      <c r="F405" t="s">
        <v>426</v>
      </c>
      <c r="G405" t="s">
        <v>419</v>
      </c>
      <c r="H405" t="s">
        <v>426</v>
      </c>
      <c r="I405" t="s">
        <v>426</v>
      </c>
      <c r="K405" s="2">
        <v>0.83472222222217</v>
      </c>
      <c r="L405" s="3">
        <f t="shared" si="35"/>
        <v>324.8347222222222</v>
      </c>
      <c r="M405" t="s">
        <v>426</v>
      </c>
      <c r="N405" t="s">
        <v>426</v>
      </c>
    </row>
    <row r="406" spans="1:14" ht="12.75">
      <c r="A406" t="s">
        <v>234</v>
      </c>
      <c r="B406" s="1">
        <v>36849</v>
      </c>
      <c r="C406" s="2">
        <v>0.8400578703703704</v>
      </c>
      <c r="D406" t="s">
        <v>418</v>
      </c>
      <c r="E406">
        <v>0.68</v>
      </c>
      <c r="F406">
        <v>10.2002</v>
      </c>
      <c r="G406" t="s">
        <v>419</v>
      </c>
      <c r="H406">
        <v>1.676</v>
      </c>
      <c r="I406">
        <v>87.0414</v>
      </c>
      <c r="K406" s="2">
        <v>0.836805555555503</v>
      </c>
      <c r="L406" s="3">
        <f t="shared" si="35"/>
        <v>324.8368055555555</v>
      </c>
      <c r="M406">
        <f t="shared" si="33"/>
        <v>480.64650399352865</v>
      </c>
      <c r="N406">
        <f aca="true" t="shared" si="37" ref="N406:N435">(277-103)/(-62+(AVERAGE($Q$4,$P$367)))*I406+277-((277-103)/(-62+(AVERAGE($Q$4,$P$367)))*220)</f>
        <v>132.56904445195457</v>
      </c>
    </row>
    <row r="407" spans="1:14" ht="12.75">
      <c r="A407" t="s">
        <v>235</v>
      </c>
      <c r="B407" s="1">
        <v>36849</v>
      </c>
      <c r="C407" s="2">
        <v>0.8421412037037036</v>
      </c>
      <c r="D407" t="s">
        <v>418</v>
      </c>
      <c r="E407">
        <v>0.678</v>
      </c>
      <c r="F407">
        <v>10.6567</v>
      </c>
      <c r="G407" t="s">
        <v>419</v>
      </c>
      <c r="H407">
        <v>1.676</v>
      </c>
      <c r="I407">
        <v>88.8916</v>
      </c>
      <c r="K407" s="2">
        <v>0.838888888888836</v>
      </c>
      <c r="L407" s="3">
        <f t="shared" si="35"/>
        <v>324.83888888888885</v>
      </c>
      <c r="M407">
        <f t="shared" si="33"/>
        <v>502.1573693758786</v>
      </c>
      <c r="N407">
        <f t="shared" si="37"/>
        <v>134.57888927549354</v>
      </c>
    </row>
    <row r="408" spans="1:14" ht="12.75">
      <c r="A408" t="s">
        <v>236</v>
      </c>
      <c r="B408" s="1">
        <v>36849</v>
      </c>
      <c r="C408" s="2">
        <v>0.844224537037037</v>
      </c>
      <c r="D408" t="s">
        <v>418</v>
      </c>
      <c r="E408">
        <v>0.68</v>
      </c>
      <c r="F408">
        <v>10.6952</v>
      </c>
      <c r="G408" t="s">
        <v>419</v>
      </c>
      <c r="H408">
        <v>1.676</v>
      </c>
      <c r="I408">
        <v>90.9992</v>
      </c>
      <c r="K408" s="2">
        <v>0.840972222222169</v>
      </c>
      <c r="L408" s="3">
        <f t="shared" si="35"/>
        <v>324.84097222222215</v>
      </c>
      <c r="M408">
        <f t="shared" si="33"/>
        <v>503.97153874547433</v>
      </c>
      <c r="N408">
        <f t="shared" si="37"/>
        <v>136.86834390206954</v>
      </c>
    </row>
    <row r="409" spans="1:14" ht="12.75">
      <c r="A409" t="s">
        <v>237</v>
      </c>
      <c r="B409" s="1">
        <v>36849</v>
      </c>
      <c r="C409" s="2">
        <v>0.8463194444444445</v>
      </c>
      <c r="D409" t="s">
        <v>418</v>
      </c>
      <c r="E409">
        <v>0.68</v>
      </c>
      <c r="F409">
        <v>10.9841</v>
      </c>
      <c r="G409" t="s">
        <v>419</v>
      </c>
      <c r="H409">
        <v>1.675</v>
      </c>
      <c r="I409">
        <v>90.8233</v>
      </c>
      <c r="K409" s="2">
        <v>0.843055555555502</v>
      </c>
      <c r="L409" s="3">
        <f t="shared" si="35"/>
        <v>324.8430555555555</v>
      </c>
      <c r="M409">
        <f t="shared" si="33"/>
        <v>517.5848772097918</v>
      </c>
      <c r="N409">
        <f t="shared" si="37"/>
        <v>136.67726634047594</v>
      </c>
    </row>
    <row r="410" spans="1:14" ht="12.75">
      <c r="A410" t="s">
        <v>238</v>
      </c>
      <c r="B410" s="1">
        <v>36849</v>
      </c>
      <c r="C410" s="2">
        <v>0.8484027777777778</v>
      </c>
      <c r="D410" t="s">
        <v>418</v>
      </c>
      <c r="E410">
        <v>0.68</v>
      </c>
      <c r="F410">
        <v>10.7263</v>
      </c>
      <c r="G410" t="s">
        <v>419</v>
      </c>
      <c r="H410">
        <v>1.675</v>
      </c>
      <c r="I410">
        <v>93.4847</v>
      </c>
      <c r="K410" s="2">
        <v>0.845138888888835</v>
      </c>
      <c r="L410" s="3">
        <f t="shared" si="35"/>
        <v>324.8451388888888</v>
      </c>
      <c r="M410">
        <f t="shared" si="33"/>
        <v>505.43701062584904</v>
      </c>
      <c r="N410">
        <f t="shared" si="37"/>
        <v>139.568305694798</v>
      </c>
    </row>
    <row r="411" spans="1:14" ht="12.75">
      <c r="A411" t="s">
        <v>239</v>
      </c>
      <c r="B411" s="1">
        <v>36849</v>
      </c>
      <c r="C411" s="2">
        <v>0.8505439814814815</v>
      </c>
      <c r="D411" t="s">
        <v>418</v>
      </c>
      <c r="E411">
        <v>0.685</v>
      </c>
      <c r="F411">
        <v>10.6513</v>
      </c>
      <c r="G411" t="s">
        <v>419</v>
      </c>
      <c r="H411">
        <v>1.678</v>
      </c>
      <c r="I411">
        <v>92.1197</v>
      </c>
      <c r="K411" s="2">
        <v>0.847222222222168</v>
      </c>
      <c r="L411" s="3">
        <f t="shared" si="35"/>
        <v>324.8472222222222</v>
      </c>
      <c r="M411">
        <f t="shared" si="33"/>
        <v>501.9029144513119</v>
      </c>
      <c r="N411">
        <f t="shared" si="37"/>
        <v>138.08552643626874</v>
      </c>
    </row>
    <row r="412" spans="1:14" ht="12.75">
      <c r="A412" t="s">
        <v>240</v>
      </c>
      <c r="B412" s="1">
        <v>36849</v>
      </c>
      <c r="C412" s="2">
        <v>0.8525694444444444</v>
      </c>
      <c r="D412" t="s">
        <v>418</v>
      </c>
      <c r="E412">
        <v>0.68</v>
      </c>
      <c r="F412">
        <v>11.3653</v>
      </c>
      <c r="G412" t="s">
        <v>419</v>
      </c>
      <c r="H412">
        <v>1.673</v>
      </c>
      <c r="I412">
        <v>90</v>
      </c>
      <c r="K412" s="2">
        <v>0.849305555555501</v>
      </c>
      <c r="L412" s="3">
        <f t="shared" si="35"/>
        <v>324.8493055555555</v>
      </c>
      <c r="M412">
        <f t="shared" si="33"/>
        <v>535.5475100329063</v>
      </c>
      <c r="N412">
        <f t="shared" si="37"/>
        <v>135.7829277591227</v>
      </c>
    </row>
    <row r="413" spans="1:14" ht="12.75">
      <c r="A413" t="s">
        <v>241</v>
      </c>
      <c r="B413" s="1">
        <v>36849</v>
      </c>
      <c r="C413" s="2">
        <v>0.8546527777777778</v>
      </c>
      <c r="D413" t="s">
        <v>418</v>
      </c>
      <c r="E413">
        <v>0.681</v>
      </c>
      <c r="F413">
        <v>11.0771</v>
      </c>
      <c r="G413" t="s">
        <v>419</v>
      </c>
      <c r="H413">
        <v>1.673</v>
      </c>
      <c r="I413">
        <v>95.3928</v>
      </c>
      <c r="K413" s="2">
        <v>0.851388888888834</v>
      </c>
      <c r="L413" s="3">
        <f t="shared" si="35"/>
        <v>324.85138888888883</v>
      </c>
      <c r="M413">
        <f t="shared" si="33"/>
        <v>521.967156466218</v>
      </c>
      <c r="N413">
        <f t="shared" si="37"/>
        <v>141.64104642974272</v>
      </c>
    </row>
    <row r="414" spans="1:14" ht="12.75">
      <c r="A414" t="s">
        <v>242</v>
      </c>
      <c r="B414" s="1">
        <v>36849</v>
      </c>
      <c r="C414" s="2">
        <v>0.8567361111111111</v>
      </c>
      <c r="D414" t="s">
        <v>418</v>
      </c>
      <c r="E414">
        <v>0.68</v>
      </c>
      <c r="F414">
        <v>11.6163</v>
      </c>
      <c r="G414" t="s">
        <v>419</v>
      </c>
      <c r="H414">
        <v>1.676</v>
      </c>
      <c r="I414">
        <v>93.2625</v>
      </c>
      <c r="K414" s="2">
        <v>0.853472222222167</v>
      </c>
      <c r="L414" s="3">
        <f t="shared" si="35"/>
        <v>324.8534722222222</v>
      </c>
      <c r="M414">
        <f t="shared" si="33"/>
        <v>547.3749518970243</v>
      </c>
      <c r="N414">
        <f t="shared" si="37"/>
        <v>139.3269331297832</v>
      </c>
    </row>
    <row r="415" spans="1:14" ht="12.75">
      <c r="A415" t="s">
        <v>243</v>
      </c>
      <c r="B415" s="1">
        <v>36849</v>
      </c>
      <c r="C415" s="2">
        <v>0.8588773148148148</v>
      </c>
      <c r="D415" t="s">
        <v>418</v>
      </c>
      <c r="E415">
        <v>0.68</v>
      </c>
      <c r="F415">
        <v>12.3686</v>
      </c>
      <c r="G415" t="s">
        <v>419</v>
      </c>
      <c r="H415">
        <v>1.676</v>
      </c>
      <c r="I415">
        <v>91.5211</v>
      </c>
      <c r="K415" s="2">
        <v>0.8555555555555</v>
      </c>
      <c r="L415" s="3">
        <f t="shared" si="35"/>
        <v>324.8555555555555</v>
      </c>
      <c r="M415">
        <f t="shared" si="33"/>
        <v>582.824292591749</v>
      </c>
      <c r="N415">
        <f t="shared" si="37"/>
        <v>137.4352761328581</v>
      </c>
    </row>
    <row r="416" spans="1:14" ht="12.75">
      <c r="A416" t="s">
        <v>244</v>
      </c>
      <c r="B416" s="1">
        <v>36849</v>
      </c>
      <c r="C416" s="2">
        <v>0.8609143518518518</v>
      </c>
      <c r="D416" t="s">
        <v>418</v>
      </c>
      <c r="E416">
        <v>0.68</v>
      </c>
      <c r="F416">
        <v>10.5679</v>
      </c>
      <c r="G416" t="s">
        <v>419</v>
      </c>
      <c r="H416">
        <v>1.676</v>
      </c>
      <c r="I416">
        <v>90.7177</v>
      </c>
      <c r="K416" s="2">
        <v>0.857638888888833</v>
      </c>
      <c r="L416" s="3">
        <f t="shared" si="35"/>
        <v>324.85763888888886</v>
      </c>
      <c r="M416">
        <f t="shared" si="33"/>
        <v>497.9729995052264</v>
      </c>
      <c r="N416">
        <f t="shared" si="37"/>
        <v>136.56255462640942</v>
      </c>
    </row>
    <row r="417" spans="1:14" ht="12.75">
      <c r="A417" t="s">
        <v>245</v>
      </c>
      <c r="B417" s="1">
        <v>36849</v>
      </c>
      <c r="C417" s="2">
        <v>0.8629976851851852</v>
      </c>
      <c r="D417" t="s">
        <v>418</v>
      </c>
      <c r="E417">
        <v>0.685</v>
      </c>
      <c r="F417">
        <v>10.4074</v>
      </c>
      <c r="G417" t="s">
        <v>419</v>
      </c>
      <c r="H417">
        <v>1.681</v>
      </c>
      <c r="I417">
        <v>89.7575</v>
      </c>
      <c r="K417" s="2">
        <v>0.859722222222166</v>
      </c>
      <c r="L417" s="3">
        <f t="shared" si="35"/>
        <v>324.85972222222216</v>
      </c>
      <c r="M417">
        <f t="shared" si="33"/>
        <v>490.4100336917169</v>
      </c>
      <c r="N417">
        <f t="shared" si="37"/>
        <v>135.51950360513493</v>
      </c>
    </row>
    <row r="418" spans="1:14" ht="12.75">
      <c r="A418" t="s">
        <v>246</v>
      </c>
      <c r="B418" s="1">
        <v>36849</v>
      </c>
      <c r="C418" s="2">
        <v>0.8650810185185186</v>
      </c>
      <c r="D418" t="s">
        <v>418</v>
      </c>
      <c r="E418">
        <v>0.68</v>
      </c>
      <c r="F418">
        <v>10.6869</v>
      </c>
      <c r="G418" t="s">
        <v>419</v>
      </c>
      <c r="H418">
        <v>1.678</v>
      </c>
      <c r="I418">
        <v>90.593</v>
      </c>
      <c r="K418" s="2">
        <v>0.861805555555499</v>
      </c>
      <c r="L418" s="3">
        <f t="shared" si="35"/>
        <v>324.8618055555555</v>
      </c>
      <c r="M418">
        <f t="shared" si="33"/>
        <v>503.58043210215885</v>
      </c>
      <c r="N418">
        <f t="shared" si="37"/>
        <v>136.4270948655753</v>
      </c>
    </row>
    <row r="419" spans="1:14" ht="12.75">
      <c r="A419" t="s">
        <v>247</v>
      </c>
      <c r="B419" s="1">
        <v>36849</v>
      </c>
      <c r="C419" s="2">
        <v>0.8671643518518519</v>
      </c>
      <c r="D419" t="s">
        <v>418</v>
      </c>
      <c r="E419">
        <v>0.68</v>
      </c>
      <c r="F419">
        <v>10.9079</v>
      </c>
      <c r="G419" t="s">
        <v>419</v>
      </c>
      <c r="H419">
        <v>1.678</v>
      </c>
      <c r="I419">
        <v>89.4032</v>
      </c>
      <c r="K419" s="2">
        <v>0.863888888888832</v>
      </c>
      <c r="L419" s="3">
        <f t="shared" si="35"/>
        <v>324.8638888888888</v>
      </c>
      <c r="M419">
        <f t="shared" si="33"/>
        <v>513.9942354964619</v>
      </c>
      <c r="N419">
        <f t="shared" si="37"/>
        <v>135.13463276902</v>
      </c>
    </row>
    <row r="420" spans="1:14" ht="12.75">
      <c r="A420" t="s">
        <v>248</v>
      </c>
      <c r="B420" s="1">
        <v>36849</v>
      </c>
      <c r="C420" s="2">
        <v>0.8692476851851851</v>
      </c>
      <c r="D420" t="s">
        <v>418</v>
      </c>
      <c r="E420">
        <v>0.68</v>
      </c>
      <c r="F420">
        <v>10.9888</v>
      </c>
      <c r="G420" t="s">
        <v>419</v>
      </c>
      <c r="H420">
        <v>1.675</v>
      </c>
      <c r="I420">
        <v>92.448</v>
      </c>
      <c r="K420" s="2">
        <v>0.865972222222165</v>
      </c>
      <c r="L420" s="3">
        <f t="shared" si="35"/>
        <v>324.8659722222222</v>
      </c>
      <c r="M420">
        <f t="shared" si="33"/>
        <v>517.8063472367294</v>
      </c>
      <c r="N420">
        <f t="shared" si="37"/>
        <v>138.44215385793555</v>
      </c>
    </row>
    <row r="421" spans="1:14" ht="12.75">
      <c r="A421" t="s">
        <v>249</v>
      </c>
      <c r="B421" s="1">
        <v>36849</v>
      </c>
      <c r="C421" s="2">
        <v>0.8713310185185185</v>
      </c>
      <c r="D421" t="s">
        <v>418</v>
      </c>
      <c r="E421">
        <v>0.68</v>
      </c>
      <c r="F421">
        <v>10.2452</v>
      </c>
      <c r="G421" t="s">
        <v>419</v>
      </c>
      <c r="H421">
        <v>1.673</v>
      </c>
      <c r="I421">
        <v>95.5547</v>
      </c>
      <c r="K421" s="2">
        <v>0.868055555555498</v>
      </c>
      <c r="L421" s="3">
        <f t="shared" si="35"/>
        <v>324.8680555555555</v>
      </c>
      <c r="M421">
        <f t="shared" si="33"/>
        <v>482.766961698251</v>
      </c>
      <c r="N421">
        <f t="shared" si="37"/>
        <v>141.8169159989412</v>
      </c>
    </row>
    <row r="422" spans="1:14" ht="12.75">
      <c r="A422" t="s">
        <v>250</v>
      </c>
      <c r="B422" s="1">
        <v>36849</v>
      </c>
      <c r="C422" s="2">
        <v>0.8734143518518519</v>
      </c>
      <c r="D422" t="s">
        <v>418</v>
      </c>
      <c r="E422">
        <v>0.681</v>
      </c>
      <c r="F422">
        <v>10.0378</v>
      </c>
      <c r="G422" t="s">
        <v>419</v>
      </c>
      <c r="H422">
        <v>1.673</v>
      </c>
      <c r="I422">
        <v>91.7705</v>
      </c>
      <c r="K422" s="2">
        <v>0.870138888888831</v>
      </c>
      <c r="L422" s="3">
        <f t="shared" si="35"/>
        <v>324.87013888888885</v>
      </c>
      <c r="M422">
        <f t="shared" si="33"/>
        <v>472.99400774359736</v>
      </c>
      <c r="N422">
        <f t="shared" si="37"/>
        <v>137.70619565452634</v>
      </c>
    </row>
    <row r="423" spans="1:14" ht="12.75">
      <c r="A423" t="s">
        <v>251</v>
      </c>
      <c r="B423" s="1">
        <v>36849</v>
      </c>
      <c r="C423" s="2">
        <v>0.8755092592592592</v>
      </c>
      <c r="D423" t="s">
        <v>418</v>
      </c>
      <c r="E423">
        <v>0.68</v>
      </c>
      <c r="F423">
        <v>10.2662</v>
      </c>
      <c r="G423" t="s">
        <v>419</v>
      </c>
      <c r="H423">
        <v>1.675</v>
      </c>
      <c r="I423">
        <v>96.1</v>
      </c>
      <c r="K423" s="2">
        <v>0.872222222222164</v>
      </c>
      <c r="L423" s="3">
        <f t="shared" si="35"/>
        <v>324.87222222222215</v>
      </c>
      <c r="M423">
        <f t="shared" si="33"/>
        <v>483.7565086271213</v>
      </c>
      <c r="N423">
        <f t="shared" si="37"/>
        <v>142.40926730273313</v>
      </c>
    </row>
    <row r="424" spans="1:14" ht="12.75">
      <c r="A424" t="s">
        <v>252</v>
      </c>
      <c r="B424" s="1">
        <v>36849</v>
      </c>
      <c r="C424" s="2">
        <v>0.8775810185185186</v>
      </c>
      <c r="D424" t="s">
        <v>418</v>
      </c>
      <c r="E424">
        <v>0.68</v>
      </c>
      <c r="F424">
        <v>10.6383</v>
      </c>
      <c r="G424" t="s">
        <v>419</v>
      </c>
      <c r="H424">
        <v>1.676</v>
      </c>
      <c r="I424">
        <v>88.4008</v>
      </c>
      <c r="K424" s="2">
        <v>0.874305555555497</v>
      </c>
      <c r="L424" s="3">
        <f t="shared" si="35"/>
        <v>324.8743055555555</v>
      </c>
      <c r="M424">
        <f t="shared" si="33"/>
        <v>501.2903377810587</v>
      </c>
      <c r="N424">
        <f t="shared" si="37"/>
        <v>134.04574051352571</v>
      </c>
    </row>
    <row r="425" spans="1:14" ht="12.75">
      <c r="A425" t="s">
        <v>253</v>
      </c>
      <c r="B425" s="1">
        <v>36849</v>
      </c>
      <c r="C425" s="2">
        <v>0.8796759259259259</v>
      </c>
      <c r="D425" t="s">
        <v>418</v>
      </c>
      <c r="E425">
        <v>0.68</v>
      </c>
      <c r="F425">
        <v>10.5726</v>
      </c>
      <c r="G425" t="s">
        <v>419</v>
      </c>
      <c r="H425">
        <v>1.676</v>
      </c>
      <c r="I425">
        <v>91.2358</v>
      </c>
      <c r="K425" s="2">
        <v>0.87638888888883</v>
      </c>
      <c r="L425" s="3">
        <f t="shared" si="35"/>
        <v>324.8763888888888</v>
      </c>
      <c r="M425">
        <f t="shared" si="33"/>
        <v>498.19446953216413</v>
      </c>
      <c r="N425">
        <f t="shared" si="37"/>
        <v>137.1253589735479</v>
      </c>
    </row>
    <row r="426" spans="1:14" ht="12.75">
      <c r="A426" t="s">
        <v>254</v>
      </c>
      <c r="B426" s="1">
        <v>36849</v>
      </c>
      <c r="C426" s="2">
        <v>0.8817592592592592</v>
      </c>
      <c r="D426" t="s">
        <v>418</v>
      </c>
      <c r="E426">
        <v>0.68</v>
      </c>
      <c r="F426">
        <v>11.6894</v>
      </c>
      <c r="G426" t="s">
        <v>419</v>
      </c>
      <c r="H426">
        <v>1.676</v>
      </c>
      <c r="I426">
        <v>91.1239</v>
      </c>
      <c r="K426" s="2">
        <v>0.878472222222163</v>
      </c>
      <c r="L426" s="3">
        <f t="shared" si="35"/>
        <v>324.8784722222222</v>
      </c>
      <c r="M426">
        <f t="shared" si="33"/>
        <v>550.8195176351398</v>
      </c>
      <c r="N426">
        <f t="shared" si="37"/>
        <v>137.00380366290366</v>
      </c>
    </row>
    <row r="427" spans="1:14" ht="12.75">
      <c r="A427" t="s">
        <v>255</v>
      </c>
      <c r="B427" s="1">
        <v>36849</v>
      </c>
      <c r="C427" s="2">
        <v>0.8838425925925927</v>
      </c>
      <c r="D427" t="s">
        <v>418</v>
      </c>
      <c r="E427">
        <v>0.678</v>
      </c>
      <c r="F427">
        <v>9.9158</v>
      </c>
      <c r="G427" t="s">
        <v>419</v>
      </c>
      <c r="H427">
        <v>1.676</v>
      </c>
      <c r="I427">
        <v>94.2481</v>
      </c>
      <c r="K427" s="2">
        <v>0.880555555555496</v>
      </c>
      <c r="L427" s="3">
        <f t="shared" si="35"/>
        <v>324.8805555555555</v>
      </c>
      <c r="M427">
        <f t="shared" si="33"/>
        <v>467.2452112996835</v>
      </c>
      <c r="N427">
        <f t="shared" si="37"/>
        <v>140.39757579440325</v>
      </c>
    </row>
    <row r="428" spans="1:14" ht="12.75">
      <c r="A428" t="s">
        <v>256</v>
      </c>
      <c r="B428" s="1">
        <v>36849</v>
      </c>
      <c r="C428" s="2">
        <v>0.8859259259259259</v>
      </c>
      <c r="D428" t="s">
        <v>418</v>
      </c>
      <c r="E428">
        <v>0.678</v>
      </c>
      <c r="F428">
        <v>11.9781</v>
      </c>
      <c r="G428" t="s">
        <v>419</v>
      </c>
      <c r="H428">
        <v>1.673</v>
      </c>
      <c r="I428">
        <v>96.5071</v>
      </c>
      <c r="K428" s="2">
        <v>0.882638888888829</v>
      </c>
      <c r="L428" s="3">
        <f t="shared" si="35"/>
        <v>324.88263888888883</v>
      </c>
      <c r="M428">
        <f t="shared" si="33"/>
        <v>564.4234318429918</v>
      </c>
      <c r="N428">
        <f t="shared" si="37"/>
        <v>142.85149399588127</v>
      </c>
    </row>
    <row r="429" spans="1:14" ht="12.75">
      <c r="A429" t="s">
        <v>257</v>
      </c>
      <c r="B429" s="1">
        <v>36849</v>
      </c>
      <c r="C429" s="2">
        <v>0.8880671296296296</v>
      </c>
      <c r="D429" t="s">
        <v>418</v>
      </c>
      <c r="E429">
        <v>0.68</v>
      </c>
      <c r="F429">
        <v>11.5554</v>
      </c>
      <c r="G429" t="s">
        <v>419</v>
      </c>
      <c r="H429">
        <v>1.673</v>
      </c>
      <c r="I429">
        <v>90.2287</v>
      </c>
      <c r="K429" s="2">
        <v>0.884722222222162</v>
      </c>
      <c r="L429" s="3">
        <f t="shared" si="35"/>
        <v>324.88472222222214</v>
      </c>
      <c r="M429">
        <f t="shared" si="33"/>
        <v>544.5052658033001</v>
      </c>
      <c r="N429">
        <f t="shared" si="37"/>
        <v>136.03136117774957</v>
      </c>
    </row>
    <row r="430" spans="1:14" ht="12.75">
      <c r="A430" t="s">
        <v>258</v>
      </c>
      <c r="B430" s="1">
        <v>36849</v>
      </c>
      <c r="C430" s="2">
        <v>0.8900925925925925</v>
      </c>
      <c r="D430" t="s">
        <v>418</v>
      </c>
      <c r="E430">
        <v>0.68</v>
      </c>
      <c r="F430">
        <v>11.7996</v>
      </c>
      <c r="G430" t="s">
        <v>419</v>
      </c>
      <c r="H430">
        <v>1.671</v>
      </c>
      <c r="I430">
        <v>92.5569</v>
      </c>
      <c r="K430" s="2">
        <v>0.886805555555495</v>
      </c>
      <c r="L430" s="3">
        <f t="shared" si="35"/>
        <v>324.8868055555555</v>
      </c>
      <c r="M430">
        <f t="shared" si="33"/>
        <v>556.0122829475932</v>
      </c>
      <c r="N430">
        <f t="shared" si="37"/>
        <v>138.56045031306653</v>
      </c>
    </row>
    <row r="431" spans="1:14" ht="12.75">
      <c r="A431" t="s">
        <v>259</v>
      </c>
      <c r="B431" s="1">
        <v>36849</v>
      </c>
      <c r="C431" s="2">
        <v>0.8921875</v>
      </c>
      <c r="D431" t="s">
        <v>418</v>
      </c>
      <c r="E431">
        <v>0.68</v>
      </c>
      <c r="F431">
        <v>11.1846</v>
      </c>
      <c r="G431" t="s">
        <v>419</v>
      </c>
      <c r="H431">
        <v>1.671</v>
      </c>
      <c r="I431">
        <v>94.6859</v>
      </c>
      <c r="K431" s="2">
        <v>0.888888888888828</v>
      </c>
      <c r="L431" s="3">
        <f t="shared" si="35"/>
        <v>324.8888888888888</v>
      </c>
      <c r="M431">
        <f t="shared" si="33"/>
        <v>527.032694316388</v>
      </c>
      <c r="N431">
        <f t="shared" si="37"/>
        <v>140.87315144230368</v>
      </c>
    </row>
    <row r="432" spans="1:14" ht="12.75">
      <c r="A432" t="s">
        <v>260</v>
      </c>
      <c r="B432" s="1">
        <v>36849</v>
      </c>
      <c r="C432" s="2">
        <v>0.8942708333333332</v>
      </c>
      <c r="D432" t="s">
        <v>418</v>
      </c>
      <c r="E432">
        <v>0.681</v>
      </c>
      <c r="F432">
        <v>10.5956</v>
      </c>
      <c r="G432" t="s">
        <v>419</v>
      </c>
      <c r="H432">
        <v>1.676</v>
      </c>
      <c r="I432">
        <v>95.7258</v>
      </c>
      <c r="K432" s="2">
        <v>0.890972222222161</v>
      </c>
      <c r="L432" s="3">
        <f t="shared" si="35"/>
        <v>324.89097222222216</v>
      </c>
      <c r="M432">
        <f t="shared" si="33"/>
        <v>499.27825902568884</v>
      </c>
      <c r="N432">
        <f t="shared" si="37"/>
        <v>142.00277939171357</v>
      </c>
    </row>
    <row r="433" spans="1:14" ht="12.75">
      <c r="A433" t="s">
        <v>261</v>
      </c>
      <c r="B433" s="1">
        <v>36849</v>
      </c>
      <c r="C433" s="2">
        <v>0.8963541666666667</v>
      </c>
      <c r="D433" t="s">
        <v>418</v>
      </c>
      <c r="E433">
        <v>0.68</v>
      </c>
      <c r="F433">
        <v>11.8058</v>
      </c>
      <c r="G433" t="s">
        <v>419</v>
      </c>
      <c r="H433">
        <v>1.676</v>
      </c>
      <c r="I433">
        <v>94.1969</v>
      </c>
      <c r="K433" s="2">
        <v>0.893055555555494</v>
      </c>
      <c r="L433" s="3">
        <f t="shared" si="35"/>
        <v>324.8930555555555</v>
      </c>
      <c r="M433">
        <f aca="true" t="shared" si="38" ref="M433:M484">500*F433/AVERAGE($Q$367,$Q$6)</f>
        <v>556.3044348980216</v>
      </c>
      <c r="N433">
        <f t="shared" si="37"/>
        <v>140.34195799364377</v>
      </c>
    </row>
    <row r="434" spans="1:14" ht="12.75">
      <c r="A434" t="s">
        <v>262</v>
      </c>
      <c r="B434" s="1">
        <v>36849</v>
      </c>
      <c r="C434" s="2">
        <v>0.8984375</v>
      </c>
      <c r="D434" t="s">
        <v>418</v>
      </c>
      <c r="E434">
        <v>0.68</v>
      </c>
      <c r="F434">
        <v>10.9728</v>
      </c>
      <c r="G434" t="s">
        <v>419</v>
      </c>
      <c r="H434">
        <v>1.675</v>
      </c>
      <c r="I434">
        <v>89.5491</v>
      </c>
      <c r="K434" s="2">
        <v>0.895138888888827</v>
      </c>
      <c r="L434" s="3">
        <f t="shared" si="35"/>
        <v>324.8951388888888</v>
      </c>
      <c r="M434">
        <f t="shared" si="38"/>
        <v>517.0524067194948</v>
      </c>
      <c r="N434">
        <f t="shared" si="37"/>
        <v>135.29312177548107</v>
      </c>
    </row>
    <row r="435" spans="1:14" ht="12.75">
      <c r="A435" t="s">
        <v>263</v>
      </c>
      <c r="B435" s="1">
        <v>36849</v>
      </c>
      <c r="C435" s="2">
        <v>0.9005208333333333</v>
      </c>
      <c r="D435" t="s">
        <v>418</v>
      </c>
      <c r="E435">
        <v>0.68</v>
      </c>
      <c r="F435">
        <v>10.1098</v>
      </c>
      <c r="G435" t="s">
        <v>419</v>
      </c>
      <c r="H435">
        <v>1.678</v>
      </c>
      <c r="I435">
        <v>91.6436</v>
      </c>
      <c r="K435" s="2">
        <v>0.89722222222216</v>
      </c>
      <c r="L435" s="3">
        <f t="shared" si="35"/>
        <v>324.8972222222222</v>
      </c>
      <c r="M435">
        <f t="shared" si="38"/>
        <v>476.38674007115304</v>
      </c>
      <c r="N435">
        <f t="shared" si="37"/>
        <v>137.56834606631585</v>
      </c>
    </row>
    <row r="436" spans="1:14" ht="12.75">
      <c r="A436" t="s">
        <v>426</v>
      </c>
      <c r="B436" s="1">
        <v>36849</v>
      </c>
      <c r="C436">
        <f>AVERAGE(C435,C437)</f>
        <v>0.9026099537037037</v>
      </c>
      <c r="D436" t="s">
        <v>418</v>
      </c>
      <c r="E436" t="s">
        <v>426</v>
      </c>
      <c r="F436" t="s">
        <v>426</v>
      </c>
      <c r="G436" t="s">
        <v>419</v>
      </c>
      <c r="H436" t="s">
        <v>426</v>
      </c>
      <c r="I436" t="s">
        <v>426</v>
      </c>
      <c r="K436" s="2">
        <v>0.899305555555493</v>
      </c>
      <c r="L436" s="3">
        <f t="shared" si="35"/>
        <v>324.8993055555555</v>
      </c>
      <c r="M436" t="s">
        <v>426</v>
      </c>
      <c r="N436" t="s">
        <v>426</v>
      </c>
    </row>
    <row r="437" spans="1:14" ht="12.75">
      <c r="A437" t="s">
        <v>264</v>
      </c>
      <c r="B437" s="1">
        <v>36849</v>
      </c>
      <c r="C437" s="2">
        <v>0.904699074074074</v>
      </c>
      <c r="D437" t="s">
        <v>418</v>
      </c>
      <c r="E437">
        <v>0.68</v>
      </c>
      <c r="F437">
        <v>10.1834</v>
      </c>
      <c r="G437" t="s">
        <v>419</v>
      </c>
      <c r="H437">
        <v>1.676</v>
      </c>
      <c r="I437">
        <v>88.9855</v>
      </c>
      <c r="K437" s="2">
        <v>0.901388888888826</v>
      </c>
      <c r="L437" s="3">
        <f t="shared" si="35"/>
        <v>324.90138888888885</v>
      </c>
      <c r="M437">
        <f t="shared" si="38"/>
        <v>479.8548664504323</v>
      </c>
      <c r="N437">
        <f>(277-103)/(-62+(AVERAGE($Q$4,$P$367)))*I437+277-((277-103)/(-62+(AVERAGE($Q$4,$P$367)))*220)</f>
        <v>134.68089145305836</v>
      </c>
    </row>
    <row r="438" spans="1:14" ht="12.75">
      <c r="A438" t="s">
        <v>265</v>
      </c>
      <c r="B438" s="1">
        <v>36849</v>
      </c>
      <c r="C438" s="2">
        <v>0.9067824074074075</v>
      </c>
      <c r="D438" t="s">
        <v>418</v>
      </c>
      <c r="E438">
        <v>0.68</v>
      </c>
      <c r="F438">
        <v>11.0847</v>
      </c>
      <c r="G438" t="s">
        <v>419</v>
      </c>
      <c r="H438">
        <v>1.675</v>
      </c>
      <c r="I438">
        <v>89.9969</v>
      </c>
      <c r="K438" s="2">
        <v>0.903472222222159</v>
      </c>
      <c r="L438" s="3">
        <f t="shared" si="35"/>
        <v>324.90347222222215</v>
      </c>
      <c r="M438">
        <f t="shared" si="38"/>
        <v>522.3252782119043</v>
      </c>
      <c r="N438">
        <f>(277-103)/(-62+(AVERAGE($Q$4,$P$367)))*I438+277-((277-103)/(-62+(AVERAGE($Q$4,$P$367)))*220)</f>
        <v>135.77956027509234</v>
      </c>
    </row>
    <row r="439" spans="1:14" ht="12.75">
      <c r="A439" t="s">
        <v>266</v>
      </c>
      <c r="B439" s="1">
        <v>36849</v>
      </c>
      <c r="C439" s="2">
        <v>0.9088657407407408</v>
      </c>
      <c r="D439" t="s">
        <v>418</v>
      </c>
      <c r="E439">
        <v>0.68</v>
      </c>
      <c r="F439">
        <v>11.5581</v>
      </c>
      <c r="G439" t="s">
        <v>419</v>
      </c>
      <c r="H439">
        <v>1.673</v>
      </c>
      <c r="I439">
        <v>93.1848</v>
      </c>
      <c r="K439" s="2">
        <v>0.905555555555492</v>
      </c>
      <c r="L439" s="3">
        <f t="shared" si="35"/>
        <v>324.9055555555555</v>
      </c>
      <c r="M439">
        <f t="shared" si="38"/>
        <v>544.6324932655833</v>
      </c>
      <c r="N439">
        <f>(277-103)/(-62+(AVERAGE($Q$4,$P$367)))*I439+277-((277-103)/(-62+(AVERAGE($Q$4,$P$367)))*220)</f>
        <v>139.24252877198998</v>
      </c>
    </row>
    <row r="440" spans="1:14" ht="12.75">
      <c r="A440" t="s">
        <v>267</v>
      </c>
      <c r="B440" s="1">
        <v>36849</v>
      </c>
      <c r="C440" s="2">
        <v>0.9109490740740741</v>
      </c>
      <c r="D440" t="s">
        <v>418</v>
      </c>
      <c r="E440">
        <v>0.68</v>
      </c>
      <c r="F440">
        <v>10.8431</v>
      </c>
      <c r="G440" t="s">
        <v>419</v>
      </c>
      <c r="H440">
        <v>1.673</v>
      </c>
      <c r="I440">
        <v>91.6306</v>
      </c>
      <c r="K440" s="2">
        <v>0.907638888888825</v>
      </c>
      <c r="L440" s="3">
        <f t="shared" si="35"/>
        <v>324.9076388888888</v>
      </c>
      <c r="M440">
        <f t="shared" si="38"/>
        <v>510.94077640166176</v>
      </c>
      <c r="N440">
        <f>(277-103)/(-62+(AVERAGE($Q$4,$P$367)))*I440+277-((277-103)/(-62+(AVERAGE($Q$4,$P$367)))*220)</f>
        <v>137.55422435909176</v>
      </c>
    </row>
    <row r="441" spans="1:14" ht="12.75">
      <c r="A441" t="s">
        <v>268</v>
      </c>
      <c r="B441" s="1">
        <v>36849</v>
      </c>
      <c r="C441" s="2">
        <v>0.9130324074074073</v>
      </c>
      <c r="D441" t="s">
        <v>418</v>
      </c>
      <c r="E441">
        <v>0.681</v>
      </c>
      <c r="F441">
        <v>12.0356</v>
      </c>
      <c r="G441" t="s">
        <v>419</v>
      </c>
      <c r="H441">
        <v>1.673</v>
      </c>
      <c r="I441">
        <v>91.5124</v>
      </c>
      <c r="K441" s="2">
        <v>0.909722222222158</v>
      </c>
      <c r="L441" s="3">
        <f t="shared" si="35"/>
        <v>324.9097222222222</v>
      </c>
      <c r="M441">
        <f t="shared" si="38"/>
        <v>567.1329055768038</v>
      </c>
      <c r="N441">
        <f>(277-103)/(-62+(AVERAGE($Q$4,$P$367)))*I441+277-((277-103)/(-62+(AVERAGE($Q$4,$P$367)))*220)</f>
        <v>137.42582545186966</v>
      </c>
    </row>
    <row r="442" spans="1:14" ht="12.75">
      <c r="A442" t="s">
        <v>426</v>
      </c>
      <c r="B442" s="1">
        <v>36849</v>
      </c>
      <c r="C442">
        <f>AVERAGE(C441,C443)</f>
        <v>0.9151157407407406</v>
      </c>
      <c r="D442" t="s">
        <v>418</v>
      </c>
      <c r="E442" t="s">
        <v>426</v>
      </c>
      <c r="F442" t="s">
        <v>426</v>
      </c>
      <c r="G442" t="s">
        <v>419</v>
      </c>
      <c r="H442" t="s">
        <v>426</v>
      </c>
      <c r="I442" t="s">
        <v>426</v>
      </c>
      <c r="K442" s="2">
        <v>0.911805555555491</v>
      </c>
      <c r="L442" s="3">
        <f t="shared" si="35"/>
        <v>324.9118055555555</v>
      </c>
      <c r="M442" t="s">
        <v>426</v>
      </c>
      <c r="N442" t="s">
        <v>426</v>
      </c>
    </row>
    <row r="443" spans="1:14" ht="12.75">
      <c r="A443" t="s">
        <v>269</v>
      </c>
      <c r="B443" s="1">
        <v>36849</v>
      </c>
      <c r="C443" s="2">
        <v>0.9171990740740741</v>
      </c>
      <c r="D443" t="s">
        <v>418</v>
      </c>
      <c r="E443">
        <v>0.681</v>
      </c>
      <c r="F443">
        <v>10.4897</v>
      </c>
      <c r="G443" t="s">
        <v>419</v>
      </c>
      <c r="H443">
        <v>1.676</v>
      </c>
      <c r="I443">
        <v>89.1829</v>
      </c>
      <c r="K443" s="2">
        <v>0.913888888888824</v>
      </c>
      <c r="L443" s="3">
        <f t="shared" si="35"/>
        <v>324.91388888888883</v>
      </c>
      <c r="M443">
        <f t="shared" si="38"/>
        <v>494.28811522724226</v>
      </c>
      <c r="N443">
        <f>(277-103)/(-62+(AVERAGE($Q$4,$P$367)))*I443+277-((277-103)/(-62+(AVERAGE($Q$4,$P$367)))*220)</f>
        <v>134.89532414583024</v>
      </c>
    </row>
    <row r="444" spans="1:14" ht="12.75">
      <c r="A444" t="s">
        <v>426</v>
      </c>
      <c r="B444" s="1">
        <v>36849</v>
      </c>
      <c r="C444">
        <f>AVERAGE(C443,C445)</f>
        <v>0.9192881944444444</v>
      </c>
      <c r="D444" t="s">
        <v>418</v>
      </c>
      <c r="E444" t="s">
        <v>426</v>
      </c>
      <c r="F444" t="s">
        <v>426</v>
      </c>
      <c r="G444" t="s">
        <v>419</v>
      </c>
      <c r="H444" t="s">
        <v>426</v>
      </c>
      <c r="I444" t="s">
        <v>426</v>
      </c>
      <c r="K444" s="2">
        <v>0.915972222222157</v>
      </c>
      <c r="L444" s="3">
        <f t="shared" si="35"/>
        <v>324.91597222222214</v>
      </c>
      <c r="M444" t="s">
        <v>426</v>
      </c>
      <c r="N444" t="s">
        <v>426</v>
      </c>
    </row>
    <row r="445" spans="1:14" ht="12.75">
      <c r="A445" t="s">
        <v>270</v>
      </c>
      <c r="B445" s="1">
        <v>36849</v>
      </c>
      <c r="C445" s="2">
        <v>0.9213773148148148</v>
      </c>
      <c r="D445" t="s">
        <v>418</v>
      </c>
      <c r="E445">
        <v>0.68</v>
      </c>
      <c r="F445">
        <v>11.2669</v>
      </c>
      <c r="G445" t="s">
        <v>419</v>
      </c>
      <c r="H445">
        <v>1.676</v>
      </c>
      <c r="I445">
        <v>87.9912</v>
      </c>
      <c r="K445" s="2">
        <v>0.91805555555549</v>
      </c>
      <c r="L445" s="3">
        <f t="shared" si="35"/>
        <v>324.9180555555555</v>
      </c>
      <c r="M445">
        <f t="shared" si="38"/>
        <v>530.9107758519134</v>
      </c>
      <c r="N445">
        <f>(277-103)/(-62+(AVERAGE($Q$4,$P$367)))*I445+277-((277-103)/(-62+(AVERAGE($Q$4,$P$367)))*220)</f>
        <v>133.60079810744983</v>
      </c>
    </row>
    <row r="446" spans="1:14" ht="12.75">
      <c r="A446" t="s">
        <v>271</v>
      </c>
      <c r="B446" s="1">
        <v>36849</v>
      </c>
      <c r="C446" s="2">
        <v>0.9234606481481481</v>
      </c>
      <c r="D446" t="s">
        <v>418</v>
      </c>
      <c r="E446">
        <v>0.68</v>
      </c>
      <c r="F446">
        <v>10.4902</v>
      </c>
      <c r="G446" t="s">
        <v>419</v>
      </c>
      <c r="H446">
        <v>1.676</v>
      </c>
      <c r="I446">
        <v>91.5242</v>
      </c>
      <c r="K446" s="2">
        <v>0.920138888888823</v>
      </c>
      <c r="L446" s="3">
        <f t="shared" si="35"/>
        <v>324.9201388888888</v>
      </c>
      <c r="M446">
        <f t="shared" si="38"/>
        <v>494.31167586840587</v>
      </c>
      <c r="N446">
        <f>(277-103)/(-62+(AVERAGE($Q$4,$P$367)))*I446+277-((277-103)/(-62+(AVERAGE($Q$4,$P$367)))*220)</f>
        <v>137.43864361688847</v>
      </c>
    </row>
    <row r="447" spans="1:14" ht="12.75">
      <c r="A447" t="s">
        <v>426</v>
      </c>
      <c r="B447" s="1">
        <v>36849</v>
      </c>
      <c r="C447">
        <f>AVERAGE(C446,C448)</f>
        <v>0.9255439814814814</v>
      </c>
      <c r="D447" t="s">
        <v>418</v>
      </c>
      <c r="E447" t="s">
        <v>426</v>
      </c>
      <c r="F447" t="s">
        <v>426</v>
      </c>
      <c r="G447" t="s">
        <v>419</v>
      </c>
      <c r="H447" t="s">
        <v>426</v>
      </c>
      <c r="I447" t="s">
        <v>426</v>
      </c>
      <c r="K447" s="2">
        <v>0.922222222222156</v>
      </c>
      <c r="L447" s="3">
        <f t="shared" si="35"/>
        <v>324.92222222222216</v>
      </c>
      <c r="M447" t="s">
        <v>426</v>
      </c>
      <c r="N447" t="s">
        <v>426</v>
      </c>
    </row>
    <row r="448" spans="1:14" ht="12.75">
      <c r="A448" t="s">
        <v>272</v>
      </c>
      <c r="B448" s="1">
        <v>36849</v>
      </c>
      <c r="C448" s="2">
        <v>0.9276273148148149</v>
      </c>
      <c r="D448" t="s">
        <v>418</v>
      </c>
      <c r="E448">
        <v>0.68</v>
      </c>
      <c r="F448">
        <v>10.6004</v>
      </c>
      <c r="G448" t="s">
        <v>419</v>
      </c>
      <c r="H448">
        <v>1.676</v>
      </c>
      <c r="I448">
        <v>88.3711</v>
      </c>
      <c r="K448" s="2">
        <v>0.924305555555489</v>
      </c>
      <c r="L448" s="3">
        <f t="shared" si="35"/>
        <v>324.92430555555546</v>
      </c>
      <c r="M448">
        <f t="shared" si="38"/>
        <v>499.50444118085926</v>
      </c>
      <c r="N448">
        <f>(277-103)/(-62+(AVERAGE($Q$4,$P$367)))*I448+277-((277-103)/(-62+(AVERAGE($Q$4,$P$367)))*220)</f>
        <v>134.01347784394451</v>
      </c>
    </row>
    <row r="449" spans="1:14" ht="12.75">
      <c r="A449" t="s">
        <v>273</v>
      </c>
      <c r="B449" s="1">
        <v>36849</v>
      </c>
      <c r="C449" s="2">
        <v>0.9297106481481481</v>
      </c>
      <c r="D449" t="s">
        <v>418</v>
      </c>
      <c r="E449">
        <v>0.68</v>
      </c>
      <c r="F449">
        <v>11.2924</v>
      </c>
      <c r="G449" t="s">
        <v>419</v>
      </c>
      <c r="H449">
        <v>1.675</v>
      </c>
      <c r="I449">
        <v>88.574</v>
      </c>
      <c r="K449" s="2">
        <v>0.926388888888822</v>
      </c>
      <c r="L449" s="3">
        <f t="shared" si="35"/>
        <v>324.9263888888888</v>
      </c>
      <c r="M449">
        <f t="shared" si="38"/>
        <v>532.1123685512562</v>
      </c>
      <c r="N449">
        <f>(277-103)/(-62+(AVERAGE($Q$4,$P$367)))*I449+277-((277-103)/(-62+(AVERAGE($Q$4,$P$367)))*220)</f>
        <v>134.23388510515738</v>
      </c>
    </row>
    <row r="450" spans="1:14" ht="12.75">
      <c r="A450" t="s">
        <v>426</v>
      </c>
      <c r="B450" s="1">
        <v>36849</v>
      </c>
      <c r="C450">
        <f>AVERAGE(C449,C451)</f>
        <v>0.9317997685185184</v>
      </c>
      <c r="D450" t="s">
        <v>418</v>
      </c>
      <c r="E450" t="s">
        <v>426</v>
      </c>
      <c r="F450" t="s">
        <v>426</v>
      </c>
      <c r="G450" t="s">
        <v>419</v>
      </c>
      <c r="H450" t="s">
        <v>426</v>
      </c>
      <c r="I450" t="s">
        <v>426</v>
      </c>
      <c r="K450" s="2">
        <v>0.928472222222155</v>
      </c>
      <c r="L450" s="3">
        <f t="shared" si="35"/>
        <v>324.9284722222222</v>
      </c>
      <c r="M450" t="s">
        <v>426</v>
      </c>
      <c r="N450" t="s">
        <v>426</v>
      </c>
    </row>
    <row r="451" spans="1:14" ht="12.75">
      <c r="A451" t="s">
        <v>274</v>
      </c>
      <c r="B451" s="1">
        <v>36849</v>
      </c>
      <c r="C451" s="2">
        <v>0.9338888888888889</v>
      </c>
      <c r="D451" t="s">
        <v>418</v>
      </c>
      <c r="E451">
        <v>0.68</v>
      </c>
      <c r="F451">
        <v>10.7888</v>
      </c>
      <c r="G451" t="s">
        <v>419</v>
      </c>
      <c r="H451">
        <v>1.673</v>
      </c>
      <c r="I451">
        <v>91.4627</v>
      </c>
      <c r="K451" s="2">
        <v>0.930555555555488</v>
      </c>
      <c r="L451" s="3">
        <f t="shared" si="35"/>
        <v>324.9305555555555</v>
      </c>
      <c r="M451">
        <f t="shared" si="38"/>
        <v>508.38209077129676</v>
      </c>
      <c r="N451">
        <f aca="true" t="shared" si="39" ref="N451:N461">(277-103)/(-62+(AVERAGE($Q$4,$P$367)))*I451+277-((277-103)/(-62+(AVERAGE($Q$4,$P$367)))*220)</f>
        <v>137.37183707886683</v>
      </c>
    </row>
    <row r="452" spans="1:14" ht="12.75">
      <c r="A452" t="s">
        <v>275</v>
      </c>
      <c r="B452" s="1">
        <v>36849</v>
      </c>
      <c r="C452" s="2">
        <v>0.9359722222222223</v>
      </c>
      <c r="D452" t="s">
        <v>418</v>
      </c>
      <c r="E452">
        <v>0.68</v>
      </c>
      <c r="F452">
        <v>9.9477</v>
      </c>
      <c r="G452" t="s">
        <v>419</v>
      </c>
      <c r="H452">
        <v>1.675</v>
      </c>
      <c r="I452">
        <v>90.4951</v>
      </c>
      <c r="K452" s="2">
        <v>0.932638888888821</v>
      </c>
      <c r="L452" s="3">
        <f t="shared" si="35"/>
        <v>324.93263888888885</v>
      </c>
      <c r="M452">
        <f t="shared" si="38"/>
        <v>468.7483802059199</v>
      </c>
      <c r="N452">
        <f t="shared" si="39"/>
        <v>136.32074754732625</v>
      </c>
    </row>
    <row r="453" spans="1:14" ht="12.75">
      <c r="A453" t="s">
        <v>276</v>
      </c>
      <c r="B453" s="1">
        <v>36849</v>
      </c>
      <c r="C453" s="2">
        <v>0.9380555555555555</v>
      </c>
      <c r="D453" t="s">
        <v>418</v>
      </c>
      <c r="E453">
        <v>0.68</v>
      </c>
      <c r="F453">
        <v>11.6686</v>
      </c>
      <c r="G453" t="s">
        <v>419</v>
      </c>
      <c r="H453">
        <v>1.676</v>
      </c>
      <c r="I453">
        <v>90.19</v>
      </c>
      <c r="K453" s="2">
        <v>0.934722222222154</v>
      </c>
      <c r="L453" s="3">
        <f t="shared" si="35"/>
        <v>324.93472222222215</v>
      </c>
      <c r="M453">
        <f t="shared" si="38"/>
        <v>549.8393949627349</v>
      </c>
      <c r="N453">
        <f t="shared" si="39"/>
        <v>135.98932194162862</v>
      </c>
    </row>
    <row r="454" spans="1:14" ht="12.75">
      <c r="A454" t="s">
        <v>277</v>
      </c>
      <c r="B454" s="1">
        <v>36849</v>
      </c>
      <c r="C454" s="2">
        <v>0.9401388888888889</v>
      </c>
      <c r="D454" t="s">
        <v>418</v>
      </c>
      <c r="E454">
        <v>0.68</v>
      </c>
      <c r="F454">
        <v>10.8565</v>
      </c>
      <c r="G454" t="s">
        <v>419</v>
      </c>
      <c r="H454">
        <v>1.676</v>
      </c>
      <c r="I454">
        <v>88.4523</v>
      </c>
      <c r="K454" s="2">
        <v>0.936805555555487</v>
      </c>
      <c r="L454" s="3">
        <f aca="true" t="shared" si="40" ref="L454:L484">B454-DATE(1999,12,31)+K454</f>
        <v>324.9368055555555</v>
      </c>
      <c r="M454">
        <f t="shared" si="38"/>
        <v>511.57220158484574</v>
      </c>
      <c r="N454">
        <f t="shared" si="39"/>
        <v>134.1016841998365</v>
      </c>
    </row>
    <row r="455" spans="1:14" ht="12.75">
      <c r="A455" t="s">
        <v>278</v>
      </c>
      <c r="B455" s="1">
        <v>36849</v>
      </c>
      <c r="C455" s="2">
        <v>0.9422222222222222</v>
      </c>
      <c r="D455" t="s">
        <v>418</v>
      </c>
      <c r="E455">
        <v>0.68</v>
      </c>
      <c r="F455">
        <v>11.2337</v>
      </c>
      <c r="G455" t="s">
        <v>419</v>
      </c>
      <c r="H455">
        <v>1.675</v>
      </c>
      <c r="I455">
        <v>225.1383</v>
      </c>
      <c r="K455" s="2">
        <v>0.93888888888882</v>
      </c>
      <c r="L455" s="3">
        <f t="shared" si="40"/>
        <v>324.9388888888888</v>
      </c>
      <c r="M455">
        <f t="shared" si="38"/>
        <v>529.3463492786517</v>
      </c>
      <c r="N455">
        <f t="shared" si="39"/>
        <v>282.5816590945792</v>
      </c>
    </row>
    <row r="456" spans="1:14" ht="12.75">
      <c r="A456" t="s">
        <v>279</v>
      </c>
      <c r="B456" s="1">
        <v>36849</v>
      </c>
      <c r="C456" s="2">
        <v>0.9443055555555556</v>
      </c>
      <c r="D456" t="s">
        <v>418</v>
      </c>
      <c r="E456">
        <v>0.68</v>
      </c>
      <c r="F456">
        <v>10.9074</v>
      </c>
      <c r="G456" t="s">
        <v>419</v>
      </c>
      <c r="H456">
        <v>1.676</v>
      </c>
      <c r="I456">
        <v>188.7466</v>
      </c>
      <c r="K456" s="2">
        <v>0.940972222222153</v>
      </c>
      <c r="L456" s="3">
        <f t="shared" si="40"/>
        <v>324.9409722222222</v>
      </c>
      <c r="M456">
        <f t="shared" si="38"/>
        <v>513.9706748552984</v>
      </c>
      <c r="N456">
        <f t="shared" si="39"/>
        <v>243.0498950340536</v>
      </c>
    </row>
    <row r="457" spans="1:14" ht="12.75">
      <c r="A457" t="s">
        <v>280</v>
      </c>
      <c r="B457" s="1">
        <v>36849</v>
      </c>
      <c r="C457" s="2">
        <v>0.946388888888889</v>
      </c>
      <c r="D457" t="s">
        <v>418</v>
      </c>
      <c r="E457">
        <v>0.681</v>
      </c>
      <c r="F457">
        <v>11.0866</v>
      </c>
      <c r="G457" t="s">
        <v>419</v>
      </c>
      <c r="H457">
        <v>1.676</v>
      </c>
      <c r="I457">
        <v>87.7883</v>
      </c>
      <c r="K457" s="2">
        <v>0.943055555555486</v>
      </c>
      <c r="L457" s="3">
        <f t="shared" si="40"/>
        <v>324.9430555555555</v>
      </c>
      <c r="M457">
        <f t="shared" si="38"/>
        <v>522.414808648326</v>
      </c>
      <c r="N457">
        <f t="shared" si="39"/>
        <v>133.38039084623696</v>
      </c>
    </row>
    <row r="458" spans="1:14" ht="12.75">
      <c r="A458" t="s">
        <v>281</v>
      </c>
      <c r="B458" s="1">
        <v>36849</v>
      </c>
      <c r="C458" s="2">
        <v>0.9484722222222222</v>
      </c>
      <c r="D458" t="s">
        <v>418</v>
      </c>
      <c r="E458">
        <v>0.68</v>
      </c>
      <c r="F458">
        <v>10.9281</v>
      </c>
      <c r="G458" t="s">
        <v>419</v>
      </c>
      <c r="H458">
        <v>1.673</v>
      </c>
      <c r="I458">
        <v>96.9238</v>
      </c>
      <c r="K458" s="2">
        <v>0.945138888888819</v>
      </c>
      <c r="L458" s="3">
        <f t="shared" si="40"/>
        <v>324.94513888888883</v>
      </c>
      <c r="M458">
        <f t="shared" si="38"/>
        <v>514.9460853994706</v>
      </c>
      <c r="N458">
        <f t="shared" si="39"/>
        <v>143.30414902667187</v>
      </c>
    </row>
    <row r="459" spans="1:14" ht="12.75">
      <c r="A459" t="s">
        <v>282</v>
      </c>
      <c r="B459" s="1">
        <v>36849</v>
      </c>
      <c r="C459" s="2">
        <v>0.9505671296296296</v>
      </c>
      <c r="D459" t="s">
        <v>418</v>
      </c>
      <c r="E459">
        <v>0.681</v>
      </c>
      <c r="F459">
        <v>11.6731</v>
      </c>
      <c r="G459" t="s">
        <v>419</v>
      </c>
      <c r="H459">
        <v>1.673</v>
      </c>
      <c r="I459">
        <v>92.8084</v>
      </c>
      <c r="K459" s="2">
        <v>0.947222222222152</v>
      </c>
      <c r="L459" s="3">
        <f t="shared" si="40"/>
        <v>324.94722222222214</v>
      </c>
      <c r="M459">
        <f t="shared" si="38"/>
        <v>550.0514407332071</v>
      </c>
      <c r="N459">
        <f t="shared" si="39"/>
        <v>138.83365103359412</v>
      </c>
    </row>
    <row r="460" spans="1:14" ht="12.75">
      <c r="A460" t="s">
        <v>283</v>
      </c>
      <c r="B460" s="1">
        <v>36849</v>
      </c>
      <c r="C460" s="2">
        <v>0.952650462962963</v>
      </c>
      <c r="D460" t="s">
        <v>418</v>
      </c>
      <c r="E460">
        <v>0.681</v>
      </c>
      <c r="F460">
        <v>11.1146</v>
      </c>
      <c r="G460" t="s">
        <v>419</v>
      </c>
      <c r="H460">
        <v>1.673</v>
      </c>
      <c r="I460">
        <v>97.0171</v>
      </c>
      <c r="K460" s="2">
        <v>0.949305555555485</v>
      </c>
      <c r="L460" s="3">
        <f t="shared" si="40"/>
        <v>324.9493055555555</v>
      </c>
      <c r="M460">
        <f t="shared" si="38"/>
        <v>523.7342045534864</v>
      </c>
      <c r="N460">
        <f t="shared" si="39"/>
        <v>143.40549943313394</v>
      </c>
    </row>
    <row r="461" spans="1:14" ht="12.75">
      <c r="A461" t="s">
        <v>284</v>
      </c>
      <c r="B461" s="1">
        <v>36849</v>
      </c>
      <c r="C461" s="2">
        <v>0.9547337962962964</v>
      </c>
      <c r="D461" t="s">
        <v>418</v>
      </c>
      <c r="E461">
        <v>0.68</v>
      </c>
      <c r="F461">
        <v>11.6796</v>
      </c>
      <c r="G461" t="s">
        <v>419</v>
      </c>
      <c r="H461">
        <v>1.671</v>
      </c>
      <c r="I461">
        <v>90.3856</v>
      </c>
      <c r="K461" s="2">
        <v>0.951388888888818</v>
      </c>
      <c r="L461" s="3">
        <f t="shared" si="40"/>
        <v>324.9513888888888</v>
      </c>
      <c r="M461">
        <f t="shared" si="38"/>
        <v>550.3577290683337</v>
      </c>
      <c r="N461">
        <f t="shared" si="39"/>
        <v>136.20179932109258</v>
      </c>
    </row>
    <row r="462" spans="1:14" ht="12.75">
      <c r="A462" t="s">
        <v>426</v>
      </c>
      <c r="B462" s="1">
        <v>36849</v>
      </c>
      <c r="C462">
        <f>AVERAGE(C461,C463)</f>
        <v>0.9568171296296297</v>
      </c>
      <c r="D462" t="s">
        <v>418</v>
      </c>
      <c r="E462" t="s">
        <v>426</v>
      </c>
      <c r="F462" t="s">
        <v>426</v>
      </c>
      <c r="G462" t="s">
        <v>419</v>
      </c>
      <c r="H462" t="s">
        <v>426</v>
      </c>
      <c r="I462" t="s">
        <v>426</v>
      </c>
      <c r="K462" s="2">
        <v>0.953472222222151</v>
      </c>
      <c r="L462" s="3">
        <f t="shared" si="40"/>
        <v>324.95347222222216</v>
      </c>
      <c r="M462" t="s">
        <v>426</v>
      </c>
      <c r="N462" t="s">
        <v>426</v>
      </c>
    </row>
    <row r="463" spans="1:14" ht="12.75">
      <c r="A463" t="s">
        <v>285</v>
      </c>
      <c r="B463" s="1">
        <v>36849</v>
      </c>
      <c r="C463" s="2">
        <v>0.9589004629629629</v>
      </c>
      <c r="D463" t="s">
        <v>418</v>
      </c>
      <c r="E463">
        <v>0.68</v>
      </c>
      <c r="F463">
        <v>12.0698</v>
      </c>
      <c r="G463" t="s">
        <v>419</v>
      </c>
      <c r="H463">
        <v>1.675</v>
      </c>
      <c r="I463">
        <v>91.749</v>
      </c>
      <c r="K463" s="2">
        <v>0.955555555555484</v>
      </c>
      <c r="L463" s="3">
        <f t="shared" si="40"/>
        <v>324.95555555555546</v>
      </c>
      <c r="M463">
        <f t="shared" si="38"/>
        <v>568.7444534323927</v>
      </c>
      <c r="N463">
        <f>(277-103)/(-62+(AVERAGE($Q$4,$P$367)))*I463+277-((277-103)/(-62+(AVERAGE($Q$4,$P$367)))*220)</f>
        <v>137.68284052334806</v>
      </c>
    </row>
    <row r="464" spans="1:14" ht="12.75">
      <c r="A464" t="s">
        <v>286</v>
      </c>
      <c r="B464" s="1">
        <v>36849</v>
      </c>
      <c r="C464" s="2">
        <v>0.9609837962962963</v>
      </c>
      <c r="D464" t="s">
        <v>418</v>
      </c>
      <c r="E464">
        <v>0.681</v>
      </c>
      <c r="F464">
        <v>11.0137</v>
      </c>
      <c r="G464" t="s">
        <v>419</v>
      </c>
      <c r="H464">
        <v>1.676</v>
      </c>
      <c r="I464">
        <v>91.5777</v>
      </c>
      <c r="K464" s="2">
        <v>0.957638888888816</v>
      </c>
      <c r="L464" s="3">
        <f t="shared" si="40"/>
        <v>324.9576388888888</v>
      </c>
      <c r="M464">
        <f t="shared" si="38"/>
        <v>518.9796671666758</v>
      </c>
      <c r="N464">
        <f>(277-103)/(-62+(AVERAGE($Q$4,$P$367)))*I464+277-((277-103)/(-62+(AVERAGE($Q$4,$P$367)))*220)</f>
        <v>137.49675987354144</v>
      </c>
    </row>
    <row r="465" spans="1:14" ht="12.75">
      <c r="A465" t="s">
        <v>287</v>
      </c>
      <c r="B465" s="1">
        <v>36849</v>
      </c>
      <c r="C465" s="2">
        <v>0.9630671296296297</v>
      </c>
      <c r="D465" t="s">
        <v>418</v>
      </c>
      <c r="E465">
        <v>0.685</v>
      </c>
      <c r="F465">
        <v>9.977</v>
      </c>
      <c r="G465" t="s">
        <v>419</v>
      </c>
      <c r="H465">
        <v>1.681</v>
      </c>
      <c r="I465">
        <v>82.4413</v>
      </c>
      <c r="K465" s="2">
        <v>0.959722222222149</v>
      </c>
      <c r="L465" s="3">
        <f t="shared" si="40"/>
        <v>324.9597222222221</v>
      </c>
      <c r="M465">
        <f t="shared" si="38"/>
        <v>470.1290337781058</v>
      </c>
      <c r="N465">
        <f>(277-103)/(-62+(AVERAGE($Q$4,$P$367)))*I465+277-((277-103)/(-62+(AVERAGE($Q$4,$P$367)))*220)</f>
        <v>127.57202403645258</v>
      </c>
    </row>
    <row r="466" spans="1:14" ht="12.75">
      <c r="A466" t="s">
        <v>288</v>
      </c>
      <c r="B466" s="1">
        <v>36849</v>
      </c>
      <c r="C466" s="2">
        <v>0.965162037037037</v>
      </c>
      <c r="D466" t="s">
        <v>418</v>
      </c>
      <c r="E466">
        <v>0.68</v>
      </c>
      <c r="F466">
        <v>11.0902</v>
      </c>
      <c r="G466" t="s">
        <v>419</v>
      </c>
      <c r="H466">
        <v>1.676</v>
      </c>
      <c r="I466">
        <v>95.5534</v>
      </c>
      <c r="K466" s="2">
        <v>0.961805555555482</v>
      </c>
      <c r="L466" s="3">
        <f t="shared" si="40"/>
        <v>324.9618055555555</v>
      </c>
      <c r="M466">
        <f t="shared" si="38"/>
        <v>522.5844452647037</v>
      </c>
      <c r="N466">
        <f>(277-103)/(-62+(AVERAGE($Q$4,$P$367)))*I466+277-((277-103)/(-62+(AVERAGE($Q$4,$P$367)))*220)</f>
        <v>141.81550382821874</v>
      </c>
    </row>
    <row r="467" spans="1:14" ht="12.75">
      <c r="A467" t="s">
        <v>426</v>
      </c>
      <c r="B467" s="1">
        <v>36849</v>
      </c>
      <c r="C467">
        <f>AVERAGE(C466,C468)</f>
        <v>0.9672453703703703</v>
      </c>
      <c r="D467" t="s">
        <v>418</v>
      </c>
      <c r="E467" t="s">
        <v>426</v>
      </c>
      <c r="F467" t="s">
        <v>426</v>
      </c>
      <c r="G467" t="s">
        <v>419</v>
      </c>
      <c r="H467" t="s">
        <v>426</v>
      </c>
      <c r="I467" t="s">
        <v>426</v>
      </c>
      <c r="K467" s="2">
        <v>0.963888888888815</v>
      </c>
      <c r="L467" s="3">
        <f t="shared" si="40"/>
        <v>324.9638888888888</v>
      </c>
      <c r="M467" t="s">
        <v>426</v>
      </c>
      <c r="N467" t="s">
        <v>426</v>
      </c>
    </row>
    <row r="468" spans="1:14" ht="12.75">
      <c r="A468" t="s">
        <v>289</v>
      </c>
      <c r="B468" s="1">
        <v>36849</v>
      </c>
      <c r="C468" s="2">
        <v>0.9693287037037037</v>
      </c>
      <c r="D468" t="s">
        <v>418</v>
      </c>
      <c r="E468">
        <v>0.678</v>
      </c>
      <c r="F468">
        <v>10.4659</v>
      </c>
      <c r="G468" t="s">
        <v>419</v>
      </c>
      <c r="H468">
        <v>1.676</v>
      </c>
      <c r="I468">
        <v>120.1061</v>
      </c>
      <c r="K468" s="2">
        <v>0.965972222222148</v>
      </c>
      <c r="L468" s="3">
        <f t="shared" si="40"/>
        <v>324.96597222222215</v>
      </c>
      <c r="M468">
        <f t="shared" si="38"/>
        <v>493.1666287078558</v>
      </c>
      <c r="N468">
        <f>(277-103)/(-62+(AVERAGE($Q$4,$P$367)))*I468+277-((277-103)/(-62+(AVERAGE($Q$4,$P$367)))*220)</f>
        <v>168.48673774828487</v>
      </c>
    </row>
    <row r="469" spans="1:14" ht="12.75">
      <c r="A469" t="s">
        <v>290</v>
      </c>
      <c r="B469" s="1">
        <v>36849</v>
      </c>
      <c r="C469" s="2">
        <v>0.971412037037037</v>
      </c>
      <c r="D469" t="s">
        <v>418</v>
      </c>
      <c r="E469">
        <v>0.678</v>
      </c>
      <c r="F469">
        <v>10.8836</v>
      </c>
      <c r="G469" t="s">
        <v>419</v>
      </c>
      <c r="H469">
        <v>1.676</v>
      </c>
      <c r="I469">
        <v>85.7153</v>
      </c>
      <c r="K469" s="2">
        <v>0.968055555555481</v>
      </c>
      <c r="L469" s="3">
        <f t="shared" si="40"/>
        <v>324.9680555555555</v>
      </c>
      <c r="M469">
        <f t="shared" si="38"/>
        <v>512.8491883359119</v>
      </c>
      <c r="N469">
        <f>(277-103)/(-62+(AVERAGE($Q$4,$P$367)))*I469+277-((277-103)/(-62+(AVERAGE($Q$4,$P$367)))*220)</f>
        <v>131.1285216865805</v>
      </c>
    </row>
    <row r="470" spans="1:14" ht="12.75">
      <c r="A470" t="s">
        <v>291</v>
      </c>
      <c r="B470" s="1">
        <v>36849</v>
      </c>
      <c r="C470" s="2">
        <v>0.9734953703703703</v>
      </c>
      <c r="D470" t="s">
        <v>418</v>
      </c>
      <c r="E470">
        <v>0.68</v>
      </c>
      <c r="F470">
        <v>10.7349</v>
      </c>
      <c r="G470" t="s">
        <v>419</v>
      </c>
      <c r="H470">
        <v>1.673</v>
      </c>
      <c r="I470">
        <v>86.6335</v>
      </c>
      <c r="K470" s="2">
        <v>0.970138888888814</v>
      </c>
      <c r="L470" s="3">
        <f t="shared" si="40"/>
        <v>324.9701388888888</v>
      </c>
      <c r="M470">
        <f t="shared" si="38"/>
        <v>505.84225365386266</v>
      </c>
      <c r="N470">
        <f>(277-103)/(-62+(AVERAGE($Q$4,$P$367)))*I470+277-((277-103)/(-62+(AVERAGE($Q$4,$P$367)))*220)</f>
        <v>132.12594873066953</v>
      </c>
    </row>
    <row r="471" spans="1:14" ht="12.75">
      <c r="A471" t="s">
        <v>426</v>
      </c>
      <c r="B471" s="1">
        <v>36849</v>
      </c>
      <c r="C471">
        <f>AVERAGE(C470,C472)</f>
        <v>0.9755844907407407</v>
      </c>
      <c r="D471" t="s">
        <v>418</v>
      </c>
      <c r="E471" t="s">
        <v>426</v>
      </c>
      <c r="F471" t="s">
        <v>426</v>
      </c>
      <c r="G471" t="s">
        <v>419</v>
      </c>
      <c r="H471" t="s">
        <v>426</v>
      </c>
      <c r="I471" t="s">
        <v>426</v>
      </c>
      <c r="K471" s="2">
        <v>0.972222222222147</v>
      </c>
      <c r="L471" s="3">
        <f t="shared" si="40"/>
        <v>324.9722222222222</v>
      </c>
      <c r="M471" t="s">
        <v>426</v>
      </c>
      <c r="N471" t="s">
        <v>426</v>
      </c>
    </row>
    <row r="472" spans="1:14" ht="12.75">
      <c r="A472" t="s">
        <v>292</v>
      </c>
      <c r="B472" s="1">
        <v>36849</v>
      </c>
      <c r="C472" s="2">
        <v>0.9776736111111112</v>
      </c>
      <c r="D472" t="s">
        <v>418</v>
      </c>
      <c r="E472">
        <v>0.68</v>
      </c>
      <c r="F472">
        <v>11.8829</v>
      </c>
      <c r="G472" t="s">
        <v>419</v>
      </c>
      <c r="H472">
        <v>1.673</v>
      </c>
      <c r="I472">
        <v>87.1004</v>
      </c>
      <c r="K472" s="2">
        <v>0.97430555555548</v>
      </c>
      <c r="L472" s="3">
        <f t="shared" si="40"/>
        <v>324.9743055555555</v>
      </c>
      <c r="M472">
        <f t="shared" si="38"/>
        <v>559.9374857654459</v>
      </c>
      <c r="N472">
        <f>(277-103)/(-62+(AVERAGE($Q$4,$P$367)))*I472+277-((277-103)/(-62+(AVERAGE($Q$4,$P$367)))*220)</f>
        <v>132.63313527704847</v>
      </c>
    </row>
    <row r="473" spans="1:14" ht="12.75">
      <c r="A473" t="s">
        <v>426</v>
      </c>
      <c r="B473" s="1">
        <v>36849</v>
      </c>
      <c r="C473">
        <f>AVERAGE(C472,C474)</f>
        <v>0.9797569444444445</v>
      </c>
      <c r="D473" t="s">
        <v>418</v>
      </c>
      <c r="E473" t="s">
        <v>426</v>
      </c>
      <c r="F473" t="s">
        <v>426</v>
      </c>
      <c r="G473" t="s">
        <v>419</v>
      </c>
      <c r="H473" t="s">
        <v>426</v>
      </c>
      <c r="I473" t="s">
        <v>426</v>
      </c>
      <c r="K473" s="2">
        <v>0.976388888888813</v>
      </c>
      <c r="L473" s="3">
        <f t="shared" si="40"/>
        <v>324.97638888888883</v>
      </c>
      <c r="M473" t="s">
        <v>426</v>
      </c>
      <c r="N473" t="s">
        <v>426</v>
      </c>
    </row>
    <row r="474" spans="1:14" ht="12.75">
      <c r="A474" t="s">
        <v>293</v>
      </c>
      <c r="B474" s="1">
        <v>36849</v>
      </c>
      <c r="C474" s="2">
        <v>0.9818402777777777</v>
      </c>
      <c r="D474" t="s">
        <v>418</v>
      </c>
      <c r="E474">
        <v>0.68</v>
      </c>
      <c r="F474">
        <v>10.8754</v>
      </c>
      <c r="G474" t="s">
        <v>419</v>
      </c>
      <c r="H474">
        <v>1.676</v>
      </c>
      <c r="I474">
        <v>86.1963</v>
      </c>
      <c r="K474" s="2">
        <v>0.978472222222146</v>
      </c>
      <c r="L474" s="3">
        <f t="shared" si="40"/>
        <v>324.97847222222214</v>
      </c>
      <c r="M474">
        <f t="shared" si="38"/>
        <v>512.4627938208291</v>
      </c>
      <c r="N474">
        <f>(277-103)/(-62+(AVERAGE($Q$4,$P$367)))*I474+277-((277-103)/(-62+(AVERAGE($Q$4,$P$367)))*220)</f>
        <v>131.65102485387175</v>
      </c>
    </row>
    <row r="475" spans="1:14" ht="12.75">
      <c r="A475" t="s">
        <v>294</v>
      </c>
      <c r="B475" s="1">
        <v>36849</v>
      </c>
      <c r="C475" s="2">
        <v>0.983923611111111</v>
      </c>
      <c r="D475" t="s">
        <v>418</v>
      </c>
      <c r="E475">
        <v>0.68</v>
      </c>
      <c r="F475">
        <v>10.0572</v>
      </c>
      <c r="G475" t="s">
        <v>419</v>
      </c>
      <c r="H475">
        <v>1.676</v>
      </c>
      <c r="I475">
        <v>82.6782</v>
      </c>
      <c r="K475" s="2">
        <v>0.980555555555479</v>
      </c>
      <c r="L475" s="3">
        <f t="shared" si="40"/>
        <v>324.9805555555555</v>
      </c>
      <c r="M475">
        <f t="shared" si="38"/>
        <v>473.90816062074435</v>
      </c>
      <c r="N475">
        <f>(277-103)/(-62+(AVERAGE($Q$4,$P$367)))*I475+277-((277-103)/(-62+(AVERAGE($Q$4,$P$367)))*220)</f>
        <v>127.8293649934823</v>
      </c>
    </row>
    <row r="476" spans="1:14" ht="12.75">
      <c r="A476" t="s">
        <v>295</v>
      </c>
      <c r="B476" s="1">
        <v>36849</v>
      </c>
      <c r="C476" s="2">
        <v>0.9860069444444445</v>
      </c>
      <c r="D476" t="s">
        <v>418</v>
      </c>
      <c r="E476">
        <v>0.683</v>
      </c>
      <c r="F476">
        <v>11.1286</v>
      </c>
      <c r="G476" t="s">
        <v>419</v>
      </c>
      <c r="H476">
        <v>1.681</v>
      </c>
      <c r="I476">
        <v>85.087</v>
      </c>
      <c r="K476" s="2">
        <v>0.982638888888812</v>
      </c>
      <c r="L476" s="3">
        <f t="shared" si="40"/>
        <v>324.9826388888888</v>
      </c>
      <c r="M476">
        <f t="shared" si="38"/>
        <v>524.3939025060669</v>
      </c>
      <c r="N476">
        <f>(277-103)/(-62+(AVERAGE($Q$4,$P$367)))*I476+277-((277-103)/(-62+(AVERAGE($Q$4,$P$367)))*220)</f>
        <v>130.4460087135886</v>
      </c>
    </row>
    <row r="477" spans="1:14" ht="12.75">
      <c r="A477" t="s">
        <v>296</v>
      </c>
      <c r="B477" s="1">
        <v>36849</v>
      </c>
      <c r="C477" s="2">
        <v>0.9880902777777778</v>
      </c>
      <c r="D477" t="s">
        <v>418</v>
      </c>
      <c r="E477">
        <v>0.678</v>
      </c>
      <c r="F477">
        <v>10.4812</v>
      </c>
      <c r="G477" t="s">
        <v>419</v>
      </c>
      <c r="H477">
        <v>1.676</v>
      </c>
      <c r="I477">
        <v>82.6089</v>
      </c>
      <c r="K477" s="2">
        <v>0.984722222222145</v>
      </c>
      <c r="L477" s="3">
        <f t="shared" si="40"/>
        <v>324.98472222222216</v>
      </c>
      <c r="M477">
        <f t="shared" si="38"/>
        <v>493.88758432746135</v>
      </c>
      <c r="N477">
        <f>(277-103)/(-62+(AVERAGE($Q$4,$P$367)))*I477+277-((277-103)/(-62+(AVERAGE($Q$4,$P$367)))*220)</f>
        <v>127.75408543112619</v>
      </c>
    </row>
    <row r="478" spans="1:14" ht="12.75">
      <c r="A478" t="s">
        <v>426</v>
      </c>
      <c r="B478" s="1">
        <v>36849</v>
      </c>
      <c r="C478">
        <f>AVERAGE(C477,C479)</f>
        <v>0.9902025462962962</v>
      </c>
      <c r="D478" t="s">
        <v>418</v>
      </c>
      <c r="E478" t="s">
        <v>426</v>
      </c>
      <c r="F478" t="s">
        <v>426</v>
      </c>
      <c r="G478" t="s">
        <v>419</v>
      </c>
      <c r="H478" t="s">
        <v>426</v>
      </c>
      <c r="I478" t="s">
        <v>426</v>
      </c>
      <c r="K478" s="2">
        <v>0.986805555555478</v>
      </c>
      <c r="L478" s="3">
        <f t="shared" si="40"/>
        <v>324.98680555555546</v>
      </c>
      <c r="M478" t="s">
        <v>426</v>
      </c>
      <c r="N478" t="s">
        <v>426</v>
      </c>
    </row>
    <row r="479" spans="1:14" ht="12.75">
      <c r="A479" t="s">
        <v>297</v>
      </c>
      <c r="B479" s="1">
        <v>36849</v>
      </c>
      <c r="C479" s="2">
        <v>0.9923148148148148</v>
      </c>
      <c r="D479" t="s">
        <v>418</v>
      </c>
      <c r="E479">
        <v>0.681</v>
      </c>
      <c r="F479">
        <v>10.9189</v>
      </c>
      <c r="G479" t="s">
        <v>419</v>
      </c>
      <c r="H479">
        <v>1.675</v>
      </c>
      <c r="I479">
        <v>80.2689</v>
      </c>
      <c r="K479" s="2">
        <v>0.988888888888811</v>
      </c>
      <c r="L479" s="3">
        <f t="shared" si="40"/>
        <v>324.9888888888888</v>
      </c>
      <c r="M479">
        <f t="shared" si="38"/>
        <v>514.5125696020608</v>
      </c>
      <c r="N479">
        <f>(277-103)/(-62+(AVERAGE($Q$4,$P$367)))*I479+277-((277-103)/(-62+(AVERAGE($Q$4,$P$367)))*220)</f>
        <v>125.21217813079042</v>
      </c>
    </row>
    <row r="480" spans="1:14" ht="12.75">
      <c r="A480" t="s">
        <v>298</v>
      </c>
      <c r="B480" s="1">
        <v>36849</v>
      </c>
      <c r="C480" s="2">
        <v>0.9943518518518518</v>
      </c>
      <c r="D480" t="s">
        <v>418</v>
      </c>
      <c r="E480">
        <v>0.68</v>
      </c>
      <c r="F480">
        <v>10.464</v>
      </c>
      <c r="G480" t="s">
        <v>419</v>
      </c>
      <c r="H480">
        <v>1.673</v>
      </c>
      <c r="I480">
        <v>83.2591</v>
      </c>
      <c r="K480" s="2">
        <v>0.990972222222144</v>
      </c>
      <c r="L480" s="3">
        <f t="shared" si="40"/>
        <v>324.9909722222221</v>
      </c>
      <c r="M480">
        <f t="shared" si="38"/>
        <v>493.07709827143424</v>
      </c>
      <c r="N480">
        <f>(277-103)/(-62+(AVERAGE($Q$4,$P$367)))*I480+277-((277-103)/(-62+(AVERAGE($Q$4,$P$367)))*220)</f>
        <v>128.4603880493648</v>
      </c>
    </row>
    <row r="481" spans="1:14" ht="12.75">
      <c r="A481" t="s">
        <v>299</v>
      </c>
      <c r="B481" s="1">
        <v>36849</v>
      </c>
      <c r="C481" s="2">
        <v>0.9964351851851853</v>
      </c>
      <c r="D481" t="s">
        <v>418</v>
      </c>
      <c r="E481">
        <v>0.68</v>
      </c>
      <c r="F481">
        <v>10.9121</v>
      </c>
      <c r="G481" t="s">
        <v>419</v>
      </c>
      <c r="H481">
        <v>1.671</v>
      </c>
      <c r="I481">
        <v>85.2711</v>
      </c>
      <c r="K481" s="2">
        <v>0.993055555555477</v>
      </c>
      <c r="L481" s="3">
        <f t="shared" si="40"/>
        <v>324.9930555555555</v>
      </c>
      <c r="M481">
        <f t="shared" si="38"/>
        <v>514.192144882236</v>
      </c>
      <c r="N481">
        <f>(277-103)/(-62+(AVERAGE($Q$4,$P$367)))*I481+277-((277-103)/(-62+(AVERAGE($Q$4,$P$367)))*220)</f>
        <v>130.64599381358514</v>
      </c>
    </row>
    <row r="482" spans="1:14" ht="12.75">
      <c r="A482" t="s">
        <v>300</v>
      </c>
      <c r="B482" s="1">
        <v>36849</v>
      </c>
      <c r="C482" s="2">
        <v>0.9985185185185186</v>
      </c>
      <c r="D482" t="s">
        <v>418</v>
      </c>
      <c r="E482">
        <v>0.68</v>
      </c>
      <c r="F482">
        <v>9.8635</v>
      </c>
      <c r="G482" t="s">
        <v>419</v>
      </c>
      <c r="H482">
        <v>1.671</v>
      </c>
      <c r="I482">
        <v>84.0002</v>
      </c>
      <c r="K482" s="2">
        <v>0.99513888888881</v>
      </c>
      <c r="L482" s="3">
        <f t="shared" si="40"/>
        <v>324.9951388888888</v>
      </c>
      <c r="M482">
        <f t="shared" si="38"/>
        <v>464.7807682339728</v>
      </c>
      <c r="N482">
        <f>(277-103)/(-62+(AVERAGE($Q$4,$P$367)))*I482+277-((277-103)/(-62+(AVERAGE($Q$4,$P$367)))*220)</f>
        <v>129.2654339896549</v>
      </c>
    </row>
    <row r="483" spans="1:14" ht="12.75">
      <c r="A483" t="s">
        <v>426</v>
      </c>
      <c r="B483" s="1">
        <v>36849</v>
      </c>
      <c r="C483">
        <f>AVERAGE(C482,C484)</f>
        <v>0.5006018518518519</v>
      </c>
      <c r="D483" t="s">
        <v>418</v>
      </c>
      <c r="E483" t="s">
        <v>426</v>
      </c>
      <c r="F483" t="s">
        <v>426</v>
      </c>
      <c r="G483" t="s">
        <v>419</v>
      </c>
      <c r="H483" t="s">
        <v>426</v>
      </c>
      <c r="I483" t="s">
        <v>426</v>
      </c>
      <c r="K483" s="2">
        <v>0.997222222222143</v>
      </c>
      <c r="L483" s="3">
        <f t="shared" si="40"/>
        <v>324.99722222222215</v>
      </c>
      <c r="M483" t="s">
        <v>426</v>
      </c>
      <c r="N483" t="s">
        <v>426</v>
      </c>
    </row>
    <row r="484" spans="1:14" ht="12.75">
      <c r="A484" t="s">
        <v>301</v>
      </c>
      <c r="B484" s="1">
        <v>36849</v>
      </c>
      <c r="C484" s="2">
        <v>0.002685185185185185</v>
      </c>
      <c r="D484" t="s">
        <v>418</v>
      </c>
      <c r="E484">
        <v>0.68</v>
      </c>
      <c r="F484">
        <v>9.7549</v>
      </c>
      <c r="G484" t="s">
        <v>419</v>
      </c>
      <c r="H484">
        <v>1.676</v>
      </c>
      <c r="I484">
        <v>79.8544</v>
      </c>
      <c r="K484" s="2">
        <v>0.999305555555476</v>
      </c>
      <c r="L484" s="3">
        <f t="shared" si="40"/>
        <v>324.99930555555545</v>
      </c>
      <c r="M484">
        <f t="shared" si="38"/>
        <v>459.66339697324287</v>
      </c>
      <c r="N484">
        <f>(277-103)/(-62+(AVERAGE($Q$4,$P$367)))*I484+277-((277-103)/(-62+(AVERAGE($Q$4,$P$367)))*220)</f>
        <v>124.76191292737619</v>
      </c>
    </row>
    <row r="485" ht="12.75">
      <c r="K485" s="2"/>
    </row>
    <row r="486" ht="12.75">
      <c r="K486" s="2"/>
    </row>
    <row r="487" ht="12.75">
      <c r="K487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2001-01-05T21:00:23Z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