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1355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<sst xmlns="http://schemas.openxmlformats.org/spreadsheetml/2006/main" count="1910" uniqueCount="428">
  <si>
    <t>c:\data\co\001115\fld2564</t>
  </si>
  <si>
    <t>c:\data\co\001115\fld2565</t>
  </si>
  <si>
    <t>c:\data\co\001115\fld2566</t>
  </si>
  <si>
    <t>c:\data\co\001115\fld2567</t>
  </si>
  <si>
    <t>c:\data\co\001115\fld2568</t>
  </si>
  <si>
    <t>c:\data\co\001115\fld2569</t>
  </si>
  <si>
    <t>c:\data\co\001115\fld2570</t>
  </si>
  <si>
    <t>c:\data\co\001115\fld2571</t>
  </si>
  <si>
    <t>c:\data\co\001115\fld2572</t>
  </si>
  <si>
    <t>c:\data\co\001115\fld2573</t>
  </si>
  <si>
    <t>c:\data\co\001115\fld2574</t>
  </si>
  <si>
    <t>c:\data\co\001115\fld2575</t>
  </si>
  <si>
    <t>c:\data\co\001115\fld2576</t>
  </si>
  <si>
    <t>c:\data\co\001115\fld2577</t>
  </si>
  <si>
    <t>c:\data\co\001115\fld2578</t>
  </si>
  <si>
    <t>c:\data\co\001115\fld2579</t>
  </si>
  <si>
    <t>c:\data\co\001115\fld2580</t>
  </si>
  <si>
    <t>c:\data\co\001115\fld2581</t>
  </si>
  <si>
    <t>c:\data\co\001115\fld2582</t>
  </si>
  <si>
    <t>c:\data\co\001115\fld2583</t>
  </si>
  <si>
    <t>c:\data\co\001115\fld2584</t>
  </si>
  <si>
    <t>c:\data\co\001115\fld2585</t>
  </si>
  <si>
    <t>c:\data\co\001115\fld2586</t>
  </si>
  <si>
    <t>c:\data\co\001115\fld2587</t>
  </si>
  <si>
    <t>c:\data\co\001115\fld2588</t>
  </si>
  <si>
    <t>c:\data\co\001115\fld2589</t>
  </si>
  <si>
    <t>c:\data\co\001115\fld2590</t>
  </si>
  <si>
    <t>c:\data\co\001115\fld2591</t>
  </si>
  <si>
    <t>c:\data\co\001115\fld2592</t>
  </si>
  <si>
    <t>c:\data\co\001115\fld2593</t>
  </si>
  <si>
    <t>c:\data\co\001115\fld2594</t>
  </si>
  <si>
    <t>c:\data\co\001115\fld2595</t>
  </si>
  <si>
    <t>c:\data\co\001115\fld2596</t>
  </si>
  <si>
    <t>c:\data\co\001115\fld2597</t>
  </si>
  <si>
    <t>c:\data\co\001115\fld2598</t>
  </si>
  <si>
    <t>c:\data\co\001115\fld2599</t>
  </si>
  <si>
    <t>c:\data\co\001115\fld2600</t>
  </si>
  <si>
    <t>c:\data\co\001115\fld2601</t>
  </si>
  <si>
    <t>c:\data\co\001115\fld2193</t>
  </si>
  <si>
    <t>c:\data\co\001115\fld2194</t>
  </si>
  <si>
    <t>c:\data\co\001115\fld2195</t>
  </si>
  <si>
    <t>c:\data\co\001115\fld2196</t>
  </si>
  <si>
    <t>c:\data\co\001115\fld2197</t>
  </si>
  <si>
    <t>c:\data\co\001115\fld2198</t>
  </si>
  <si>
    <t>c:\data\co\001115\fld2199</t>
  </si>
  <si>
    <t>c:\data\co\001115\fld2200</t>
  </si>
  <si>
    <t>c:\data\co\001115\fld2201</t>
  </si>
  <si>
    <t>c:\data\co\001115\fld2202</t>
  </si>
  <si>
    <t>c:\data\co\001115\fld2203</t>
  </si>
  <si>
    <t>c:\data\co\001115\fld2204</t>
  </si>
  <si>
    <t>c:\data\co\001115\fld2205</t>
  </si>
  <si>
    <t>c:\data\co\001115\fld2206</t>
  </si>
  <si>
    <t>c:\data\co\001115\fld2207</t>
  </si>
  <si>
    <t>c:\data\co\001115\fld2208</t>
  </si>
  <si>
    <t>c:\data\co\001115\fld2209</t>
  </si>
  <si>
    <t>c:\data\co\001115\fld2210</t>
  </si>
  <si>
    <t>c:\data\co\001115\fld2211</t>
  </si>
  <si>
    <t>c:\data\co\001115\fld2212</t>
  </si>
  <si>
    <t>c:\data\co\001115\fld2213</t>
  </si>
  <si>
    <t>c:\data\co\001115\fld2214</t>
  </si>
  <si>
    <t>c:\data\co\001115\fld2215</t>
  </si>
  <si>
    <t>c:\data\co\001115\fld2216</t>
  </si>
  <si>
    <t>c:\data\co\001115\fld2217</t>
  </si>
  <si>
    <t>c:\data\co\001115\fld2218</t>
  </si>
  <si>
    <t>c:\data\co\001115\fld2219</t>
  </si>
  <si>
    <t>c:\data\co\001115\fld2220</t>
  </si>
  <si>
    <t>c:\data\co\001115\fld2221</t>
  </si>
  <si>
    <t>c:\data\co\001115\fld2222</t>
  </si>
  <si>
    <t>c:\data\co\001115\fld2223</t>
  </si>
  <si>
    <t>c:\data\co\001115\fld2224</t>
  </si>
  <si>
    <t>c:\data\co\001115\fld2225</t>
  </si>
  <si>
    <t>c:\data\co\001115\fld2226</t>
  </si>
  <si>
    <t>c:\data\co\001115\fld2227</t>
  </si>
  <si>
    <t>c:\data\co\001115\fld2228</t>
  </si>
  <si>
    <t>c:\data\co\001115\fld2229</t>
  </si>
  <si>
    <t>c:\data\co\001115\fld2230</t>
  </si>
  <si>
    <t>c:\data\co\001115\fld2231</t>
  </si>
  <si>
    <t>c:\data\co\001115\fld2232</t>
  </si>
  <si>
    <t>c:\data\co\001115\fld2233</t>
  </si>
  <si>
    <t>c:\data\co\001115\fld2234</t>
  </si>
  <si>
    <t>c:\data\co\001115\fld2235</t>
  </si>
  <si>
    <t>c:\data\co\001115\fld2236</t>
  </si>
  <si>
    <t>c:\data\co\001115\fld2237</t>
  </si>
  <si>
    <t>c:\data\co\001115\fld2238</t>
  </si>
  <si>
    <t>c:\data\co\001115\fld2239</t>
  </si>
  <si>
    <t>c:\data\co\001115\fld2240</t>
  </si>
  <si>
    <t>c:\data\co\001115\fld2241</t>
  </si>
  <si>
    <t>c:\data\co\001115\fld2242</t>
  </si>
  <si>
    <t>c:\data\co\001115\fld2243</t>
  </si>
  <si>
    <t>c:\data\co\001115\fld2244</t>
  </si>
  <si>
    <t>c:\data\co\001115\fld2245</t>
  </si>
  <si>
    <t>c:\data\co\001115\fld2246</t>
  </si>
  <si>
    <t>c:\data\co\001115\fld2247</t>
  </si>
  <si>
    <t>c:\data\co\001115\fld2248</t>
  </si>
  <si>
    <t>c:\data\co\001115\fld2249</t>
  </si>
  <si>
    <t>c:\data\co\001115\fld2250</t>
  </si>
  <si>
    <t>c:\data\co\001115\fld2251</t>
  </si>
  <si>
    <t>c:\data\co\001115\fld2252</t>
  </si>
  <si>
    <t>c:\data\co\001115\fld2253</t>
  </si>
  <si>
    <t>c:\data\co\001115\fld2254</t>
  </si>
  <si>
    <t>c:\data\co\001115\fld2255</t>
  </si>
  <si>
    <t>c:\data\co\001115\fld2256</t>
  </si>
  <si>
    <t>c:\data\co\001115\fld2257</t>
  </si>
  <si>
    <t>c:\data\co\001115\fld2258</t>
  </si>
  <si>
    <t>c:\data\co\001115\fld2259</t>
  </si>
  <si>
    <t>c:\data\co\001115\fld2260</t>
  </si>
  <si>
    <t>c:\data\co\001115\fld2261</t>
  </si>
  <si>
    <t>c:\data\co\001115\fld2262</t>
  </si>
  <si>
    <t>c:\data\co\001115\fld2263</t>
  </si>
  <si>
    <t>c:\data\co\001115\fld2264</t>
  </si>
  <si>
    <t>c:\data\co\001115\fld2265</t>
  </si>
  <si>
    <t>c:\data\co\001115\fld2266</t>
  </si>
  <si>
    <t>c:\data\co\001115\fld2267</t>
  </si>
  <si>
    <t>c:\data\co\001115\fld2268</t>
  </si>
  <si>
    <t>c:\data\co\001115\fld2269</t>
  </si>
  <si>
    <t>c:\data\co\001115\fld2270</t>
  </si>
  <si>
    <t>c:\data\co\001115\fld2271</t>
  </si>
  <si>
    <t>c:\data\co\001115\fld2272</t>
  </si>
  <si>
    <t>c:\data\co\001115\fld2273</t>
  </si>
  <si>
    <t>c:\data\co\001115\fld2274</t>
  </si>
  <si>
    <t>c:\data\co\001115\fld2275</t>
  </si>
  <si>
    <t>c:\data\co\001115\fld2276</t>
  </si>
  <si>
    <t>c:\data\co\001115\fld2277</t>
  </si>
  <si>
    <t>c:\data\co\001115\fld2278</t>
  </si>
  <si>
    <t>c:\data\co\001115\fld2279</t>
  </si>
  <si>
    <t>c:\data\co\001115\fld2280</t>
  </si>
  <si>
    <t>c:\data\co\001115\fld2281</t>
  </si>
  <si>
    <t>c:\data\co\001115\fld2282</t>
  </si>
  <si>
    <t>c:\data\co\001115\fld2283</t>
  </si>
  <si>
    <t>c:\data\co\001115\fld2284</t>
  </si>
  <si>
    <t>c:\data\co\001115\fld2285</t>
  </si>
  <si>
    <t>c:\data\co\001115\fld2286</t>
  </si>
  <si>
    <t>c:\data\co\001115\fld2287</t>
  </si>
  <si>
    <t>c:\data\co\001115\fld2288</t>
  </si>
  <si>
    <t>c:\data\co\001115\fld2289</t>
  </si>
  <si>
    <t>c:\data\co\001115\fld2290</t>
  </si>
  <si>
    <t>c:\data\co\001115\fld2291</t>
  </si>
  <si>
    <t>c:\data\co\001115\fld2292</t>
  </si>
  <si>
    <t>c:\data\co\001115\fld2293</t>
  </si>
  <si>
    <t>c:\data\co\001115\fld2294</t>
  </si>
  <si>
    <t>c:\data\co\001115\fld2295</t>
  </si>
  <si>
    <t>c:\data\co\001115\fld2296</t>
  </si>
  <si>
    <t>c:\data\co\001115\fld2297</t>
  </si>
  <si>
    <t>c:\data\co\001115\fld2298</t>
  </si>
  <si>
    <t>c:\data\co\001115\fld2299</t>
  </si>
  <si>
    <t>c:\data\co\001115\fld2300</t>
  </si>
  <si>
    <t>c:\data\co\001115\fld2301</t>
  </si>
  <si>
    <t>c:\data\co\001115\fld2302</t>
  </si>
  <si>
    <t>c:\data\co\001115\fld2303</t>
  </si>
  <si>
    <t>c:\data\co\001115\fld2304</t>
  </si>
  <si>
    <t>c:\data\co\001115\fld2305</t>
  </si>
  <si>
    <t>c:\data\co\001115\fld2306</t>
  </si>
  <si>
    <t>c:\data\co\001115\fld2307</t>
  </si>
  <si>
    <t>c:\data\co\001115\fld2308</t>
  </si>
  <si>
    <t>c:\data\co\001115\fld2309</t>
  </si>
  <si>
    <t>c:\data\co\001115\fld2310</t>
  </si>
  <si>
    <t>c:\data\co\001115\fld2311</t>
  </si>
  <si>
    <t>c:\data\co\001115\fld2312</t>
  </si>
  <si>
    <t>c:\data\co\001115\fld2313</t>
  </si>
  <si>
    <t>c:\data\co\001115\fld2314</t>
  </si>
  <si>
    <t>c:\data\co\001115\fld2315</t>
  </si>
  <si>
    <t>c:\data\co\001115\fld2316</t>
  </si>
  <si>
    <t>c:\data\co\001115\fld2317</t>
  </si>
  <si>
    <t>c:\data\co\001115\fld2318</t>
  </si>
  <si>
    <t>c:\data\co\001115\fld2319</t>
  </si>
  <si>
    <t>c:\data\co\001115\fld2320</t>
  </si>
  <si>
    <t>c:\data\co\001115\fld2321</t>
  </si>
  <si>
    <t>c:\data\co\001115\fld2322</t>
  </si>
  <si>
    <t>c:\data\co\001115\fld2323</t>
  </si>
  <si>
    <t>c:\data\co\001115\fld2324</t>
  </si>
  <si>
    <t>c:\data\co\001115\fld2325</t>
  </si>
  <si>
    <t>c:\data\co\001115\fld2326</t>
  </si>
  <si>
    <t>c:\data\co\001115\fld2327</t>
  </si>
  <si>
    <t>c:\data\co\001115\fld2328</t>
  </si>
  <si>
    <t>c:\data\co\001115\fld2329</t>
  </si>
  <si>
    <t>c:\data\co\001115\fld2330</t>
  </si>
  <si>
    <t>c:\data\co\001115\fld2331</t>
  </si>
  <si>
    <t>c:\data\co\001115\fld2332</t>
  </si>
  <si>
    <t>c:\data\co\001115\fld2333</t>
  </si>
  <si>
    <t>c:\data\co\001115\fld2334</t>
  </si>
  <si>
    <t>c:\data\co\001115\fld2335</t>
  </si>
  <si>
    <t>c:\data\co\001115\fld2336</t>
  </si>
  <si>
    <t>c:\data\co\001115\fld2337</t>
  </si>
  <si>
    <t>c:\data\co\001115\fld2338</t>
  </si>
  <si>
    <t>c:\data\co\001115\fld2339</t>
  </si>
  <si>
    <t>c:\data\co\001115\fld2340</t>
  </si>
  <si>
    <t>c:\data\co\001115\fld2341</t>
  </si>
  <si>
    <t>c:\data\co\001115\fld2342</t>
  </si>
  <si>
    <t>c:\data\co\001115\fld2343</t>
  </si>
  <si>
    <t>c:\data\co\001115\fld2344</t>
  </si>
  <si>
    <t>c:\data\co\001115\fld2345</t>
  </si>
  <si>
    <t>c:\data\co\001115\fld2346</t>
  </si>
  <si>
    <t>c:\data\co\001115\fld2347</t>
  </si>
  <si>
    <t>c:\data\co\001115\fld2348</t>
  </si>
  <si>
    <t>c:\data\co\001115\fld2349</t>
  </si>
  <si>
    <t>c:\data\co\001115\fld2350</t>
  </si>
  <si>
    <t>c:\data\co\001115\fld2351</t>
  </si>
  <si>
    <t>c:\data\co\001115\fld2352</t>
  </si>
  <si>
    <t>c:\data\co\001115\fld2353</t>
  </si>
  <si>
    <t>c:\data\co\001115\fld2354</t>
  </si>
  <si>
    <t>c:\data\co\001115\fld2355</t>
  </si>
  <si>
    <t>c:\data\co\001115\fld2356</t>
  </si>
  <si>
    <t>c:\data\co\001115\fld2357</t>
  </si>
  <si>
    <t>c:\data\co\001115\fld2358</t>
  </si>
  <si>
    <t>c:\data\co\001115\fld2359</t>
  </si>
  <si>
    <t>c:\data\co\001115\fld2360</t>
  </si>
  <si>
    <t>c:\data\co\001115\fld2361</t>
  </si>
  <si>
    <t>c:\data\co\001115\fld2362</t>
  </si>
  <si>
    <t>c:\data\co\001115\fld2363</t>
  </si>
  <si>
    <t>c:\data\co\001115\fld2364</t>
  </si>
  <si>
    <t>c:\data\co\001115\fld2365</t>
  </si>
  <si>
    <t>c:\data\co\001115\fld2366</t>
  </si>
  <si>
    <t>c:\data\co\001115\fld2367</t>
  </si>
  <si>
    <t>c:\data\co\001115\fld2368</t>
  </si>
  <si>
    <t>c:\data\co\001115\fld2369</t>
  </si>
  <si>
    <t>c:\data\co\001115\fld2370</t>
  </si>
  <si>
    <t>c:\data\co\001115\fld2371</t>
  </si>
  <si>
    <t>c:\data\co\001115\fld2372</t>
  </si>
  <si>
    <t>c:\data\co\001115\fld2373</t>
  </si>
  <si>
    <t>c:\data\co\001115\fld2374</t>
  </si>
  <si>
    <t>c:\data\co\001115\fld2375</t>
  </si>
  <si>
    <t>c:\data\co\001115\fld2376</t>
  </si>
  <si>
    <t>c:\data\co\001115\fld2377</t>
  </si>
  <si>
    <t>c:\data\co\001115\fld2378</t>
  </si>
  <si>
    <t>c:\data\co\001115\fld2379</t>
  </si>
  <si>
    <t>c:\data\co\001115\fld2380</t>
  </si>
  <si>
    <t>c:\data\co\001115\fld2381</t>
  </si>
  <si>
    <t>c:\data\co\001115\fld2382</t>
  </si>
  <si>
    <t>c:\data\co\001115\fld2383</t>
  </si>
  <si>
    <t>c:\data\co\001115\fld2384</t>
  </si>
  <si>
    <t>c:\data\co\001115\fld2385</t>
  </si>
  <si>
    <t>c:\data\co\001115\fld2386</t>
  </si>
  <si>
    <t>c:\data\co\001115\fld2387</t>
  </si>
  <si>
    <t>c:\data\co\001115\fld2388</t>
  </si>
  <si>
    <t>c:\data\co\001115\fld2389</t>
  </si>
  <si>
    <t>c:\data\co\001115\fld2390</t>
  </si>
  <si>
    <t>c:\data\co\001115\fld2391</t>
  </si>
  <si>
    <t>c:\data\co\001115\fld2392</t>
  </si>
  <si>
    <t>c:\data\co\001115\fld2393</t>
  </si>
  <si>
    <t>c:\data\co\001115\fld2394</t>
  </si>
  <si>
    <t>c:\data\co\001115\fld2395</t>
  </si>
  <si>
    <t>c:\data\co\001115\fld2396</t>
  </si>
  <si>
    <t>c:\data\co\001115\fld2397</t>
  </si>
  <si>
    <t>c:\data\co\001115\fld2398</t>
  </si>
  <si>
    <t>c:\data\co\001115\fld2399</t>
  </si>
  <si>
    <t>c:\data\co\001115\fld2400</t>
  </si>
  <si>
    <t>c:\data\co\001115\fld2401</t>
  </si>
  <si>
    <t>c:\data\co\001115\fld2402</t>
  </si>
  <si>
    <t>c:\data\co\001115\fld2403</t>
  </si>
  <si>
    <t>c:\data\co\001115\fld2404</t>
  </si>
  <si>
    <t>c:\data\co\001115\fld2405</t>
  </si>
  <si>
    <t>c:\data\co\001115\fld2406</t>
  </si>
  <si>
    <t>c:\data\co\001115\fld2407</t>
  </si>
  <si>
    <t>c:\data\co\001115\fld2408</t>
  </si>
  <si>
    <t>c:\data\co\001115\fld2409</t>
  </si>
  <si>
    <t>c:\data\co\001115\fld2410</t>
  </si>
  <si>
    <t>c:\data\co\001115\fld2411</t>
  </si>
  <si>
    <t>c:\data\co\001115\fld2412</t>
  </si>
  <si>
    <t>c:\data\co\001115\fld2413</t>
  </si>
  <si>
    <t>c:\data\co\001115\fld2414</t>
  </si>
  <si>
    <t>c:\data\co\001115\fld2415</t>
  </si>
  <si>
    <t>c:\data\co\001115\fld2416</t>
  </si>
  <si>
    <t>c:\data\co\001115\fld2417</t>
  </si>
  <si>
    <t>c:\data\co\001115\fld2418</t>
  </si>
  <si>
    <t>c:\data\co\001115\fld2419</t>
  </si>
  <si>
    <t>c:\data\co\001115\fld2420</t>
  </si>
  <si>
    <t>c:\data\co\001115\fld2421</t>
  </si>
  <si>
    <t>c:\data\co\001115\fld2422</t>
  </si>
  <si>
    <t>c:\data\co\001115\fld2423</t>
  </si>
  <si>
    <t>c:\data\co\001115\fld2424</t>
  </si>
  <si>
    <t>c:\data\co\001115\fld2425</t>
  </si>
  <si>
    <t>c:\data\co\001115\fld2426</t>
  </si>
  <si>
    <t>c:\data\co\001115\fld2427</t>
  </si>
  <si>
    <t>c:\data\co\001115\fld2428</t>
  </si>
  <si>
    <t>c:\data\co\001115\fld2429</t>
  </si>
  <si>
    <t>c:\data\co\001115\fld2430</t>
  </si>
  <si>
    <t>c:\data\co\001115\fld2431</t>
  </si>
  <si>
    <t>c:\data\co\001115\fld2432</t>
  </si>
  <si>
    <t>c:\data\co\001115\fld2433</t>
  </si>
  <si>
    <t>c:\data\co\001115\fld2434</t>
  </si>
  <si>
    <t>c:\data\co\001115\fld2435</t>
  </si>
  <si>
    <t>c:\data\co\001115\fld2436</t>
  </si>
  <si>
    <t>c:\data\co\001115\fld2437</t>
  </si>
  <si>
    <t>c:\data\co\001115\fld2438</t>
  </si>
  <si>
    <t>c:\data\co\001115\fld2439</t>
  </si>
  <si>
    <t>c:\data\co\001115\fld2440</t>
  </si>
  <si>
    <t>c:\data\co\001115\fld2441</t>
  </si>
  <si>
    <t>c:\data\co\001115\fld2442</t>
  </si>
  <si>
    <t>c:\data\co\001115\fld2443</t>
  </si>
  <si>
    <t>c:\data\co\001115\fld2444</t>
  </si>
  <si>
    <t>c:\data\co\001115\fld2445</t>
  </si>
  <si>
    <t>c:\data\co\001115\fld2446</t>
  </si>
  <si>
    <t>c:\data\co\001115\fld2447</t>
  </si>
  <si>
    <t>c:\data\co\001115\fld2448</t>
  </si>
  <si>
    <t>c:\data\co\001115\fld2449</t>
  </si>
  <si>
    <t>c:\data\co\001115\fld2450</t>
  </si>
  <si>
    <t>c:\data\co\001115\fld2451</t>
  </si>
  <si>
    <t>c:\data\co\001115\fld2452</t>
  </si>
  <si>
    <t>c:\data\co\001115\fld2453</t>
  </si>
  <si>
    <t>c:\data\co\001115\fld2454</t>
  </si>
  <si>
    <t>c:\data\co\001115\fld2455</t>
  </si>
  <si>
    <t>c:\data\co\001115\fld2456</t>
  </si>
  <si>
    <t>c:\data\co\001115\fld2457</t>
  </si>
  <si>
    <t>c:\data\co\001115\fld2458</t>
  </si>
  <si>
    <t>c:\data\co\001115\fld2459</t>
  </si>
  <si>
    <t>c:\data\co\001115\fld2460</t>
  </si>
  <si>
    <t>c:\data\co\001115\fld2461</t>
  </si>
  <si>
    <t>c:\data\co\001115\fld2462</t>
  </si>
  <si>
    <t>c:\data\co\001115\fld2463</t>
  </si>
  <si>
    <t>c:\data\co\001115\fld2464</t>
  </si>
  <si>
    <t>c:\data\co\001115\fld2465</t>
  </si>
  <si>
    <t>c:\data\co\001115\fld2466</t>
  </si>
  <si>
    <t>c:\data\co\001115\fld2467</t>
  </si>
  <si>
    <t>c:\data\co\001115\fld2468</t>
  </si>
  <si>
    <t>c:\data\co\001115\fld2469</t>
  </si>
  <si>
    <t>c:\data\co\001115\fld2470</t>
  </si>
  <si>
    <t>c:\data\co\001115\fld2471</t>
  </si>
  <si>
    <t>c:\data\co\001115\fld2472</t>
  </si>
  <si>
    <t>c:\data\co\001115\fld2473</t>
  </si>
  <si>
    <t>c:\data\co\001115\fld2474</t>
  </si>
  <si>
    <t>c:\data\co\001115\fld2475</t>
  </si>
  <si>
    <t>c:\data\co\001115\fld2476</t>
  </si>
  <si>
    <t>c:\data\co\001115\fld2477</t>
  </si>
  <si>
    <t>c:\data\co\001115\fld2478</t>
  </si>
  <si>
    <t>c:\data\co\001115\fld2479</t>
  </si>
  <si>
    <t>c:\data\co\001115\fld2480</t>
  </si>
  <si>
    <t>c:\data\co\001115\fld2481</t>
  </si>
  <si>
    <t>c:\data\co\001115\fld2482</t>
  </si>
  <si>
    <t>c:\data\co\001115\fld2483</t>
  </si>
  <si>
    <t>c:\data\co\001115\fld2484</t>
  </si>
  <si>
    <t>c:\data\co\001115\fld2485</t>
  </si>
  <si>
    <t>c:\data\co\001115\fld2486</t>
  </si>
  <si>
    <t>c:\data\co\001115\fld2487</t>
  </si>
  <si>
    <t>c:\data\co\001115\fld2488</t>
  </si>
  <si>
    <t>c:\data\co\001115\fld2489</t>
  </si>
  <si>
    <t>c:\data\co\001115\fld2490</t>
  </si>
  <si>
    <t>c:\data\co\001115\fld2491</t>
  </si>
  <si>
    <t>c:\data\co\001115\fld2492</t>
  </si>
  <si>
    <t>c:\data\co\001115\fld2493</t>
  </si>
  <si>
    <t>c:\data\co\001115\fld2494</t>
  </si>
  <si>
    <t>c:\data\co\001115\fld2495</t>
  </si>
  <si>
    <t>c:\data\co\001115\fld2496</t>
  </si>
  <si>
    <t>c:\data\co\001115\fld2497</t>
  </si>
  <si>
    <t>c:\data\co\001115\fld2498</t>
  </si>
  <si>
    <t>c:\data\co\001115\fld2499</t>
  </si>
  <si>
    <t>c:\data\co\001115\fld2500</t>
  </si>
  <si>
    <t>c:\data\co\001115\fld2501</t>
  </si>
  <si>
    <t>c:\data\co\001115\fld2502</t>
  </si>
  <si>
    <t>c:\data\co\001115\fld2503</t>
  </si>
  <si>
    <t>c:\data\co\001115\fld2504</t>
  </si>
  <si>
    <t>c:\data\co\001115\fld2505</t>
  </si>
  <si>
    <t>c:\data\co\001115\fld2506</t>
  </si>
  <si>
    <t>c:\data\co\001115\fld2507</t>
  </si>
  <si>
    <t>c:\data\co\001115\fld2508</t>
  </si>
  <si>
    <t>c:\data\co\001115\fld2509</t>
  </si>
  <si>
    <t>c:\data\co\001115\fld2510</t>
  </si>
  <si>
    <t>c:\data\co\001115\fld2511</t>
  </si>
  <si>
    <t>c:\data\co\001115\fld2512</t>
  </si>
  <si>
    <t>c:\data\co\001115\fld2513</t>
  </si>
  <si>
    <t>c:\data\co\001115\fld2514</t>
  </si>
  <si>
    <t>c:\data\co\001115\fld2515</t>
  </si>
  <si>
    <t>c:\data\co\001115\fld2516</t>
  </si>
  <si>
    <t>c:\data\co\001115\fld2517</t>
  </si>
  <si>
    <t>c:\data\co\001115\fld2518</t>
  </si>
  <si>
    <t>c:\data\co\001115\fld2519</t>
  </si>
  <si>
    <t>c:\data\co\001115\fld2520</t>
  </si>
  <si>
    <t>c:\data\co\001115\fld2521</t>
  </si>
  <si>
    <t>c:\data\co\001115\fld2522</t>
  </si>
  <si>
    <t>c:\data\co\001115\fld2523</t>
  </si>
  <si>
    <t>c:\data\co\001115\fld2524</t>
  </si>
  <si>
    <t>c:\data\co\001115\fld2525</t>
  </si>
  <si>
    <t>c:\data\co\001115\fld2526</t>
  </si>
  <si>
    <t>c:\data\co\001115\fld2527</t>
  </si>
  <si>
    <t>c:\data\co\001115\fld2528</t>
  </si>
  <si>
    <t>c:\data\co\001115\fld2529</t>
  </si>
  <si>
    <t>c:\data\co\001115\fld2530</t>
  </si>
  <si>
    <t>c:\data\co\001115\fld2531</t>
  </si>
  <si>
    <t>c:\data\co\001115\fld2532</t>
  </si>
  <si>
    <t>c:\data\co\001115\fld2533</t>
  </si>
  <si>
    <t>c:\data\co\001115\fld2534</t>
  </si>
  <si>
    <t>c:\data\co\001115\fld2535</t>
  </si>
  <si>
    <t>c:\data\co\001115\fld2536</t>
  </si>
  <si>
    <t>c:\data\co\001115\fld2537</t>
  </si>
  <si>
    <t>c:\data\co\001115\fld2538</t>
  </si>
  <si>
    <t>c:\data\co\001115\fld2539</t>
  </si>
  <si>
    <t>c:\data\co\001115\fld2540</t>
  </si>
  <si>
    <t>c:\data\co\001115\fld2541</t>
  </si>
  <si>
    <t>c:\data\co\001115\fld2542</t>
  </si>
  <si>
    <t>c:\data\co\001115\fld2543</t>
  </si>
  <si>
    <t>c:\data\co\001115\fld2544</t>
  </si>
  <si>
    <t>c:\data\co\001115\fld2545</t>
  </si>
  <si>
    <t>c:\data\co\001115\fld2546</t>
  </si>
  <si>
    <t>c:\data\co\001115\fld2547</t>
  </si>
  <si>
    <t>c:\data\co\001115\fld2548</t>
  </si>
  <si>
    <t>c:\data\co\001115\fld2549</t>
  </si>
  <si>
    <t>c:\data\co\001115\fld2550</t>
  </si>
  <si>
    <t>c:\data\co\001115\fld2551</t>
  </si>
  <si>
    <t>c:\data\co\001115\fld2552</t>
  </si>
  <si>
    <t>c:\data\co\001115\fld2553</t>
  </si>
  <si>
    <t>c:\data\co\001115\fld2554</t>
  </si>
  <si>
    <t>c:\data\co\001115\fld2555</t>
  </si>
  <si>
    <t>c:\data\co\001115\fld2556</t>
  </si>
  <si>
    <t>c:\data\co\001115\fld2557</t>
  </si>
  <si>
    <t>c:\data\co\001115\fld2558</t>
  </si>
  <si>
    <t>c:\data\co\001115\fld2559</t>
  </si>
  <si>
    <t>c:\data\co\001115\fld2560</t>
  </si>
  <si>
    <t>c:\data\co\001115\fld2561</t>
  </si>
  <si>
    <t>c:\data\co\001115\fld2562</t>
  </si>
  <si>
    <t>c:\data\co\001115\fld2563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</si>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</sst>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7"/>
  <sheetViews>
    <sheetView tabSelected="1" workbookViewId="0" topLeftCell="B474">
      <selection activeCell="B477" sqref="B477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409</v>
      </c>
      <c r="B3" t="s">
        <v>410</v>
      </c>
      <c r="C3" t="s">
        <v>411</v>
      </c>
      <c r="E3" t="s">
        <v>412</v>
      </c>
      <c r="F3" t="s">
        <v>413</v>
      </c>
      <c r="H3" t="s">
        <v>414</v>
      </c>
      <c r="I3" t="s">
        <v>415</v>
      </c>
      <c r="K3" t="s">
        <v>416</v>
      </c>
      <c r="L3" t="s">
        <v>417</v>
      </c>
      <c r="M3" t="s">
        <v>418</v>
      </c>
      <c r="N3" t="s">
        <v>419</v>
      </c>
      <c r="O3" t="s">
        <v>420</v>
      </c>
      <c r="P3" t="s">
        <v>421</v>
      </c>
      <c r="Q3" t="s">
        <v>422</v>
      </c>
    </row>
    <row r="4" spans="11:17" ht="12.75">
      <c r="K4" t="s">
        <v>423</v>
      </c>
      <c r="M4" t="s">
        <v>424</v>
      </c>
      <c r="N4" t="s">
        <v>425</v>
      </c>
      <c r="O4">
        <v>277</v>
      </c>
      <c r="P4">
        <v>225.81225</v>
      </c>
      <c r="Q4">
        <v>224.2188</v>
      </c>
    </row>
    <row r="5" spans="1:16" ht="12.75">
      <c r="A5" t="s">
        <v>38</v>
      </c>
      <c r="B5" s="1">
        <v>36851</v>
      </c>
      <c r="C5" s="2">
        <v>0.005671296296296296</v>
      </c>
      <c r="D5" t="s">
        <v>418</v>
      </c>
      <c r="E5">
        <v>0.68</v>
      </c>
      <c r="F5">
        <v>12.2329</v>
      </c>
      <c r="G5" t="s">
        <v>419</v>
      </c>
      <c r="H5">
        <v>1.676</v>
      </c>
      <c r="I5">
        <v>209.6275</v>
      </c>
      <c r="K5" s="2">
        <v>0.001388888888888889</v>
      </c>
      <c r="L5" s="3">
        <f>B5-DATE(1999,12,31)+K5</f>
        <v>326.00138888888887</v>
      </c>
      <c r="M5">
        <f>500*F5/AVERAGE($Q$47,$P$6)</f>
        <v>572.4185853897069</v>
      </c>
      <c r="N5">
        <f>(277-103)/(-62+(AVERAGE($P$4,$P$47)))*I5+277-((277-103)/(-62+(AVERAGE($P$4,$P$47)))*220)</f>
        <v>265.9104631902543</v>
      </c>
      <c r="P5" t="s">
        <v>418</v>
      </c>
    </row>
    <row r="6" spans="1:17" ht="12.75">
      <c r="A6" t="s">
        <v>426</v>
      </c>
      <c r="B6" s="1">
        <v>36851</v>
      </c>
      <c r="C6">
        <f>AVERAGE(C5,C7)</f>
        <v>0.007760416666666666</v>
      </c>
      <c r="D6" t="s">
        <v>418</v>
      </c>
      <c r="E6" t="s">
        <v>426</v>
      </c>
      <c r="F6" t="s">
        <v>426</v>
      </c>
      <c r="G6" t="s">
        <v>419</v>
      </c>
      <c r="H6" t="s">
        <v>426</v>
      </c>
      <c r="I6" t="s">
        <v>426</v>
      </c>
      <c r="K6" s="2">
        <v>0.003472222222222222</v>
      </c>
      <c r="L6" s="3">
        <f aca="true" t="shared" si="0" ref="L6:L69">B6-DATE(1999,12,31)+K6</f>
        <v>326.00347222222223</v>
      </c>
      <c r="M6" t="s">
        <v>426</v>
      </c>
      <c r="N6" t="s">
        <v>426</v>
      </c>
      <c r="P6">
        <v>10.83295</v>
      </c>
      <c r="Q6">
        <v>10.23415</v>
      </c>
    </row>
    <row r="7" spans="1:14" ht="12.75">
      <c r="A7" t="s">
        <v>39</v>
      </c>
      <c r="B7" s="1">
        <v>36851</v>
      </c>
      <c r="C7" s="2">
        <v>0.009849537037037037</v>
      </c>
      <c r="D7" t="s">
        <v>418</v>
      </c>
      <c r="E7">
        <v>0.68</v>
      </c>
      <c r="F7">
        <v>12.0176</v>
      </c>
      <c r="G7" t="s">
        <v>419</v>
      </c>
      <c r="H7">
        <v>1.673</v>
      </c>
      <c r="I7">
        <v>201.4522</v>
      </c>
      <c r="K7" s="2">
        <v>0.005555555555555556</v>
      </c>
      <c r="L7" s="3">
        <f t="shared" si="0"/>
        <v>326.00555555555553</v>
      </c>
      <c r="M7">
        <f aca="true" t="shared" si="1" ref="M7:M44">500*F7/AVERAGE($Q$47,$P$6)</f>
        <v>562.3439733652152</v>
      </c>
      <c r="N7">
        <f>(277-103)/(-62+(AVERAGE($P$4,$P$47)))*I7+277-((277-103)/(-62+(AVERAGE($P$4,$P$47)))*220)</f>
        <v>257.17001582648334</v>
      </c>
    </row>
    <row r="8" spans="1:14" ht="12.75">
      <c r="A8" t="s">
        <v>40</v>
      </c>
      <c r="B8" s="1">
        <v>36851</v>
      </c>
      <c r="C8" s="2">
        <v>0.011932870370370371</v>
      </c>
      <c r="D8" t="s">
        <v>418</v>
      </c>
      <c r="E8">
        <v>0.681</v>
      </c>
      <c r="F8">
        <v>11.7612</v>
      </c>
      <c r="G8" t="s">
        <v>419</v>
      </c>
      <c r="H8">
        <v>1.673</v>
      </c>
      <c r="I8">
        <v>209.3457</v>
      </c>
      <c r="K8" s="2">
        <v>0.007638888888888889</v>
      </c>
      <c r="L8" s="3">
        <f t="shared" si="0"/>
        <v>326.0076388888889</v>
      </c>
      <c r="M8">
        <f t="shared" si="1"/>
        <v>550.346153936141</v>
      </c>
      <c r="N8">
        <f>(277-103)/(-62+(AVERAGE($P$4,$P$47)))*I8+277-((277-103)/(-62+(AVERAGE($P$4,$P$47)))*220)</f>
        <v>265.6091827397373</v>
      </c>
    </row>
    <row r="9" spans="1:14" ht="12.75">
      <c r="A9" t="s">
        <v>41</v>
      </c>
      <c r="B9" s="1">
        <v>36851</v>
      </c>
      <c r="C9" s="2">
        <v>0.014016203703703704</v>
      </c>
      <c r="D9" t="s">
        <v>418</v>
      </c>
      <c r="E9">
        <v>0.686</v>
      </c>
      <c r="F9">
        <v>12.7782</v>
      </c>
      <c r="G9" t="s">
        <v>419</v>
      </c>
      <c r="H9">
        <v>1.678</v>
      </c>
      <c r="I9">
        <v>196.0205</v>
      </c>
      <c r="K9" s="2">
        <v>0.009722222222222222</v>
      </c>
      <c r="L9" s="3">
        <f t="shared" si="0"/>
        <v>326.0097222222222</v>
      </c>
      <c r="M9">
        <f t="shared" si="1"/>
        <v>597.935008691868</v>
      </c>
      <c r="N9">
        <f>(277-103)/(-62+(AVERAGE($P$4,$P$47)))*I9+277-((277-103)/(-62+(AVERAGE($P$4,$P$47)))*220)</f>
        <v>251.36282979712726</v>
      </c>
    </row>
    <row r="10" spans="1:14" ht="12.75">
      <c r="A10" t="s">
        <v>42</v>
      </c>
      <c r="B10" s="1">
        <v>36851</v>
      </c>
      <c r="C10" s="2">
        <v>0.016099537037037037</v>
      </c>
      <c r="D10" t="s">
        <v>418</v>
      </c>
      <c r="E10">
        <v>0.68</v>
      </c>
      <c r="F10">
        <v>11.6623</v>
      </c>
      <c r="G10" t="s">
        <v>419</v>
      </c>
      <c r="H10">
        <v>1.675</v>
      </c>
      <c r="I10">
        <v>206.3855</v>
      </c>
      <c r="K10" s="2">
        <v>0.011805555555555555</v>
      </c>
      <c r="L10" s="3">
        <f t="shared" si="0"/>
        <v>326.01180555555555</v>
      </c>
      <c r="M10">
        <f t="shared" si="1"/>
        <v>545.718289889591</v>
      </c>
      <c r="N10">
        <f>(277-103)/(-62+(AVERAGE($P$4,$P$47)))*I10+277-((277-103)/(-62+(AVERAGE($P$4,$P$47)))*220)</f>
        <v>262.4443481420792</v>
      </c>
    </row>
    <row r="11" spans="1:14" ht="12.75">
      <c r="A11" t="s">
        <v>426</v>
      </c>
      <c r="B11" s="1">
        <v>36851</v>
      </c>
      <c r="C11">
        <f>AVERAGE(C10,C12)</f>
        <v>0.018211805555555557</v>
      </c>
      <c r="D11" t="s">
        <v>418</v>
      </c>
      <c r="E11" t="s">
        <v>426</v>
      </c>
      <c r="F11" t="s">
        <v>426</v>
      </c>
      <c r="G11" t="s">
        <v>419</v>
      </c>
      <c r="H11" t="s">
        <v>426</v>
      </c>
      <c r="I11" t="s">
        <v>426</v>
      </c>
      <c r="K11" s="2">
        <v>0.013888888888888888</v>
      </c>
      <c r="L11" s="3">
        <f t="shared" si="0"/>
        <v>326.0138888888889</v>
      </c>
      <c r="M11" t="s">
        <v>426</v>
      </c>
      <c r="N11" t="s">
        <v>426</v>
      </c>
    </row>
    <row r="12" spans="1:14" ht="12.75">
      <c r="A12" t="s">
        <v>43</v>
      </c>
      <c r="B12" s="1">
        <v>36851</v>
      </c>
      <c r="C12" s="2">
        <v>0.020324074074074074</v>
      </c>
      <c r="D12" t="s">
        <v>418</v>
      </c>
      <c r="E12">
        <v>0.678</v>
      </c>
      <c r="F12">
        <v>12.1142</v>
      </c>
      <c r="G12" t="s">
        <v>419</v>
      </c>
      <c r="H12">
        <v>1.675</v>
      </c>
      <c r="I12">
        <v>197.7194</v>
      </c>
      <c r="K12" s="2">
        <v>0.015972222222222224</v>
      </c>
      <c r="L12" s="3">
        <f t="shared" si="0"/>
        <v>326.0159722222222</v>
      </c>
      <c r="M12">
        <f t="shared" si="1"/>
        <v>566.8642126664967</v>
      </c>
      <c r="N12">
        <f aca="true" t="shared" si="2" ref="N12:N17">(277-103)/(-62+(AVERAGE($P$4,$P$47)))*I12+277-((277-103)/(-62+(AVERAGE($P$4,$P$47)))*220)</f>
        <v>253.17917244220578</v>
      </c>
    </row>
    <row r="13" spans="1:14" ht="12.75">
      <c r="A13" t="s">
        <v>44</v>
      </c>
      <c r="B13" s="1">
        <v>36851</v>
      </c>
      <c r="C13" s="2">
        <v>0.022349537037037032</v>
      </c>
      <c r="D13" t="s">
        <v>418</v>
      </c>
      <c r="E13">
        <v>0.681</v>
      </c>
      <c r="F13">
        <v>11.7105</v>
      </c>
      <c r="G13" t="s">
        <v>419</v>
      </c>
      <c r="H13">
        <v>1.678</v>
      </c>
      <c r="I13">
        <v>188.2891</v>
      </c>
      <c r="K13" s="2">
        <v>0.018055555555555557</v>
      </c>
      <c r="L13" s="3">
        <f t="shared" si="0"/>
        <v>326.0180555555556</v>
      </c>
      <c r="M13">
        <f t="shared" si="1"/>
        <v>547.973730203481</v>
      </c>
      <c r="N13">
        <f t="shared" si="2"/>
        <v>243.0969686362819</v>
      </c>
    </row>
    <row r="14" spans="1:14" ht="12.75">
      <c r="A14" t="s">
        <v>45</v>
      </c>
      <c r="B14" s="1">
        <v>36851</v>
      </c>
      <c r="C14" s="2">
        <v>0.024444444444444446</v>
      </c>
      <c r="D14" t="s">
        <v>418</v>
      </c>
      <c r="E14">
        <v>0.68</v>
      </c>
      <c r="F14">
        <v>12.2526</v>
      </c>
      <c r="G14" t="s">
        <v>419</v>
      </c>
      <c r="H14">
        <v>1.676</v>
      </c>
      <c r="I14">
        <v>207.4699</v>
      </c>
      <c r="K14" s="2">
        <v>0.02013888888888889</v>
      </c>
      <c r="L14" s="3">
        <f t="shared" si="0"/>
        <v>326.0201388888889</v>
      </c>
      <c r="M14">
        <f t="shared" si="1"/>
        <v>573.3404147296161</v>
      </c>
      <c r="N14">
        <f t="shared" si="2"/>
        <v>263.6037112383905</v>
      </c>
    </row>
    <row r="15" spans="1:14" ht="12.75">
      <c r="A15" t="s">
        <v>46</v>
      </c>
      <c r="B15" s="1">
        <v>36851</v>
      </c>
      <c r="C15" s="2">
        <v>0.02652777777777778</v>
      </c>
      <c r="D15" t="s">
        <v>418</v>
      </c>
      <c r="E15">
        <v>0.68</v>
      </c>
      <c r="F15">
        <v>11.6693</v>
      </c>
      <c r="G15" t="s">
        <v>419</v>
      </c>
      <c r="H15">
        <v>1.675</v>
      </c>
      <c r="I15">
        <v>190.8991</v>
      </c>
      <c r="K15" s="2">
        <v>0.022222222222222223</v>
      </c>
      <c r="L15" s="3">
        <f t="shared" si="0"/>
        <v>326.02222222222224</v>
      </c>
      <c r="M15">
        <f t="shared" si="1"/>
        <v>546.0458434621476</v>
      </c>
      <c r="N15">
        <f t="shared" si="2"/>
        <v>245.88739438450423</v>
      </c>
    </row>
    <row r="16" spans="1:14" ht="12.75">
      <c r="A16" t="s">
        <v>47</v>
      </c>
      <c r="B16" s="1">
        <v>36851</v>
      </c>
      <c r="C16" s="2">
        <v>0.028611111111111115</v>
      </c>
      <c r="D16" t="s">
        <v>418</v>
      </c>
      <c r="E16">
        <v>0.68</v>
      </c>
      <c r="F16">
        <v>12.7877</v>
      </c>
      <c r="G16" t="s">
        <v>419</v>
      </c>
      <c r="H16">
        <v>1.673</v>
      </c>
      <c r="I16">
        <v>206.0797</v>
      </c>
      <c r="K16" s="2">
        <v>0.024305555555555556</v>
      </c>
      <c r="L16" s="3">
        <f t="shared" si="0"/>
        <v>326.02430555555554</v>
      </c>
      <c r="M16">
        <f t="shared" si="1"/>
        <v>598.3795456831948</v>
      </c>
      <c r="N16">
        <f t="shared" si="2"/>
        <v>262.1174086042223</v>
      </c>
    </row>
    <row r="17" spans="1:14" ht="12.75">
      <c r="A17" t="s">
        <v>48</v>
      </c>
      <c r="B17" s="1">
        <v>36851</v>
      </c>
      <c r="C17" s="2">
        <v>0.030694444444444444</v>
      </c>
      <c r="D17" t="s">
        <v>418</v>
      </c>
      <c r="E17">
        <v>0.681</v>
      </c>
      <c r="F17">
        <v>11.4753</v>
      </c>
      <c r="G17" t="s">
        <v>419</v>
      </c>
      <c r="H17">
        <v>1.673</v>
      </c>
      <c r="I17">
        <v>179.9897</v>
      </c>
      <c r="K17" s="2">
        <v>0.02638888888888889</v>
      </c>
      <c r="L17" s="3">
        <f t="shared" si="0"/>
        <v>326.0263888888889</v>
      </c>
      <c r="M17">
        <f t="shared" si="1"/>
        <v>536.9679301655783</v>
      </c>
      <c r="N17">
        <f t="shared" si="2"/>
        <v>234.22384240839042</v>
      </c>
    </row>
    <row r="18" spans="1:14" ht="12.75">
      <c r="A18" t="s">
        <v>426</v>
      </c>
      <c r="B18" s="1">
        <v>36851</v>
      </c>
      <c r="C18">
        <f>AVERAGE(C17,C19)</f>
        <v>0.03277777777777778</v>
      </c>
      <c r="D18" t="s">
        <v>418</v>
      </c>
      <c r="E18" t="s">
        <v>426</v>
      </c>
      <c r="F18" t="s">
        <v>426</v>
      </c>
      <c r="G18" t="s">
        <v>419</v>
      </c>
      <c r="H18" t="s">
        <v>426</v>
      </c>
      <c r="I18" t="s">
        <v>426</v>
      </c>
      <c r="K18" s="2">
        <v>0.02847222222222222</v>
      </c>
      <c r="L18" s="3">
        <f t="shared" si="0"/>
        <v>326.0284722222222</v>
      </c>
      <c r="M18" t="s">
        <v>426</v>
      </c>
      <c r="N18" t="s">
        <v>426</v>
      </c>
    </row>
    <row r="19" spans="1:14" ht="12.75">
      <c r="A19" t="s">
        <v>49</v>
      </c>
      <c r="B19" s="1">
        <v>36851</v>
      </c>
      <c r="C19" s="2">
        <v>0.034861111111111114</v>
      </c>
      <c r="D19" t="s">
        <v>418</v>
      </c>
      <c r="E19">
        <v>0.68</v>
      </c>
      <c r="F19">
        <v>11.2603</v>
      </c>
      <c r="G19" t="s">
        <v>419</v>
      </c>
      <c r="H19">
        <v>1.676</v>
      </c>
      <c r="I19">
        <v>181.0779</v>
      </c>
      <c r="K19" s="2">
        <v>0.030555555555555555</v>
      </c>
      <c r="L19" s="3">
        <f t="shared" si="0"/>
        <v>326.03055555555557</v>
      </c>
      <c r="M19">
        <f t="shared" si="1"/>
        <v>526.9073561513392</v>
      </c>
      <c r="N19">
        <f aca="true" t="shared" si="3" ref="N19:N36">(277-103)/(-62+(AVERAGE($P$4,$P$47)))*I19+277-((277-103)/(-62+(AVERAGE($P$4,$P$47)))*220)</f>
        <v>235.38726819353056</v>
      </c>
    </row>
    <row r="20" spans="1:14" ht="12.75">
      <c r="A20" t="s">
        <v>50</v>
      </c>
      <c r="B20" s="1">
        <v>36851</v>
      </c>
      <c r="C20" s="2">
        <v>0.03695601851851852</v>
      </c>
      <c r="D20" t="s">
        <v>418</v>
      </c>
      <c r="E20">
        <v>0.68</v>
      </c>
      <c r="F20">
        <v>11.8168</v>
      </c>
      <c r="G20" t="s">
        <v>419</v>
      </c>
      <c r="H20">
        <v>1.675</v>
      </c>
      <c r="I20">
        <v>205.0361</v>
      </c>
      <c r="K20" s="2">
        <v>0.03263888888888889</v>
      </c>
      <c r="L20" s="3">
        <f t="shared" si="0"/>
        <v>326.03263888888887</v>
      </c>
      <c r="M20">
        <f t="shared" si="1"/>
        <v>552.9478651695908</v>
      </c>
      <c r="N20">
        <f t="shared" si="3"/>
        <v>261.00166595638905</v>
      </c>
    </row>
    <row r="21" spans="1:14" ht="12.75">
      <c r="A21" t="s">
        <v>51</v>
      </c>
      <c r="B21" s="1">
        <v>36851</v>
      </c>
      <c r="C21" s="2">
        <v>0.03903935185185185</v>
      </c>
      <c r="D21" t="s">
        <v>418</v>
      </c>
      <c r="E21">
        <v>0.68</v>
      </c>
      <c r="F21">
        <v>12.4914</v>
      </c>
      <c r="G21" t="s">
        <v>419</v>
      </c>
      <c r="H21">
        <v>1.676</v>
      </c>
      <c r="I21">
        <v>183.7313</v>
      </c>
      <c r="K21" s="2">
        <v>0.034722222222222224</v>
      </c>
      <c r="L21" s="3">
        <f t="shared" si="0"/>
        <v>326.03472222222223</v>
      </c>
      <c r="M21">
        <f t="shared" si="1"/>
        <v>584.5146708905479</v>
      </c>
      <c r="N21">
        <f t="shared" si="3"/>
        <v>238.2240941246927</v>
      </c>
    </row>
    <row r="22" spans="1:14" ht="12.75">
      <c r="A22" t="s">
        <v>52</v>
      </c>
      <c r="B22" s="1">
        <v>36851</v>
      </c>
      <c r="C22" s="2">
        <v>0.041122685185185186</v>
      </c>
      <c r="D22" t="s">
        <v>418</v>
      </c>
      <c r="E22">
        <v>0.68</v>
      </c>
      <c r="F22">
        <v>12.049</v>
      </c>
      <c r="G22" t="s">
        <v>419</v>
      </c>
      <c r="H22">
        <v>1.676</v>
      </c>
      <c r="I22">
        <v>201.3289</v>
      </c>
      <c r="K22" s="2">
        <v>0.03680555555555556</v>
      </c>
      <c r="L22" s="3">
        <f t="shared" si="0"/>
        <v>326.03680555555553</v>
      </c>
      <c r="M22">
        <f t="shared" si="1"/>
        <v>563.8132851049692</v>
      </c>
      <c r="N22">
        <f t="shared" si="3"/>
        <v>257.0381922652741</v>
      </c>
    </row>
    <row r="23" spans="1:14" ht="12.75">
      <c r="A23" t="s">
        <v>53</v>
      </c>
      <c r="B23" s="1">
        <v>36851</v>
      </c>
      <c r="C23" s="2">
        <v>0.04320601851851852</v>
      </c>
      <c r="D23" t="s">
        <v>418</v>
      </c>
      <c r="E23">
        <v>0.68</v>
      </c>
      <c r="F23">
        <v>12.0394</v>
      </c>
      <c r="G23" t="s">
        <v>419</v>
      </c>
      <c r="H23">
        <v>1.676</v>
      </c>
      <c r="I23">
        <v>188.1909</v>
      </c>
      <c r="K23" s="2">
        <v>0.03888888888888889</v>
      </c>
      <c r="L23" s="3">
        <f t="shared" si="0"/>
        <v>326.0388888888889</v>
      </c>
      <c r="M23">
        <f t="shared" si="1"/>
        <v>563.3640687768916</v>
      </c>
      <c r="N23">
        <f t="shared" si="3"/>
        <v>242.9919802039158</v>
      </c>
    </row>
    <row r="24" spans="1:14" ht="12.75">
      <c r="A24" t="s">
        <v>54</v>
      </c>
      <c r="B24" s="1">
        <v>36851</v>
      </c>
      <c r="C24" s="2">
        <v>0.04528935185185185</v>
      </c>
      <c r="D24" t="s">
        <v>418</v>
      </c>
      <c r="E24">
        <v>0.68</v>
      </c>
      <c r="F24">
        <v>12.2967</v>
      </c>
      <c r="G24" t="s">
        <v>419</v>
      </c>
      <c r="H24">
        <v>1.675</v>
      </c>
      <c r="I24">
        <v>207.2427</v>
      </c>
      <c r="K24" s="2">
        <v>0.04097222222222222</v>
      </c>
      <c r="L24" s="3">
        <f t="shared" si="0"/>
        <v>326.0409722222222</v>
      </c>
      <c r="M24">
        <f t="shared" si="1"/>
        <v>575.4040022367229</v>
      </c>
      <c r="N24">
        <f t="shared" si="3"/>
        <v>263.360805211572</v>
      </c>
    </row>
    <row r="25" spans="1:14" ht="12.75">
      <c r="A25" t="s">
        <v>55</v>
      </c>
      <c r="B25" s="1">
        <v>36851</v>
      </c>
      <c r="C25" s="2">
        <v>0.04737268518518519</v>
      </c>
      <c r="D25" t="s">
        <v>418</v>
      </c>
      <c r="E25">
        <v>0.681</v>
      </c>
      <c r="F25">
        <v>10.9102</v>
      </c>
      <c r="G25" t="s">
        <v>419</v>
      </c>
      <c r="H25">
        <v>1.673</v>
      </c>
      <c r="I25">
        <v>187.5127</v>
      </c>
      <c r="K25" s="2">
        <v>0.04305555555555556</v>
      </c>
      <c r="L25" s="3">
        <f t="shared" si="0"/>
        <v>326.04305555555555</v>
      </c>
      <c r="M25">
        <f t="shared" si="1"/>
        <v>510.52499818675693</v>
      </c>
      <c r="N25">
        <f t="shared" si="3"/>
        <v>242.26689716083368</v>
      </c>
    </row>
    <row r="26" spans="1:14" ht="12.75">
      <c r="A26" t="s">
        <v>56</v>
      </c>
      <c r="B26" s="1">
        <v>36851</v>
      </c>
      <c r="C26" s="2">
        <v>0.04945601851851852</v>
      </c>
      <c r="D26" t="s">
        <v>418</v>
      </c>
      <c r="E26">
        <v>0.68</v>
      </c>
      <c r="F26">
        <v>11.6637</v>
      </c>
      <c r="G26" t="s">
        <v>419</v>
      </c>
      <c r="H26">
        <v>1.671</v>
      </c>
      <c r="I26">
        <v>213.347</v>
      </c>
      <c r="K26" s="2">
        <v>0.04513888888888889</v>
      </c>
      <c r="L26" s="3">
        <f t="shared" si="0"/>
        <v>326.0451388888889</v>
      </c>
      <c r="M26">
        <f t="shared" si="1"/>
        <v>545.7838006041023</v>
      </c>
      <c r="N26">
        <f t="shared" si="3"/>
        <v>269.8870871636309</v>
      </c>
    </row>
    <row r="27" spans="1:14" ht="12.75">
      <c r="A27" t="s">
        <v>57</v>
      </c>
      <c r="B27" s="1">
        <v>36851</v>
      </c>
      <c r="C27" s="2">
        <v>0.0516087962962963</v>
      </c>
      <c r="D27" t="s">
        <v>418</v>
      </c>
      <c r="E27">
        <v>0.68</v>
      </c>
      <c r="F27">
        <v>11.1171</v>
      </c>
      <c r="G27" t="s">
        <v>419</v>
      </c>
      <c r="H27">
        <v>1.675</v>
      </c>
      <c r="I27">
        <v>200.9943</v>
      </c>
      <c r="K27" s="2">
        <v>0.04722222222222222</v>
      </c>
      <c r="L27" s="3">
        <f t="shared" si="0"/>
        <v>326.0472222222222</v>
      </c>
      <c r="M27">
        <f t="shared" si="1"/>
        <v>520.2065459241807</v>
      </c>
      <c r="N27">
        <f t="shared" si="3"/>
        <v>256.68046182260935</v>
      </c>
    </row>
    <row r="28" spans="1:14" ht="12.75">
      <c r="A28" t="s">
        <v>58</v>
      </c>
      <c r="B28" s="1">
        <v>36851</v>
      </c>
      <c r="C28" s="2">
        <v>0.05363425925925926</v>
      </c>
      <c r="D28" t="s">
        <v>418</v>
      </c>
      <c r="E28">
        <v>0.68</v>
      </c>
      <c r="F28">
        <v>11.548</v>
      </c>
      <c r="G28" t="s">
        <v>419</v>
      </c>
      <c r="H28">
        <v>1.675</v>
      </c>
      <c r="I28">
        <v>219.6501</v>
      </c>
      <c r="K28" s="2">
        <v>0.049305555555555554</v>
      </c>
      <c r="L28" s="3">
        <f t="shared" si="0"/>
        <v>326.0493055555556</v>
      </c>
      <c r="M28">
        <f t="shared" si="1"/>
        <v>540.3698079834164</v>
      </c>
      <c r="N28">
        <f t="shared" si="3"/>
        <v>276.625911889156</v>
      </c>
    </row>
    <row r="29" spans="1:14" ht="12.75">
      <c r="A29" t="s">
        <v>59</v>
      </c>
      <c r="B29" s="1">
        <v>36851</v>
      </c>
      <c r="C29" s="2">
        <v>0.055717592592592596</v>
      </c>
      <c r="D29" t="s">
        <v>418</v>
      </c>
      <c r="E29">
        <v>0.678</v>
      </c>
      <c r="F29">
        <v>11.8804</v>
      </c>
      <c r="G29" t="s">
        <v>419</v>
      </c>
      <c r="H29">
        <v>1.675</v>
      </c>
      <c r="I29">
        <v>207.8689</v>
      </c>
      <c r="K29" s="2">
        <v>0.051388888888888894</v>
      </c>
      <c r="L29" s="3">
        <f t="shared" si="0"/>
        <v>326.0513888888889</v>
      </c>
      <c r="M29">
        <f t="shared" si="1"/>
        <v>555.9239233431053</v>
      </c>
      <c r="N29">
        <f t="shared" si="3"/>
        <v>264.03029356541754</v>
      </c>
    </row>
    <row r="30" spans="1:14" ht="12.75">
      <c r="A30" t="s">
        <v>60</v>
      </c>
      <c r="B30" s="1">
        <v>36851</v>
      </c>
      <c r="C30" s="2">
        <v>0.05780092592592593</v>
      </c>
      <c r="D30" t="s">
        <v>418</v>
      </c>
      <c r="E30">
        <v>0.678</v>
      </c>
      <c r="F30">
        <v>12.1661</v>
      </c>
      <c r="G30" t="s">
        <v>419</v>
      </c>
      <c r="H30">
        <v>1.675</v>
      </c>
      <c r="I30">
        <v>234.4303</v>
      </c>
      <c r="K30" s="2">
        <v>0.05347222222222222</v>
      </c>
      <c r="L30" s="3">
        <f t="shared" si="0"/>
        <v>326.05347222222224</v>
      </c>
      <c r="M30">
        <f t="shared" si="1"/>
        <v>569.2927884401664</v>
      </c>
      <c r="N30">
        <f t="shared" si="3"/>
        <v>292.42784700175207</v>
      </c>
    </row>
    <row r="31" spans="1:14" ht="12.75">
      <c r="A31" t="s">
        <v>61</v>
      </c>
      <c r="B31" s="1">
        <v>36851</v>
      </c>
      <c r="C31" s="2">
        <v>0.059884259259259255</v>
      </c>
      <c r="D31" t="s">
        <v>418</v>
      </c>
      <c r="E31">
        <v>0.68</v>
      </c>
      <c r="F31">
        <v>11.9908</v>
      </c>
      <c r="G31" t="s">
        <v>419</v>
      </c>
      <c r="H31">
        <v>1.675</v>
      </c>
      <c r="I31">
        <v>212.6318</v>
      </c>
      <c r="K31" s="2">
        <v>0.05555555555555555</v>
      </c>
      <c r="L31" s="3">
        <f t="shared" si="0"/>
        <v>326.05555555555554</v>
      </c>
      <c r="M31">
        <f t="shared" si="1"/>
        <v>561.0899111159983</v>
      </c>
      <c r="N31">
        <f t="shared" si="3"/>
        <v>269.12244636089963</v>
      </c>
    </row>
    <row r="32" spans="1:14" ht="12.75">
      <c r="A32" t="s">
        <v>62</v>
      </c>
      <c r="B32" s="1">
        <v>36851</v>
      </c>
      <c r="C32" s="2">
        <v>0.061967592592592595</v>
      </c>
      <c r="D32" t="s">
        <v>418</v>
      </c>
      <c r="E32">
        <v>0.68</v>
      </c>
      <c r="F32">
        <v>11.857</v>
      </c>
      <c r="G32" t="s">
        <v>419</v>
      </c>
      <c r="H32">
        <v>1.671</v>
      </c>
      <c r="I32">
        <v>221.8984</v>
      </c>
      <c r="K32" s="2">
        <v>0.057638888888888885</v>
      </c>
      <c r="L32" s="3">
        <f t="shared" si="0"/>
        <v>326.0576388888889</v>
      </c>
      <c r="M32">
        <f t="shared" si="1"/>
        <v>554.828958543416</v>
      </c>
      <c r="N32">
        <f t="shared" si="3"/>
        <v>279.02963380859205</v>
      </c>
    </row>
    <row r="33" spans="1:14" ht="12.75">
      <c r="A33" t="s">
        <v>63</v>
      </c>
      <c r="B33" s="1">
        <v>36851</v>
      </c>
      <c r="C33" s="2">
        <v>0.0640625</v>
      </c>
      <c r="D33" t="s">
        <v>418</v>
      </c>
      <c r="E33">
        <v>0.681</v>
      </c>
      <c r="F33">
        <v>11.833</v>
      </c>
      <c r="G33" t="s">
        <v>419</v>
      </c>
      <c r="H33">
        <v>1.671</v>
      </c>
      <c r="I33">
        <v>204.7193</v>
      </c>
      <c r="K33" s="2">
        <v>0.059722222222222225</v>
      </c>
      <c r="L33" s="3">
        <f t="shared" si="0"/>
        <v>326.0597222222222</v>
      </c>
      <c r="M33">
        <f t="shared" si="1"/>
        <v>553.7059177232219</v>
      </c>
      <c r="N33">
        <f t="shared" si="3"/>
        <v>260.6629660035014</v>
      </c>
    </row>
    <row r="34" spans="1:14" ht="12.75">
      <c r="A34" t="s">
        <v>64</v>
      </c>
      <c r="B34" s="1">
        <v>36851</v>
      </c>
      <c r="C34" s="2">
        <v>0.06619212962962963</v>
      </c>
      <c r="D34" t="s">
        <v>418</v>
      </c>
      <c r="E34">
        <v>0.681</v>
      </c>
      <c r="F34">
        <v>13.1991</v>
      </c>
      <c r="G34" t="s">
        <v>419</v>
      </c>
      <c r="H34">
        <v>1.675</v>
      </c>
      <c r="I34">
        <v>223.3942</v>
      </c>
      <c r="K34" s="2">
        <v>0.06180555555555556</v>
      </c>
      <c r="L34" s="3">
        <f t="shared" si="0"/>
        <v>326.06180555555557</v>
      </c>
      <c r="M34">
        <f t="shared" si="1"/>
        <v>617.6303370760228</v>
      </c>
      <c r="N34">
        <f t="shared" si="3"/>
        <v>280.62883642705606</v>
      </c>
    </row>
    <row r="35" spans="1:14" ht="12.75">
      <c r="A35" t="s">
        <v>65</v>
      </c>
      <c r="B35" s="1">
        <v>36851</v>
      </c>
      <c r="C35" s="2">
        <v>0.06822916666666666</v>
      </c>
      <c r="D35" t="s">
        <v>418</v>
      </c>
      <c r="E35">
        <v>0.68</v>
      </c>
      <c r="F35">
        <v>11.4227</v>
      </c>
      <c r="G35" t="s">
        <v>419</v>
      </c>
      <c r="H35">
        <v>1.675</v>
      </c>
      <c r="I35">
        <v>186.7448</v>
      </c>
      <c r="K35" s="2">
        <v>0.06388888888888888</v>
      </c>
      <c r="L35" s="3">
        <f t="shared" si="0"/>
        <v>326.06388888888887</v>
      </c>
      <c r="M35">
        <f t="shared" si="1"/>
        <v>534.5065990346528</v>
      </c>
      <c r="N35">
        <f t="shared" si="3"/>
        <v>241.44591327881838</v>
      </c>
    </row>
    <row r="36" spans="1:14" ht="12.75">
      <c r="A36" t="s">
        <v>66</v>
      </c>
      <c r="B36" s="1">
        <v>36851</v>
      </c>
      <c r="C36" s="2">
        <v>0.0703125</v>
      </c>
      <c r="D36" t="s">
        <v>418</v>
      </c>
      <c r="E36">
        <v>0.678</v>
      </c>
      <c r="F36">
        <v>11.8879</v>
      </c>
      <c r="G36" t="s">
        <v>419</v>
      </c>
      <c r="H36">
        <v>1.673</v>
      </c>
      <c r="I36">
        <v>201.8481</v>
      </c>
      <c r="K36" s="2">
        <v>0.06597222222222222</v>
      </c>
      <c r="L36" s="3">
        <f t="shared" si="0"/>
        <v>326.06597222222223</v>
      </c>
      <c r="M36">
        <f t="shared" si="1"/>
        <v>556.274873599416</v>
      </c>
      <c r="N36">
        <f t="shared" si="3"/>
        <v>257.59328385472895</v>
      </c>
    </row>
    <row r="37" spans="1:14" ht="12.75">
      <c r="A37" t="s">
        <v>426</v>
      </c>
      <c r="B37" s="1">
        <v>36851</v>
      </c>
      <c r="C37">
        <f>AVERAGE(C36,C38)</f>
        <v>0.07239583333333333</v>
      </c>
      <c r="D37" t="s">
        <v>418</v>
      </c>
      <c r="E37" t="s">
        <v>426</v>
      </c>
      <c r="F37" t="s">
        <v>426</v>
      </c>
      <c r="G37" t="s">
        <v>419</v>
      </c>
      <c r="H37" t="s">
        <v>426</v>
      </c>
      <c r="I37" t="s">
        <v>426</v>
      </c>
      <c r="K37" s="2">
        <v>0.06805555555555555</v>
      </c>
      <c r="L37" s="3">
        <f t="shared" si="0"/>
        <v>326.06805555555553</v>
      </c>
      <c r="M37" t="s">
        <v>426</v>
      </c>
      <c r="N37" t="s">
        <v>426</v>
      </c>
    </row>
    <row r="38" spans="1:14" ht="12.75">
      <c r="A38" t="s">
        <v>67</v>
      </c>
      <c r="B38" s="1">
        <v>36851</v>
      </c>
      <c r="C38" s="2">
        <v>0.07447916666666667</v>
      </c>
      <c r="D38" t="s">
        <v>418</v>
      </c>
      <c r="E38">
        <v>0.68</v>
      </c>
      <c r="F38">
        <v>11.5819</v>
      </c>
      <c r="G38" t="s">
        <v>419</v>
      </c>
      <c r="H38">
        <v>1.673</v>
      </c>
      <c r="I38">
        <v>198.1827</v>
      </c>
      <c r="K38" s="2">
        <v>0.07013888888888889</v>
      </c>
      <c r="L38" s="3">
        <f t="shared" si="0"/>
        <v>326.0701388888889</v>
      </c>
      <c r="M38">
        <f t="shared" si="1"/>
        <v>541.9561031419406</v>
      </c>
      <c r="N38">
        <f aca="true" t="shared" si="4" ref="N38:N44">(277-103)/(-62+(AVERAGE($P$4,$P$47)))*I38+277-((277-103)/(-62+(AVERAGE($P$4,$P$47)))*220)</f>
        <v>253.67449974073125</v>
      </c>
    </row>
    <row r="39" spans="1:14" ht="12.75">
      <c r="A39" t="s">
        <v>68</v>
      </c>
      <c r="B39" s="1">
        <v>36851</v>
      </c>
      <c r="C39" s="2">
        <v>0.0765625</v>
      </c>
      <c r="D39" t="s">
        <v>418</v>
      </c>
      <c r="E39">
        <v>0.68</v>
      </c>
      <c r="F39">
        <v>11.498</v>
      </c>
      <c r="G39" t="s">
        <v>419</v>
      </c>
      <c r="H39">
        <v>1.671</v>
      </c>
      <c r="I39">
        <v>200.4128</v>
      </c>
      <c r="K39" s="2">
        <v>0.07222222222222223</v>
      </c>
      <c r="L39" s="3">
        <f t="shared" si="0"/>
        <v>326.0722222222222</v>
      </c>
      <c r="M39">
        <f t="shared" si="1"/>
        <v>538.030139608012</v>
      </c>
      <c r="N39">
        <f t="shared" si="4"/>
        <v>256.0587635189345</v>
      </c>
    </row>
    <row r="40" spans="1:14" ht="12.75">
      <c r="A40" t="s">
        <v>69</v>
      </c>
      <c r="B40" s="1">
        <v>36851</v>
      </c>
      <c r="C40" s="2">
        <v>0.07864583333333333</v>
      </c>
      <c r="D40" t="s">
        <v>418</v>
      </c>
      <c r="E40">
        <v>0.681</v>
      </c>
      <c r="F40">
        <v>11.6952</v>
      </c>
      <c r="G40" t="s">
        <v>419</v>
      </c>
      <c r="H40">
        <v>1.671</v>
      </c>
      <c r="I40">
        <v>205.0977</v>
      </c>
      <c r="K40" s="2">
        <v>0.07430555555555556</v>
      </c>
      <c r="L40" s="3">
        <f t="shared" si="0"/>
        <v>326.07430555555555</v>
      </c>
      <c r="M40">
        <f t="shared" si="1"/>
        <v>547.2577916806072</v>
      </c>
      <c r="N40">
        <f t="shared" si="4"/>
        <v>261.06752428056166</v>
      </c>
    </row>
    <row r="41" spans="1:14" ht="12.75">
      <c r="A41" t="s">
        <v>70</v>
      </c>
      <c r="B41" s="1">
        <v>36851</v>
      </c>
      <c r="C41" s="2">
        <v>0.08074074074074074</v>
      </c>
      <c r="D41" t="s">
        <v>418</v>
      </c>
      <c r="E41">
        <v>0.68</v>
      </c>
      <c r="F41">
        <v>12.7798</v>
      </c>
      <c r="G41" t="s">
        <v>419</v>
      </c>
      <c r="H41">
        <v>1.671</v>
      </c>
      <c r="I41">
        <v>195.6063</v>
      </c>
      <c r="K41" s="2">
        <v>0.0763888888888889</v>
      </c>
      <c r="L41" s="3">
        <f t="shared" si="0"/>
        <v>326.0763888888889</v>
      </c>
      <c r="M41">
        <f t="shared" si="1"/>
        <v>598.0098780798809</v>
      </c>
      <c r="N41">
        <f t="shared" si="4"/>
        <v>250.91999671478484</v>
      </c>
    </row>
    <row r="42" spans="1:14" ht="12.75">
      <c r="A42" t="s">
        <v>71</v>
      </c>
      <c r="B42" s="1">
        <v>36851</v>
      </c>
      <c r="C42" s="2">
        <v>0.08288194444444445</v>
      </c>
      <c r="D42" t="s">
        <v>418</v>
      </c>
      <c r="E42">
        <v>0.68</v>
      </c>
      <c r="F42">
        <v>13.1451</v>
      </c>
      <c r="G42" t="s">
        <v>419</v>
      </c>
      <c r="H42">
        <v>1.673</v>
      </c>
      <c r="I42">
        <v>204.9478</v>
      </c>
      <c r="K42" s="2">
        <v>0.07847222222222222</v>
      </c>
      <c r="L42" s="3">
        <f t="shared" si="0"/>
        <v>326.0784722222222</v>
      </c>
      <c r="M42">
        <f t="shared" si="1"/>
        <v>615.1034952305858</v>
      </c>
      <c r="N42">
        <f t="shared" si="4"/>
        <v>260.9072618975507</v>
      </c>
    </row>
    <row r="43" spans="1:14" ht="12.75">
      <c r="A43" t="s">
        <v>72</v>
      </c>
      <c r="B43" s="1">
        <v>36851</v>
      </c>
      <c r="C43" s="2">
        <v>0.08490740740740742</v>
      </c>
      <c r="D43" t="s">
        <v>418</v>
      </c>
      <c r="E43">
        <v>0.68</v>
      </c>
      <c r="F43">
        <v>12.1226</v>
      </c>
      <c r="G43" t="s">
        <v>419</v>
      </c>
      <c r="H43">
        <v>1.673</v>
      </c>
      <c r="I43">
        <v>196.0822</v>
      </c>
      <c r="K43" s="2">
        <v>0.08055555555555556</v>
      </c>
      <c r="L43" s="3">
        <f t="shared" si="0"/>
        <v>326.0805555555556</v>
      </c>
      <c r="M43">
        <f t="shared" si="1"/>
        <v>567.2572769535645</v>
      </c>
      <c r="N43">
        <f t="shared" si="4"/>
        <v>251.42879503416376</v>
      </c>
    </row>
    <row r="44" spans="1:14" ht="12.75">
      <c r="A44" t="s">
        <v>73</v>
      </c>
      <c r="B44" s="1">
        <v>36851</v>
      </c>
      <c r="C44" s="2">
        <v>0.08699074074074074</v>
      </c>
      <c r="D44" t="s">
        <v>418</v>
      </c>
      <c r="E44">
        <v>0.68</v>
      </c>
      <c r="F44">
        <v>12.229</v>
      </c>
      <c r="G44" t="s">
        <v>419</v>
      </c>
      <c r="H44">
        <v>1.675</v>
      </c>
      <c r="I44">
        <v>205.0327</v>
      </c>
      <c r="K44" s="2">
        <v>0.08263888888888889</v>
      </c>
      <c r="L44" s="3">
        <f t="shared" si="0"/>
        <v>326.0826388888889</v>
      </c>
      <c r="M44">
        <f t="shared" si="1"/>
        <v>572.2360912564253</v>
      </c>
      <c r="N44">
        <f t="shared" si="4"/>
        <v>260.99803091901595</v>
      </c>
    </row>
    <row r="45" spans="1:17" ht="12.75">
      <c r="A45" t="s">
        <v>74</v>
      </c>
      <c r="B45" s="1">
        <v>36851</v>
      </c>
      <c r="C45" s="2">
        <v>0.08907407407407408</v>
      </c>
      <c r="D45" t="s">
        <v>418</v>
      </c>
      <c r="E45">
        <v>0.68</v>
      </c>
      <c r="F45">
        <v>10.3461</v>
      </c>
      <c r="G45" t="s">
        <v>419</v>
      </c>
      <c r="H45">
        <v>1.675</v>
      </c>
      <c r="I45">
        <v>221.5433</v>
      </c>
      <c r="K45" s="2">
        <v>0.08472222222222221</v>
      </c>
      <c r="L45" s="3">
        <f t="shared" si="0"/>
        <v>326.08472222222224</v>
      </c>
      <c r="M45" t="s">
        <v>426</v>
      </c>
      <c r="N45" t="s">
        <v>426</v>
      </c>
      <c r="P45" t="s">
        <v>427</v>
      </c>
      <c r="Q45" t="s">
        <v>418</v>
      </c>
    </row>
    <row r="46" spans="1:14" ht="12.75">
      <c r="A46" t="s">
        <v>75</v>
      </c>
      <c r="B46" s="1">
        <v>36851</v>
      </c>
      <c r="C46" s="2">
        <v>0.09115740740740741</v>
      </c>
      <c r="D46" t="s">
        <v>418</v>
      </c>
      <c r="E46">
        <v>0.678</v>
      </c>
      <c r="F46">
        <v>10.5968</v>
      </c>
      <c r="G46" t="s">
        <v>419</v>
      </c>
      <c r="H46">
        <v>1.673</v>
      </c>
      <c r="I46">
        <v>221.4919</v>
      </c>
      <c r="K46" s="2">
        <v>0.08680555555555557</v>
      </c>
      <c r="L46" s="3">
        <f t="shared" si="0"/>
        <v>326.08680555555554</v>
      </c>
      <c r="M46" t="s">
        <v>426</v>
      </c>
      <c r="N46" t="s">
        <v>426</v>
      </c>
    </row>
    <row r="47" spans="1:17" ht="12.75">
      <c r="A47" t="s">
        <v>76</v>
      </c>
      <c r="B47" s="1">
        <v>36851</v>
      </c>
      <c r="C47" s="2">
        <v>0.09324074074074074</v>
      </c>
      <c r="D47" t="s">
        <v>418</v>
      </c>
      <c r="E47">
        <v>0.68</v>
      </c>
      <c r="F47">
        <v>10.7329</v>
      </c>
      <c r="G47" t="s">
        <v>419</v>
      </c>
      <c r="H47">
        <v>1.675</v>
      </c>
      <c r="I47">
        <v>224.396</v>
      </c>
      <c r="K47" s="2">
        <v>0.08888888888888889</v>
      </c>
      <c r="L47" s="3">
        <f t="shared" si="0"/>
        <v>326.0888888888889</v>
      </c>
      <c r="M47" t="s">
        <v>426</v>
      </c>
      <c r="N47" t="s">
        <v>426</v>
      </c>
      <c r="P47">
        <f>AVERAGE(I46:I48)</f>
        <v>223.68646666666666</v>
      </c>
      <c r="Q47">
        <f>AVERAGE(F46:F48)</f>
        <v>10.5376</v>
      </c>
    </row>
    <row r="48" spans="1:17" ht="12.75">
      <c r="A48" t="s">
        <v>77</v>
      </c>
      <c r="B48" s="1">
        <v>36851</v>
      </c>
      <c r="C48" s="2">
        <v>0.09539351851851852</v>
      </c>
      <c r="D48" t="s">
        <v>418</v>
      </c>
      <c r="E48">
        <v>0.68</v>
      </c>
      <c r="F48">
        <v>10.2831</v>
      </c>
      <c r="G48" t="s">
        <v>419</v>
      </c>
      <c r="H48">
        <v>1.671</v>
      </c>
      <c r="I48">
        <v>225.1715</v>
      </c>
      <c r="K48" s="2">
        <v>0.09097222222222222</v>
      </c>
      <c r="L48" s="3">
        <f t="shared" si="0"/>
        <v>326.0909722222222</v>
      </c>
      <c r="M48" t="s">
        <v>426</v>
      </c>
      <c r="N48" t="s">
        <v>426</v>
      </c>
      <c r="P48">
        <f>STDEV(I46:I48)</f>
        <v>1.9397015758425105</v>
      </c>
      <c r="Q48">
        <f>STDEV(F46:F48)</f>
        <v>0.23066965556831037</v>
      </c>
    </row>
    <row r="49" spans="1:14" ht="12.75">
      <c r="A49" t="s">
        <v>78</v>
      </c>
      <c r="B49" s="1">
        <v>36851</v>
      </c>
      <c r="C49" s="2">
        <v>0.09741898148148148</v>
      </c>
      <c r="D49" t="s">
        <v>418</v>
      </c>
      <c r="E49">
        <v>0.68</v>
      </c>
      <c r="F49">
        <v>11.3966</v>
      </c>
      <c r="G49" t="s">
        <v>419</v>
      </c>
      <c r="H49">
        <v>1.67</v>
      </c>
      <c r="I49">
        <v>198.6729</v>
      </c>
      <c r="K49" s="2">
        <v>0.09305555555555556</v>
      </c>
      <c r="L49" s="3">
        <f t="shared" si="0"/>
        <v>326.09305555555557</v>
      </c>
      <c r="M49">
        <f aca="true" t="shared" si="5" ref="M49:M109">500*F49/AVERAGE($Q$207,$Q$47)</f>
        <v>561.7575440914064</v>
      </c>
      <c r="N49">
        <f>(277-103)/(-62+(AVERAGE($P$207,$P$47)))*I49+277-((277-103)/(-62+(AVERAGE($P$207,$P$47)))*220)</f>
        <v>253.44526634112518</v>
      </c>
    </row>
    <row r="50" spans="1:14" ht="12.75">
      <c r="A50" t="s">
        <v>426</v>
      </c>
      <c r="B50" s="1">
        <v>36851</v>
      </c>
      <c r="C50">
        <f>AVERAGE(C49,C52)</f>
        <v>0.10054398148148147</v>
      </c>
      <c r="D50" t="s">
        <v>418</v>
      </c>
      <c r="E50" t="s">
        <v>426</v>
      </c>
      <c r="F50" t="s">
        <v>426</v>
      </c>
      <c r="G50" t="s">
        <v>419</v>
      </c>
      <c r="H50" t="s">
        <v>426</v>
      </c>
      <c r="I50" t="s">
        <v>426</v>
      </c>
      <c r="K50" s="2">
        <v>0.09513888888888888</v>
      </c>
      <c r="L50" s="3">
        <f t="shared" si="0"/>
        <v>326.09513888888887</v>
      </c>
      <c r="M50" t="s">
        <v>426</v>
      </c>
      <c r="N50" t="s">
        <v>426</v>
      </c>
    </row>
    <row r="51" spans="1:14" ht="12.75">
      <c r="A51" t="s">
        <v>426</v>
      </c>
      <c r="B51" s="1">
        <v>36851</v>
      </c>
      <c r="C51">
        <f>AVERAGE(C50,C52)</f>
        <v>0.10210648148148146</v>
      </c>
      <c r="D51" t="s">
        <v>418</v>
      </c>
      <c r="E51" t="s">
        <v>426</v>
      </c>
      <c r="F51" t="s">
        <v>426</v>
      </c>
      <c r="G51" t="s">
        <v>419</v>
      </c>
      <c r="H51" t="s">
        <v>426</v>
      </c>
      <c r="I51" t="s">
        <v>426</v>
      </c>
      <c r="K51" s="2">
        <v>0.09722222222222222</v>
      </c>
      <c r="L51" s="3">
        <f t="shared" si="0"/>
        <v>326.09722222222223</v>
      </c>
      <c r="M51" t="s">
        <v>426</v>
      </c>
      <c r="N51" t="s">
        <v>426</v>
      </c>
    </row>
    <row r="52" spans="1:14" ht="12.75">
      <c r="A52" t="s">
        <v>79</v>
      </c>
      <c r="B52" s="1">
        <v>36851</v>
      </c>
      <c r="C52" s="2">
        <v>0.10366898148148147</v>
      </c>
      <c r="D52" t="s">
        <v>418</v>
      </c>
      <c r="E52">
        <v>0.68</v>
      </c>
      <c r="F52">
        <v>12.3761</v>
      </c>
      <c r="G52" t="s">
        <v>419</v>
      </c>
      <c r="H52">
        <v>1.675</v>
      </c>
      <c r="I52">
        <v>192.9737</v>
      </c>
      <c r="K52" s="2">
        <v>0.09930555555555555</v>
      </c>
      <c r="L52" s="3">
        <f t="shared" si="0"/>
        <v>326.09930555555553</v>
      </c>
      <c r="M52">
        <f t="shared" si="5"/>
        <v>610.038743259363</v>
      </c>
      <c r="N52">
        <f>(277-103)/(-62+(AVERAGE($P$207,$P$47)))*I52+277-((277-103)/(-62+(AVERAGE($P$207,$P$47)))*220)</f>
        <v>247.15078007395059</v>
      </c>
    </row>
    <row r="53" spans="1:14" ht="12.75">
      <c r="A53" t="s">
        <v>80</v>
      </c>
      <c r="B53" s="1">
        <v>36851</v>
      </c>
      <c r="C53" s="2">
        <v>0.1057523148148148</v>
      </c>
      <c r="D53" t="s">
        <v>418</v>
      </c>
      <c r="E53">
        <v>0.68</v>
      </c>
      <c r="F53">
        <v>12.1766</v>
      </c>
      <c r="G53" t="s">
        <v>419</v>
      </c>
      <c r="H53">
        <v>1.675</v>
      </c>
      <c r="I53">
        <v>194.7608</v>
      </c>
      <c r="K53" s="2">
        <v>0.1013888888888889</v>
      </c>
      <c r="L53" s="3">
        <f t="shared" si="0"/>
        <v>326.1013888888889</v>
      </c>
      <c r="M53">
        <f t="shared" si="5"/>
        <v>600.205053382888</v>
      </c>
      <c r="N53">
        <f>(277-103)/(-62+(AVERAGE($P$207,$P$47)))*I53+277-((277-103)/(-62+(AVERAGE($P$207,$P$47)))*220)</f>
        <v>249.1245441826093</v>
      </c>
    </row>
    <row r="54" spans="1:14" ht="12.75">
      <c r="A54" t="s">
        <v>81</v>
      </c>
      <c r="B54" s="1">
        <v>36851</v>
      </c>
      <c r="C54" s="2">
        <v>0.10784722222222222</v>
      </c>
      <c r="D54" t="s">
        <v>418</v>
      </c>
      <c r="E54">
        <v>0.678</v>
      </c>
      <c r="F54">
        <v>11.6027</v>
      </c>
      <c r="G54" t="s">
        <v>419</v>
      </c>
      <c r="H54">
        <v>1.673</v>
      </c>
      <c r="I54">
        <v>188.6532</v>
      </c>
      <c r="K54" s="2">
        <v>0.10347222222222223</v>
      </c>
      <c r="L54" s="3">
        <f t="shared" si="0"/>
        <v>326.1034722222222</v>
      </c>
      <c r="M54">
        <f t="shared" si="5"/>
        <v>571.9165590465019</v>
      </c>
      <c r="N54">
        <f>(277-103)/(-62+(AVERAGE($P$207,$P$47)))*I54+277-((277-103)/(-62+(AVERAGE($P$207,$P$47)))*220)</f>
        <v>242.37900018952334</v>
      </c>
    </row>
    <row r="55" spans="1:14" ht="12.75">
      <c r="A55" t="s">
        <v>82</v>
      </c>
      <c r="B55" s="1">
        <v>36851</v>
      </c>
      <c r="C55" s="2">
        <v>0.10991898148148148</v>
      </c>
      <c r="D55" t="s">
        <v>418</v>
      </c>
      <c r="E55">
        <v>0.678</v>
      </c>
      <c r="F55">
        <v>11.6853</v>
      </c>
      <c r="G55" t="s">
        <v>419</v>
      </c>
      <c r="H55">
        <v>1.673</v>
      </c>
      <c r="I55">
        <v>195.3225</v>
      </c>
      <c r="K55" s="2">
        <v>0.10555555555555556</v>
      </c>
      <c r="L55" s="3">
        <f t="shared" si="0"/>
        <v>326.10555555555555</v>
      </c>
      <c r="M55">
        <f t="shared" si="5"/>
        <v>575.9880516971125</v>
      </c>
      <c r="N55">
        <f>(277-103)/(-62+(AVERAGE($P$207,$P$47)))*I55+277-((277-103)/(-62+(AVERAGE($P$207,$P$47)))*220)</f>
        <v>249.74491422336447</v>
      </c>
    </row>
    <row r="56" spans="1:14" ht="12.75">
      <c r="A56" t="s">
        <v>83</v>
      </c>
      <c r="B56" s="1">
        <v>36851</v>
      </c>
      <c r="C56" s="2">
        <v>0.1120138888888889</v>
      </c>
      <c r="D56" t="s">
        <v>418</v>
      </c>
      <c r="E56">
        <v>0.68</v>
      </c>
      <c r="F56">
        <v>12.3296</v>
      </c>
      <c r="G56" t="s">
        <v>419</v>
      </c>
      <c r="H56">
        <v>1.675</v>
      </c>
      <c r="I56">
        <v>186.5025</v>
      </c>
      <c r="K56" s="2">
        <v>0.1076388888888889</v>
      </c>
      <c r="L56" s="3">
        <f t="shared" si="0"/>
        <v>326.1076388888889</v>
      </c>
      <c r="M56">
        <f t="shared" si="5"/>
        <v>607.7466802054477</v>
      </c>
      <c r="N56">
        <f>(277-103)/(-62+(AVERAGE($P$207,$P$47)))*I56+277-((277-103)/(-62+(AVERAGE($P$207,$P$47)))*220)</f>
        <v>240.00365775289848</v>
      </c>
    </row>
    <row r="57" spans="1:14" ht="12.75">
      <c r="A57" t="s">
        <v>426</v>
      </c>
      <c r="B57" s="1">
        <v>36851</v>
      </c>
      <c r="C57">
        <f>AVERAGE(C56,C58)</f>
        <v>0.11409722222222222</v>
      </c>
      <c r="D57" t="s">
        <v>418</v>
      </c>
      <c r="E57" t="s">
        <v>426</v>
      </c>
      <c r="F57" t="s">
        <v>426</v>
      </c>
      <c r="G57" t="s">
        <v>419</v>
      </c>
      <c r="H57" t="s">
        <v>426</v>
      </c>
      <c r="I57" t="s">
        <v>426</v>
      </c>
      <c r="K57" s="2">
        <v>0.10972222222222222</v>
      </c>
      <c r="L57" s="3">
        <f t="shared" si="0"/>
        <v>326.1097222222222</v>
      </c>
      <c r="M57" t="s">
        <v>426</v>
      </c>
      <c r="N57" t="s">
        <v>426</v>
      </c>
    </row>
    <row r="58" spans="1:14" ht="12.75">
      <c r="A58" t="s">
        <v>84</v>
      </c>
      <c r="B58" s="1">
        <v>36851</v>
      </c>
      <c r="C58" s="2">
        <v>0.11618055555555555</v>
      </c>
      <c r="D58" t="s">
        <v>418</v>
      </c>
      <c r="E58">
        <v>0.681</v>
      </c>
      <c r="F58">
        <v>11.4897</v>
      </c>
      <c r="G58" t="s">
        <v>419</v>
      </c>
      <c r="H58">
        <v>1.671</v>
      </c>
      <c r="I58">
        <v>182.1539</v>
      </c>
      <c r="K58" s="2">
        <v>0.11180555555555556</v>
      </c>
      <c r="L58" s="3">
        <f t="shared" si="0"/>
        <v>326.1118055555556</v>
      </c>
      <c r="M58">
        <f t="shared" si="5"/>
        <v>566.3465993670949</v>
      </c>
      <c r="N58">
        <f aca="true" t="shared" si="6" ref="N58:N67">(277-103)/(-62+(AVERAGE($P$207,$P$47)))*I58+277-((277-103)/(-62+(AVERAGE($P$207,$P$47)))*220)</f>
        <v>235.20084279967077</v>
      </c>
    </row>
    <row r="59" spans="1:14" ht="12.75">
      <c r="A59" t="s">
        <v>85</v>
      </c>
      <c r="B59" s="1">
        <v>36851</v>
      </c>
      <c r="C59" s="2">
        <v>0.11826388888888889</v>
      </c>
      <c r="D59" t="s">
        <v>418</v>
      </c>
      <c r="E59">
        <v>0.68</v>
      </c>
      <c r="F59">
        <v>12.0027</v>
      </c>
      <c r="G59" t="s">
        <v>419</v>
      </c>
      <c r="H59">
        <v>1.673</v>
      </c>
      <c r="I59">
        <v>172.3526</v>
      </c>
      <c r="K59" s="2">
        <v>0.11388888888888889</v>
      </c>
      <c r="L59" s="3">
        <f t="shared" si="0"/>
        <v>326.1138888888889</v>
      </c>
      <c r="M59">
        <f t="shared" si="5"/>
        <v>591.6332304780308</v>
      </c>
      <c r="N59">
        <f t="shared" si="6"/>
        <v>224.37578871305183</v>
      </c>
    </row>
    <row r="60" spans="1:14" ht="12.75">
      <c r="A60" t="s">
        <v>86</v>
      </c>
      <c r="B60" s="1">
        <v>36851</v>
      </c>
      <c r="C60" s="2">
        <v>0.12034722222222222</v>
      </c>
      <c r="D60" t="s">
        <v>418</v>
      </c>
      <c r="E60">
        <v>0.68</v>
      </c>
      <c r="F60">
        <v>11.8408</v>
      </c>
      <c r="G60" t="s">
        <v>419</v>
      </c>
      <c r="H60">
        <v>1.673</v>
      </c>
      <c r="I60">
        <v>186.1488</v>
      </c>
      <c r="K60" s="2">
        <v>0.11597222222222221</v>
      </c>
      <c r="L60" s="3">
        <f t="shared" si="0"/>
        <v>326.11597222222224</v>
      </c>
      <c r="M60">
        <f t="shared" si="5"/>
        <v>583.6529077161193</v>
      </c>
      <c r="N60">
        <f t="shared" si="6"/>
        <v>239.61301348831753</v>
      </c>
    </row>
    <row r="61" spans="1:14" ht="12.75">
      <c r="A61" t="s">
        <v>87</v>
      </c>
      <c r="B61" s="1">
        <v>36851</v>
      </c>
      <c r="C61" s="2">
        <v>0.12243055555555556</v>
      </c>
      <c r="D61" t="s">
        <v>418</v>
      </c>
      <c r="E61">
        <v>0.678</v>
      </c>
      <c r="F61">
        <v>11.1047</v>
      </c>
      <c r="G61" t="s">
        <v>419</v>
      </c>
      <c r="H61">
        <v>1.673</v>
      </c>
      <c r="I61">
        <v>174.3082</v>
      </c>
      <c r="K61" s="2">
        <v>0.11805555555555557</v>
      </c>
      <c r="L61" s="3">
        <f t="shared" si="0"/>
        <v>326.11805555555554</v>
      </c>
      <c r="M61">
        <f t="shared" si="5"/>
        <v>547.3693031142483</v>
      </c>
      <c r="N61">
        <f t="shared" si="6"/>
        <v>226.53565278942867</v>
      </c>
    </row>
    <row r="62" spans="1:14" ht="12.75">
      <c r="A62" t="s">
        <v>88</v>
      </c>
      <c r="B62" s="1">
        <v>36851</v>
      </c>
      <c r="C62" s="2">
        <v>0.12451388888888888</v>
      </c>
      <c r="D62" t="s">
        <v>418</v>
      </c>
      <c r="E62">
        <v>0.68</v>
      </c>
      <c r="F62">
        <v>11.144</v>
      </c>
      <c r="G62" t="s">
        <v>419</v>
      </c>
      <c r="H62">
        <v>1.675</v>
      </c>
      <c r="I62">
        <v>191.7834</v>
      </c>
      <c r="K62" s="2">
        <v>0.12013888888888889</v>
      </c>
      <c r="L62" s="3">
        <f t="shared" si="0"/>
        <v>326.1201388888889</v>
      </c>
      <c r="M62">
        <f t="shared" si="5"/>
        <v>549.306466082396</v>
      </c>
      <c r="N62">
        <f t="shared" si="6"/>
        <v>245.8361522307765</v>
      </c>
    </row>
    <row r="63" spans="1:14" ht="12.75">
      <c r="A63" t="s">
        <v>89</v>
      </c>
      <c r="B63" s="1">
        <v>36851</v>
      </c>
      <c r="C63" s="2">
        <v>0.1266087962962963</v>
      </c>
      <c r="D63" t="s">
        <v>418</v>
      </c>
      <c r="E63">
        <v>0.681</v>
      </c>
      <c r="F63">
        <v>11.408</v>
      </c>
      <c r="G63" t="s">
        <v>419</v>
      </c>
      <c r="H63">
        <v>1.676</v>
      </c>
      <c r="I63">
        <v>182.089</v>
      </c>
      <c r="K63" s="2">
        <v>0.12222222222222223</v>
      </c>
      <c r="L63" s="3">
        <f t="shared" si="0"/>
        <v>326.1222222222222</v>
      </c>
      <c r="M63">
        <f t="shared" si="5"/>
        <v>562.3194692272051</v>
      </c>
      <c r="N63">
        <f t="shared" si="6"/>
        <v>235.129163939701</v>
      </c>
    </row>
    <row r="64" spans="1:14" ht="12.75">
      <c r="A64" t="s">
        <v>90</v>
      </c>
      <c r="B64" s="1">
        <v>36851</v>
      </c>
      <c r="C64" s="2">
        <v>0.12869212962962964</v>
      </c>
      <c r="D64" t="s">
        <v>418</v>
      </c>
      <c r="E64">
        <v>0.68</v>
      </c>
      <c r="F64">
        <v>11.8074</v>
      </c>
      <c r="G64" t="s">
        <v>419</v>
      </c>
      <c r="H64">
        <v>1.671</v>
      </c>
      <c r="I64">
        <v>176.9403</v>
      </c>
      <c r="K64" s="2">
        <v>0.12430555555555556</v>
      </c>
      <c r="L64" s="3">
        <f t="shared" si="0"/>
        <v>326.12430555555557</v>
      </c>
      <c r="M64">
        <f t="shared" si="5"/>
        <v>582.0065656515867</v>
      </c>
      <c r="N64">
        <f t="shared" si="6"/>
        <v>229.4426778637953</v>
      </c>
    </row>
    <row r="65" spans="1:14" ht="12.75">
      <c r="A65" t="s">
        <v>91</v>
      </c>
      <c r="B65" s="1">
        <v>36851</v>
      </c>
      <c r="C65" s="2">
        <v>0.13077546296296297</v>
      </c>
      <c r="D65" t="s">
        <v>418</v>
      </c>
      <c r="E65">
        <v>0.68</v>
      </c>
      <c r="F65">
        <v>12.3401</v>
      </c>
      <c r="G65" t="s">
        <v>419</v>
      </c>
      <c r="H65">
        <v>1.671</v>
      </c>
      <c r="I65">
        <v>170.8196</v>
      </c>
      <c r="K65" s="2">
        <v>0.12638888888888888</v>
      </c>
      <c r="L65" s="3">
        <f t="shared" si="0"/>
        <v>326.12638888888887</v>
      </c>
      <c r="M65">
        <f t="shared" si="5"/>
        <v>608.2642428305254</v>
      </c>
      <c r="N65">
        <f t="shared" si="6"/>
        <v>222.68266556461376</v>
      </c>
    </row>
    <row r="66" spans="1:14" ht="12.75">
      <c r="A66" t="s">
        <v>92</v>
      </c>
      <c r="B66" s="1">
        <v>36851</v>
      </c>
      <c r="C66" s="2">
        <v>0.1328587962962963</v>
      </c>
      <c r="D66" t="s">
        <v>418</v>
      </c>
      <c r="E66">
        <v>0.68</v>
      </c>
      <c r="F66">
        <v>11.0548</v>
      </c>
      <c r="G66" t="s">
        <v>419</v>
      </c>
      <c r="H66">
        <v>1.673</v>
      </c>
      <c r="I66">
        <v>178.9217</v>
      </c>
      <c r="K66" s="2">
        <v>0.12847222222222224</v>
      </c>
      <c r="L66" s="3">
        <f t="shared" si="0"/>
        <v>326.12847222222223</v>
      </c>
      <c r="M66">
        <f t="shared" si="5"/>
        <v>544.909648353165</v>
      </c>
      <c r="N66">
        <f t="shared" si="6"/>
        <v>231.63103677202443</v>
      </c>
    </row>
    <row r="67" spans="1:14" ht="12.75">
      <c r="A67" t="s">
        <v>93</v>
      </c>
      <c r="B67" s="1">
        <v>36851</v>
      </c>
      <c r="C67" s="2">
        <v>0.13494212962962962</v>
      </c>
      <c r="D67" t="s">
        <v>418</v>
      </c>
      <c r="E67">
        <v>0.68</v>
      </c>
      <c r="F67">
        <v>12.3251</v>
      </c>
      <c r="G67" t="s">
        <v>419</v>
      </c>
      <c r="H67">
        <v>1.673</v>
      </c>
      <c r="I67">
        <v>175.246</v>
      </c>
      <c r="K67" s="2">
        <v>0.13055555555555556</v>
      </c>
      <c r="L67" s="3">
        <f t="shared" si="0"/>
        <v>326.13055555555553</v>
      </c>
      <c r="M67">
        <f t="shared" si="5"/>
        <v>607.5248676518431</v>
      </c>
      <c r="N67">
        <f t="shared" si="6"/>
        <v>227.5714067937374</v>
      </c>
    </row>
    <row r="68" spans="1:14" ht="12.75">
      <c r="A68" t="s">
        <v>426</v>
      </c>
      <c r="B68" s="1">
        <v>36851</v>
      </c>
      <c r="C68">
        <f>AVERAGE(C67,C69)</f>
        <v>0.13703125</v>
      </c>
      <c r="D68" t="s">
        <v>418</v>
      </c>
      <c r="E68" t="s">
        <v>426</v>
      </c>
      <c r="F68" t="s">
        <v>426</v>
      </c>
      <c r="G68" t="s">
        <v>419</v>
      </c>
      <c r="H68" t="s">
        <v>426</v>
      </c>
      <c r="I68" t="s">
        <v>426</v>
      </c>
      <c r="K68" s="2">
        <v>0.1326388888888889</v>
      </c>
      <c r="L68" s="3">
        <f t="shared" si="0"/>
        <v>326.1326388888889</v>
      </c>
      <c r="M68" t="s">
        <v>426</v>
      </c>
      <c r="N68" t="s">
        <v>426</v>
      </c>
    </row>
    <row r="69" spans="1:14" ht="12.75">
      <c r="A69" t="s">
        <v>94</v>
      </c>
      <c r="B69" s="1">
        <v>36851</v>
      </c>
      <c r="C69" s="2">
        <v>0.13912037037037037</v>
      </c>
      <c r="D69" t="s">
        <v>418</v>
      </c>
      <c r="E69">
        <v>0.678</v>
      </c>
      <c r="F69">
        <v>11.8506</v>
      </c>
      <c r="G69" t="s">
        <v>419</v>
      </c>
      <c r="H69">
        <v>1.675</v>
      </c>
      <c r="I69">
        <v>162.7095</v>
      </c>
      <c r="K69" s="2">
        <v>0.13472222222222222</v>
      </c>
      <c r="L69" s="3">
        <f t="shared" si="0"/>
        <v>326.1347222222222</v>
      </c>
      <c r="M69">
        <f t="shared" si="5"/>
        <v>584.1359661661919</v>
      </c>
      <c r="N69">
        <f>(277-103)/(-62+(AVERAGE($P$207,$P$47)))*I69+277-((277-103)/(-62+(AVERAGE($P$207,$P$47)))*220)</f>
        <v>213.725458750427</v>
      </c>
    </row>
    <row r="70" spans="1:14" ht="12.75">
      <c r="A70" t="s">
        <v>426</v>
      </c>
      <c r="B70" s="1">
        <v>36851</v>
      </c>
      <c r="C70">
        <f>AVERAGE(C69,C71)</f>
        <v>0.14120370370370372</v>
      </c>
      <c r="D70" t="s">
        <v>418</v>
      </c>
      <c r="E70" t="s">
        <v>426</v>
      </c>
      <c r="F70" t="s">
        <v>426</v>
      </c>
      <c r="G70" t="s">
        <v>419</v>
      </c>
      <c r="H70" t="s">
        <v>426</v>
      </c>
      <c r="I70" t="s">
        <v>426</v>
      </c>
      <c r="K70" s="2">
        <v>0.13680555555555554</v>
      </c>
      <c r="L70" s="3">
        <f aca="true" t="shared" si="7" ref="L70:L133">B70-DATE(1999,12,31)+K70</f>
        <v>326.13680555555555</v>
      </c>
      <c r="M70" t="s">
        <v>426</v>
      </c>
      <c r="N70" t="s">
        <v>426</v>
      </c>
    </row>
    <row r="71" spans="1:14" ht="12.75">
      <c r="A71" t="s">
        <v>95</v>
      </c>
      <c r="B71" s="1">
        <v>36851</v>
      </c>
      <c r="C71" s="2">
        <v>0.14328703703703705</v>
      </c>
      <c r="D71" t="s">
        <v>418</v>
      </c>
      <c r="E71">
        <v>0.68</v>
      </c>
      <c r="F71">
        <v>10.8084</v>
      </c>
      <c r="G71" t="s">
        <v>419</v>
      </c>
      <c r="H71">
        <v>1.673</v>
      </c>
      <c r="I71">
        <v>158.3556</v>
      </c>
      <c r="K71" s="2">
        <v>0.1388888888888889</v>
      </c>
      <c r="L71" s="3">
        <f t="shared" si="7"/>
        <v>326.1388888888889</v>
      </c>
      <c r="M71">
        <f t="shared" si="5"/>
        <v>532.7641787513434</v>
      </c>
      <c r="N71">
        <f aca="true" t="shared" si="8" ref="N71:N89">(277-103)/(-62+(AVERAGE($P$207,$P$47)))*I71+277-((277-103)/(-62+(AVERAGE($P$207,$P$47)))*220)</f>
        <v>208.91679020771025</v>
      </c>
    </row>
    <row r="72" spans="1:14" ht="12.75">
      <c r="A72" t="s">
        <v>96</v>
      </c>
      <c r="B72" s="1">
        <v>36851</v>
      </c>
      <c r="C72" s="2">
        <v>0.14537037037037037</v>
      </c>
      <c r="D72" t="s">
        <v>418</v>
      </c>
      <c r="E72">
        <v>0.68</v>
      </c>
      <c r="F72">
        <v>12.6872</v>
      </c>
      <c r="G72" t="s">
        <v>419</v>
      </c>
      <c r="H72">
        <v>1.671</v>
      </c>
      <c r="I72">
        <v>166.7533</v>
      </c>
      <c r="K72" s="2">
        <v>0.14097222222222222</v>
      </c>
      <c r="L72" s="3">
        <f t="shared" si="7"/>
        <v>326.1409722222222</v>
      </c>
      <c r="M72">
        <f t="shared" si="5"/>
        <v>625.3733844652347</v>
      </c>
      <c r="N72">
        <f t="shared" si="8"/>
        <v>218.1916370854917</v>
      </c>
    </row>
    <row r="73" spans="1:14" ht="12.75">
      <c r="A73" t="s">
        <v>97</v>
      </c>
      <c r="B73" s="1">
        <v>36851</v>
      </c>
      <c r="C73" s="2">
        <v>0.1474537037037037</v>
      </c>
      <c r="D73" t="s">
        <v>418</v>
      </c>
      <c r="E73">
        <v>0.68</v>
      </c>
      <c r="F73">
        <v>11.8331</v>
      </c>
      <c r="G73" t="s">
        <v>419</v>
      </c>
      <c r="H73">
        <v>1.67</v>
      </c>
      <c r="I73">
        <v>156.2759</v>
      </c>
      <c r="K73" s="2">
        <v>0.14305555555555557</v>
      </c>
      <c r="L73" s="3">
        <f t="shared" si="7"/>
        <v>326.1430555555556</v>
      </c>
      <c r="M73">
        <f t="shared" si="5"/>
        <v>583.2733617910625</v>
      </c>
      <c r="N73">
        <f t="shared" si="8"/>
        <v>206.61986378122182</v>
      </c>
    </row>
    <row r="74" spans="1:14" ht="12.75">
      <c r="A74" t="s">
        <v>98</v>
      </c>
      <c r="B74" s="1">
        <v>36851</v>
      </c>
      <c r="C74" s="2">
        <v>0.14953703703703705</v>
      </c>
      <c r="D74" t="s">
        <v>418</v>
      </c>
      <c r="E74">
        <v>0.681</v>
      </c>
      <c r="F74">
        <v>11.6274</v>
      </c>
      <c r="G74" t="s">
        <v>419</v>
      </c>
      <c r="H74">
        <v>1.671</v>
      </c>
      <c r="I74">
        <v>161.6175</v>
      </c>
      <c r="K74" s="2">
        <v>0.1451388888888889</v>
      </c>
      <c r="L74" s="3">
        <f t="shared" si="7"/>
        <v>326.1451388888889</v>
      </c>
      <c r="M74">
        <f t="shared" si="5"/>
        <v>573.1340635073988</v>
      </c>
      <c r="N74">
        <f t="shared" si="8"/>
        <v>212.5193984255122</v>
      </c>
    </row>
    <row r="75" spans="1:14" ht="12.75">
      <c r="A75" t="s">
        <v>99</v>
      </c>
      <c r="B75" s="1">
        <v>36851</v>
      </c>
      <c r="C75" s="2">
        <v>0.15163194444444444</v>
      </c>
      <c r="D75" t="s">
        <v>418</v>
      </c>
      <c r="E75">
        <v>0.681</v>
      </c>
      <c r="F75">
        <v>11.8729</v>
      </c>
      <c r="G75" t="s">
        <v>419</v>
      </c>
      <c r="H75">
        <v>1.671</v>
      </c>
      <c r="I75">
        <v>158.2599</v>
      </c>
      <c r="K75" s="2">
        <v>0.14722222222222223</v>
      </c>
      <c r="L75" s="3">
        <f t="shared" si="7"/>
        <v>326.14722222222224</v>
      </c>
      <c r="M75">
        <f t="shared" si="5"/>
        <v>585.2351705984996</v>
      </c>
      <c r="N75">
        <f t="shared" si="8"/>
        <v>208.81109426165315</v>
      </c>
    </row>
    <row r="76" spans="1:14" ht="12.75">
      <c r="A76" t="s">
        <v>100</v>
      </c>
      <c r="B76" s="1">
        <v>36851</v>
      </c>
      <c r="C76" s="2">
        <v>0.1537152777777778</v>
      </c>
      <c r="D76" t="s">
        <v>418</v>
      </c>
      <c r="E76">
        <v>0.681</v>
      </c>
      <c r="F76">
        <v>11.1822</v>
      </c>
      <c r="G76" t="s">
        <v>419</v>
      </c>
      <c r="H76">
        <v>1.675</v>
      </c>
      <c r="I76">
        <v>165.542</v>
      </c>
      <c r="K76" s="2">
        <v>0.14930555555555555</v>
      </c>
      <c r="L76" s="3">
        <f t="shared" si="7"/>
        <v>326.14930555555554</v>
      </c>
      <c r="M76">
        <f t="shared" si="5"/>
        <v>551.189408204107</v>
      </c>
      <c r="N76">
        <f t="shared" si="8"/>
        <v>216.85381577453083</v>
      </c>
    </row>
    <row r="77" spans="1:14" ht="12.75">
      <c r="A77" t="s">
        <v>101</v>
      </c>
      <c r="B77" s="1">
        <v>36851</v>
      </c>
      <c r="C77" s="2">
        <v>0.15579861111111112</v>
      </c>
      <c r="D77" t="s">
        <v>418</v>
      </c>
      <c r="E77">
        <v>0.678</v>
      </c>
      <c r="F77">
        <v>11.1278</v>
      </c>
      <c r="G77" t="s">
        <v>419</v>
      </c>
      <c r="H77">
        <v>1.675</v>
      </c>
      <c r="I77">
        <v>152.3491</v>
      </c>
      <c r="K77" s="2">
        <v>0.15138888888888888</v>
      </c>
      <c r="L77" s="3">
        <f t="shared" si="7"/>
        <v>326.1513888888889</v>
      </c>
      <c r="M77">
        <f t="shared" si="5"/>
        <v>548.5079408894192</v>
      </c>
      <c r="N77">
        <f t="shared" si="8"/>
        <v>202.28290619525515</v>
      </c>
    </row>
    <row r="78" spans="1:14" ht="12.75">
      <c r="A78" t="s">
        <v>102</v>
      </c>
      <c r="B78" s="1">
        <v>36851</v>
      </c>
      <c r="C78" s="2">
        <v>0.15788194444444445</v>
      </c>
      <c r="D78" t="s">
        <v>418</v>
      </c>
      <c r="E78">
        <v>0.68</v>
      </c>
      <c r="F78">
        <v>11.8331</v>
      </c>
      <c r="G78" t="s">
        <v>419</v>
      </c>
      <c r="H78">
        <v>1.675</v>
      </c>
      <c r="I78">
        <v>157.0857</v>
      </c>
      <c r="K78" s="2">
        <v>0.15347222222222223</v>
      </c>
      <c r="L78" s="3">
        <f t="shared" si="7"/>
        <v>326.1534722222222</v>
      </c>
      <c r="M78">
        <f t="shared" si="5"/>
        <v>583.2733617910625</v>
      </c>
      <c r="N78">
        <f t="shared" si="8"/>
        <v>207.51424807711564</v>
      </c>
    </row>
    <row r="79" spans="1:14" ht="12.75">
      <c r="A79" t="s">
        <v>103</v>
      </c>
      <c r="B79" s="1">
        <v>36851</v>
      </c>
      <c r="C79" s="2">
        <v>0.15996527777777778</v>
      </c>
      <c r="D79" t="s">
        <v>418</v>
      </c>
      <c r="E79">
        <v>0.68</v>
      </c>
      <c r="F79">
        <v>10.4623</v>
      </c>
      <c r="G79" t="s">
        <v>419</v>
      </c>
      <c r="H79">
        <v>1.675</v>
      </c>
      <c r="I79">
        <v>167.4002</v>
      </c>
      <c r="K79" s="2">
        <v>0.15555555555555556</v>
      </c>
      <c r="L79" s="3">
        <f t="shared" si="7"/>
        <v>326.15555555555557</v>
      </c>
      <c r="M79">
        <f t="shared" si="5"/>
        <v>515.7043287952129</v>
      </c>
      <c r="N79">
        <f t="shared" si="8"/>
        <v>218.90610633841058</v>
      </c>
    </row>
    <row r="80" spans="1:14" ht="12.75">
      <c r="A80" t="s">
        <v>104</v>
      </c>
      <c r="B80" s="1">
        <v>36851</v>
      </c>
      <c r="C80" s="2">
        <v>0.16210648148148146</v>
      </c>
      <c r="D80" t="s">
        <v>418</v>
      </c>
      <c r="E80">
        <v>0.68</v>
      </c>
      <c r="F80">
        <v>11.53</v>
      </c>
      <c r="G80" t="s">
        <v>419</v>
      </c>
      <c r="H80">
        <v>1.675</v>
      </c>
      <c r="I80">
        <v>160.7335</v>
      </c>
      <c r="K80" s="2">
        <v>0.15763888888888888</v>
      </c>
      <c r="L80" s="3">
        <f t="shared" si="7"/>
        <v>326.15763888888887</v>
      </c>
      <c r="M80">
        <f t="shared" si="5"/>
        <v>568.3330540138214</v>
      </c>
      <c r="N80">
        <f t="shared" si="8"/>
        <v>211.54306387677158</v>
      </c>
    </row>
    <row r="81" spans="1:14" ht="12.75">
      <c r="A81" t="s">
        <v>105</v>
      </c>
      <c r="B81" s="1">
        <v>36851</v>
      </c>
      <c r="C81" s="2">
        <v>0.16413194444444446</v>
      </c>
      <c r="D81" t="s">
        <v>418</v>
      </c>
      <c r="E81">
        <v>0.68</v>
      </c>
      <c r="F81">
        <v>10.8198</v>
      </c>
      <c r="G81" t="s">
        <v>419</v>
      </c>
      <c r="H81">
        <v>1.676</v>
      </c>
      <c r="I81">
        <v>161.5298</v>
      </c>
      <c r="K81" s="2">
        <v>0.15972222222222224</v>
      </c>
      <c r="L81" s="3">
        <f t="shared" si="7"/>
        <v>326.15972222222223</v>
      </c>
      <c r="M81">
        <f t="shared" si="5"/>
        <v>533.3261038871419</v>
      </c>
      <c r="N81">
        <f t="shared" si="8"/>
        <v>212.42253808623101</v>
      </c>
    </row>
    <row r="82" spans="1:14" ht="12.75">
      <c r="A82" t="s">
        <v>106</v>
      </c>
      <c r="B82" s="1">
        <v>36851</v>
      </c>
      <c r="C82" s="2">
        <v>0.16622685185185185</v>
      </c>
      <c r="D82" t="s">
        <v>418</v>
      </c>
      <c r="E82">
        <v>0.68</v>
      </c>
      <c r="F82">
        <v>10.9597</v>
      </c>
      <c r="G82" t="s">
        <v>419</v>
      </c>
      <c r="H82">
        <v>1.675</v>
      </c>
      <c r="I82">
        <v>152.7038</v>
      </c>
      <c r="K82" s="2">
        <v>0.16180555555555556</v>
      </c>
      <c r="L82" s="3">
        <f t="shared" si="7"/>
        <v>326.16180555555553</v>
      </c>
      <c r="M82">
        <f t="shared" si="5"/>
        <v>540.222009720319</v>
      </c>
      <c r="N82">
        <f t="shared" si="8"/>
        <v>202.67465491068307</v>
      </c>
    </row>
    <row r="83" spans="1:14" ht="12.75">
      <c r="A83" t="s">
        <v>107</v>
      </c>
      <c r="B83" s="1">
        <v>36851</v>
      </c>
      <c r="C83" s="2">
        <v>0.16831018518518517</v>
      </c>
      <c r="D83" t="s">
        <v>418</v>
      </c>
      <c r="E83">
        <v>0.681</v>
      </c>
      <c r="F83">
        <v>12.9908</v>
      </c>
      <c r="G83" t="s">
        <v>419</v>
      </c>
      <c r="H83">
        <v>1.673</v>
      </c>
      <c r="I83">
        <v>163.2849</v>
      </c>
      <c r="K83" s="2">
        <v>0.1638888888888889</v>
      </c>
      <c r="L83" s="3">
        <f t="shared" si="7"/>
        <v>326.1638888888889</v>
      </c>
      <c r="M83">
        <f t="shared" si="5"/>
        <v>640.3383380817651</v>
      </c>
      <c r="N83">
        <f t="shared" si="8"/>
        <v>214.36095976778606</v>
      </c>
    </row>
    <row r="84" spans="1:14" ht="12.75">
      <c r="A84" t="s">
        <v>108</v>
      </c>
      <c r="B84" s="1">
        <v>36851</v>
      </c>
      <c r="C84" s="2">
        <v>0.1703935185185185</v>
      </c>
      <c r="D84" t="s">
        <v>418</v>
      </c>
      <c r="E84">
        <v>0.68</v>
      </c>
      <c r="F84">
        <v>11.5655</v>
      </c>
      <c r="G84" t="s">
        <v>419</v>
      </c>
      <c r="H84">
        <v>1.671</v>
      </c>
      <c r="I84">
        <v>148.0152</v>
      </c>
      <c r="K84" s="2">
        <v>0.16597222222222222</v>
      </c>
      <c r="L84" s="3">
        <f t="shared" si="7"/>
        <v>326.1659722222222</v>
      </c>
      <c r="M84">
        <f t="shared" si="5"/>
        <v>570.0829086033697</v>
      </c>
      <c r="N84">
        <f t="shared" si="8"/>
        <v>197.49632666947818</v>
      </c>
    </row>
    <row r="85" spans="1:14" ht="12.75">
      <c r="A85" t="s">
        <v>109</v>
      </c>
      <c r="B85" s="1">
        <v>36851</v>
      </c>
      <c r="C85" s="2">
        <v>0.17253472222222221</v>
      </c>
      <c r="D85" t="s">
        <v>418</v>
      </c>
      <c r="E85">
        <v>0.681</v>
      </c>
      <c r="F85">
        <v>11.6492</v>
      </c>
      <c r="G85" t="s">
        <v>419</v>
      </c>
      <c r="H85">
        <v>1.671</v>
      </c>
      <c r="I85">
        <v>153.6852</v>
      </c>
      <c r="K85" s="2">
        <v>0.16805555555555554</v>
      </c>
      <c r="L85" s="3">
        <f t="shared" si="7"/>
        <v>326.16805555555555</v>
      </c>
      <c r="M85">
        <f t="shared" si="5"/>
        <v>574.2086221004171</v>
      </c>
      <c r="N85">
        <f t="shared" si="8"/>
        <v>203.75856297192067</v>
      </c>
    </row>
    <row r="86" spans="1:14" ht="12.75">
      <c r="A86" t="s">
        <v>110</v>
      </c>
      <c r="B86" s="1">
        <v>36851</v>
      </c>
      <c r="C86" s="2">
        <v>0.1745601851851852</v>
      </c>
      <c r="D86" t="s">
        <v>418</v>
      </c>
      <c r="E86">
        <v>0.68</v>
      </c>
      <c r="F86">
        <v>11.409</v>
      </c>
      <c r="G86" t="s">
        <v>419</v>
      </c>
      <c r="H86">
        <v>1.671</v>
      </c>
      <c r="I86">
        <v>146.069</v>
      </c>
      <c r="K86" s="2">
        <v>0.17013888888888887</v>
      </c>
      <c r="L86" s="3">
        <f t="shared" si="7"/>
        <v>326.1701388888889</v>
      </c>
      <c r="M86">
        <f t="shared" si="5"/>
        <v>562.3687609057839</v>
      </c>
      <c r="N86">
        <f t="shared" si="8"/>
        <v>195.3468444310631</v>
      </c>
    </row>
    <row r="87" spans="1:14" ht="12.75">
      <c r="A87" t="s">
        <v>111</v>
      </c>
      <c r="B87" s="1">
        <v>36851</v>
      </c>
      <c r="C87" s="2">
        <v>0.17664351851851853</v>
      </c>
      <c r="D87" t="s">
        <v>418</v>
      </c>
      <c r="E87">
        <v>0.68</v>
      </c>
      <c r="F87">
        <v>11.5397</v>
      </c>
      <c r="G87" t="s">
        <v>419</v>
      </c>
      <c r="H87">
        <v>1.675</v>
      </c>
      <c r="I87">
        <v>157.6618</v>
      </c>
      <c r="K87" s="2">
        <v>0.17222222222222225</v>
      </c>
      <c r="L87" s="3">
        <f t="shared" si="7"/>
        <v>326.1722222222222</v>
      </c>
      <c r="M87">
        <f t="shared" si="5"/>
        <v>568.811183296036</v>
      </c>
      <c r="N87">
        <f t="shared" si="8"/>
        <v>208.15052221006746</v>
      </c>
    </row>
    <row r="88" spans="1:14" ht="12.75">
      <c r="A88" t="s">
        <v>112</v>
      </c>
      <c r="B88" s="1">
        <v>36851</v>
      </c>
      <c r="C88" s="2">
        <v>0.17872685185185186</v>
      </c>
      <c r="D88" t="s">
        <v>418</v>
      </c>
      <c r="E88">
        <v>0.68</v>
      </c>
      <c r="F88">
        <v>11.2207</v>
      </c>
      <c r="G88" t="s">
        <v>419</v>
      </c>
      <c r="H88">
        <v>1.675</v>
      </c>
      <c r="I88">
        <v>134.3492</v>
      </c>
      <c r="K88" s="2">
        <v>0.17430555555555557</v>
      </c>
      <c r="L88" s="3">
        <f t="shared" si="7"/>
        <v>326.1743055555556</v>
      </c>
      <c r="M88">
        <f t="shared" si="5"/>
        <v>553.0871378293917</v>
      </c>
      <c r="N88">
        <f t="shared" si="8"/>
        <v>182.40290139449084</v>
      </c>
    </row>
    <row r="89" spans="1:14" ht="12.75">
      <c r="A89" t="s">
        <v>113</v>
      </c>
      <c r="B89" s="1">
        <v>36851</v>
      </c>
      <c r="C89" s="2">
        <v>0.18082175925925925</v>
      </c>
      <c r="D89" t="s">
        <v>418</v>
      </c>
      <c r="E89">
        <v>0.68</v>
      </c>
      <c r="F89">
        <v>11.3293</v>
      </c>
      <c r="G89" t="s">
        <v>419</v>
      </c>
      <c r="H89">
        <v>1.676</v>
      </c>
      <c r="I89">
        <v>152.3535</v>
      </c>
      <c r="K89" s="2">
        <v>0.1763888888888889</v>
      </c>
      <c r="L89" s="3">
        <f t="shared" si="7"/>
        <v>326.1763888888889</v>
      </c>
      <c r="M89">
        <f t="shared" si="5"/>
        <v>558.4402141230518</v>
      </c>
      <c r="N89">
        <f t="shared" si="8"/>
        <v>202.28776577898188</v>
      </c>
    </row>
    <row r="90" spans="1:14" ht="12.75">
      <c r="A90" t="s">
        <v>426</v>
      </c>
      <c r="B90" s="1">
        <v>36851</v>
      </c>
      <c r="C90">
        <f>AVERAGE(C89,C91)</f>
        <v>0.18290509259259258</v>
      </c>
      <c r="D90" t="s">
        <v>418</v>
      </c>
      <c r="E90" t="s">
        <v>426</v>
      </c>
      <c r="F90" t="s">
        <v>426</v>
      </c>
      <c r="G90" t="s">
        <v>419</v>
      </c>
      <c r="H90" t="s">
        <v>426</v>
      </c>
      <c r="I90" t="s">
        <v>426</v>
      </c>
      <c r="K90" s="2">
        <v>0.17847222222222223</v>
      </c>
      <c r="L90" s="3">
        <f t="shared" si="7"/>
        <v>326.17847222222224</v>
      </c>
      <c r="M90" t="s">
        <v>426</v>
      </c>
      <c r="N90" t="s">
        <v>426</v>
      </c>
    </row>
    <row r="91" spans="1:14" ht="12.75">
      <c r="A91" t="s">
        <v>114</v>
      </c>
      <c r="B91" s="1">
        <v>36851</v>
      </c>
      <c r="C91" s="2">
        <v>0.18498842592592593</v>
      </c>
      <c r="D91" t="s">
        <v>418</v>
      </c>
      <c r="E91">
        <v>0.678</v>
      </c>
      <c r="F91">
        <v>11.3469</v>
      </c>
      <c r="G91" t="s">
        <v>419</v>
      </c>
      <c r="H91">
        <v>1.675</v>
      </c>
      <c r="I91">
        <v>147.188</v>
      </c>
      <c r="K91" s="2">
        <v>0.18055555555555555</v>
      </c>
      <c r="L91" s="3">
        <f t="shared" si="7"/>
        <v>326.18055555555554</v>
      </c>
      <c r="M91">
        <f t="shared" si="5"/>
        <v>559.3077476660391</v>
      </c>
      <c r="N91">
        <f aca="true" t="shared" si="9" ref="N91:N107">(277-103)/(-62+(AVERAGE($P$207,$P$47)))*I91+277-((277-103)/(-62+(AVERAGE($P$207,$P$47)))*220)</f>
        <v>196.58272492884677</v>
      </c>
    </row>
    <row r="92" spans="1:14" ht="12.75">
      <c r="A92" t="s">
        <v>115</v>
      </c>
      <c r="B92" s="1">
        <v>36851</v>
      </c>
      <c r="C92" s="2">
        <v>0.18712962962962965</v>
      </c>
      <c r="D92" t="s">
        <v>418</v>
      </c>
      <c r="E92">
        <v>0.678</v>
      </c>
      <c r="F92">
        <v>10.6976</v>
      </c>
      <c r="G92" t="s">
        <v>419</v>
      </c>
      <c r="H92">
        <v>1.673</v>
      </c>
      <c r="I92">
        <v>142.6729</v>
      </c>
      <c r="K92" s="2">
        <v>0.1826388888888889</v>
      </c>
      <c r="L92" s="3">
        <f t="shared" si="7"/>
        <v>326.1826388888889</v>
      </c>
      <c r="M92">
        <f t="shared" si="5"/>
        <v>527.3026607648097</v>
      </c>
      <c r="N92">
        <f t="shared" si="9"/>
        <v>191.5960189095949</v>
      </c>
    </row>
    <row r="93" spans="1:14" ht="12.75">
      <c r="A93" t="s">
        <v>116</v>
      </c>
      <c r="B93" s="1">
        <v>36851</v>
      </c>
      <c r="C93" s="2">
        <v>0.18915509259259258</v>
      </c>
      <c r="D93" t="s">
        <v>418</v>
      </c>
      <c r="E93">
        <v>0.68</v>
      </c>
      <c r="F93">
        <v>11.5696</v>
      </c>
      <c r="G93" t="s">
        <v>419</v>
      </c>
      <c r="H93">
        <v>1.673</v>
      </c>
      <c r="I93">
        <v>146.2881</v>
      </c>
      <c r="K93" s="2">
        <v>0.18472222222222223</v>
      </c>
      <c r="L93" s="3">
        <f t="shared" si="7"/>
        <v>326.1847222222222</v>
      </c>
      <c r="M93">
        <f t="shared" si="5"/>
        <v>570.2850044855427</v>
      </c>
      <c r="N93">
        <f t="shared" si="9"/>
        <v>195.58882961163894</v>
      </c>
    </row>
    <row r="94" spans="1:14" ht="12.75">
      <c r="A94" t="s">
        <v>117</v>
      </c>
      <c r="B94" s="1">
        <v>36851</v>
      </c>
      <c r="C94" s="2">
        <v>0.1912384259259259</v>
      </c>
      <c r="D94" t="s">
        <v>418</v>
      </c>
      <c r="E94">
        <v>0.68</v>
      </c>
      <c r="F94">
        <v>11.0733</v>
      </c>
      <c r="G94" t="s">
        <v>419</v>
      </c>
      <c r="H94">
        <v>1.671</v>
      </c>
      <c r="I94">
        <v>149.4958</v>
      </c>
      <c r="K94" s="2">
        <v>0.18680555555555556</v>
      </c>
      <c r="L94" s="3">
        <f t="shared" si="7"/>
        <v>326.18680555555557</v>
      </c>
      <c r="M94">
        <f t="shared" si="5"/>
        <v>545.8215444068733</v>
      </c>
      <c r="N94">
        <f t="shared" si="9"/>
        <v>199.131576593534</v>
      </c>
    </row>
    <row r="95" spans="1:14" ht="12.75">
      <c r="A95" t="s">
        <v>118</v>
      </c>
      <c r="B95" s="1">
        <v>36851</v>
      </c>
      <c r="C95" s="2">
        <v>0.19332175925925923</v>
      </c>
      <c r="D95" t="s">
        <v>418</v>
      </c>
      <c r="E95">
        <v>0.681</v>
      </c>
      <c r="F95">
        <v>12.3626</v>
      </c>
      <c r="G95" t="s">
        <v>419</v>
      </c>
      <c r="H95">
        <v>1.673</v>
      </c>
      <c r="I95">
        <v>147.9012</v>
      </c>
      <c r="K95" s="2">
        <v>0.18888888888888888</v>
      </c>
      <c r="L95" s="3">
        <f t="shared" si="7"/>
        <v>326.18888888888887</v>
      </c>
      <c r="M95">
        <f t="shared" si="5"/>
        <v>609.3733055985489</v>
      </c>
      <c r="N95">
        <f t="shared" si="9"/>
        <v>197.37041927292117</v>
      </c>
    </row>
    <row r="96" spans="1:14" ht="12.75">
      <c r="A96" t="s">
        <v>119</v>
      </c>
      <c r="B96" s="1">
        <v>36851</v>
      </c>
      <c r="C96" s="2">
        <v>0.19541666666666666</v>
      </c>
      <c r="D96" t="s">
        <v>418</v>
      </c>
      <c r="E96">
        <v>0.681</v>
      </c>
      <c r="F96">
        <v>11.3827</v>
      </c>
      <c r="G96" t="s">
        <v>419</v>
      </c>
      <c r="H96">
        <v>1.673</v>
      </c>
      <c r="I96">
        <v>147.9329</v>
      </c>
      <c r="K96" s="2">
        <v>0.1909722222222222</v>
      </c>
      <c r="L96" s="3">
        <f t="shared" si="7"/>
        <v>326.19097222222223</v>
      </c>
      <c r="M96">
        <f t="shared" si="5"/>
        <v>561.072389759161</v>
      </c>
      <c r="N96">
        <f t="shared" si="9"/>
        <v>197.4054303647708</v>
      </c>
    </row>
    <row r="97" spans="1:14" ht="12.75">
      <c r="A97" t="s">
        <v>120</v>
      </c>
      <c r="B97" s="1">
        <v>36851</v>
      </c>
      <c r="C97" s="2">
        <v>0.1975</v>
      </c>
      <c r="D97" t="s">
        <v>418</v>
      </c>
      <c r="E97">
        <v>0.68</v>
      </c>
      <c r="F97">
        <v>11.403</v>
      </c>
      <c r="G97" t="s">
        <v>419</v>
      </c>
      <c r="H97">
        <v>1.673</v>
      </c>
      <c r="I97">
        <v>130.9862</v>
      </c>
      <c r="K97" s="2">
        <v>0.19305555555555554</v>
      </c>
      <c r="L97" s="3">
        <f t="shared" si="7"/>
        <v>326.19305555555553</v>
      </c>
      <c r="M97">
        <f t="shared" si="5"/>
        <v>562.073010834311</v>
      </c>
      <c r="N97">
        <f t="shared" si="9"/>
        <v>178.68863319605802</v>
      </c>
    </row>
    <row r="98" spans="1:14" ht="12.75">
      <c r="A98" t="s">
        <v>121</v>
      </c>
      <c r="B98" s="1">
        <v>36851</v>
      </c>
      <c r="C98" s="2">
        <v>0.19958333333333333</v>
      </c>
      <c r="D98" t="s">
        <v>418</v>
      </c>
      <c r="E98">
        <v>0.68</v>
      </c>
      <c r="F98">
        <v>12.2502</v>
      </c>
      <c r="G98" t="s">
        <v>419</v>
      </c>
      <c r="H98">
        <v>1.675</v>
      </c>
      <c r="I98">
        <v>134.0844</v>
      </c>
      <c r="K98" s="2">
        <v>0.1951388888888889</v>
      </c>
      <c r="L98" s="3">
        <f t="shared" si="7"/>
        <v>326.1951388888889</v>
      </c>
      <c r="M98">
        <f t="shared" si="5"/>
        <v>603.8329209262893</v>
      </c>
      <c r="N98">
        <f t="shared" si="9"/>
        <v>182.11044281020745</v>
      </c>
    </row>
    <row r="99" spans="1:14" ht="12.75">
      <c r="A99" t="s">
        <v>122</v>
      </c>
      <c r="B99" s="1">
        <v>36851</v>
      </c>
      <c r="C99" s="2">
        <v>0.20172453703703705</v>
      </c>
      <c r="D99" t="s">
        <v>418</v>
      </c>
      <c r="E99">
        <v>0.68</v>
      </c>
      <c r="F99">
        <v>12.455</v>
      </c>
      <c r="G99" t="s">
        <v>419</v>
      </c>
      <c r="H99">
        <v>1.675</v>
      </c>
      <c r="I99">
        <v>116.4376</v>
      </c>
      <c r="K99" s="2">
        <v>0.19722222222222222</v>
      </c>
      <c r="L99" s="3">
        <f t="shared" si="7"/>
        <v>326.1972222222222</v>
      </c>
      <c r="M99">
        <f t="shared" si="5"/>
        <v>613.927856699232</v>
      </c>
      <c r="N99">
        <f t="shared" si="9"/>
        <v>162.6204196035159</v>
      </c>
    </row>
    <row r="100" spans="1:14" ht="12.75">
      <c r="A100" t="s">
        <v>123</v>
      </c>
      <c r="B100" s="1">
        <v>36851</v>
      </c>
      <c r="C100" s="2">
        <v>0.20375</v>
      </c>
      <c r="D100" t="s">
        <v>418</v>
      </c>
      <c r="E100">
        <v>0.68</v>
      </c>
      <c r="F100">
        <v>10.7172</v>
      </c>
      <c r="G100" t="s">
        <v>419</v>
      </c>
      <c r="H100">
        <v>1.676</v>
      </c>
      <c r="I100">
        <v>116.2712</v>
      </c>
      <c r="K100" s="2">
        <v>0.19930555555555554</v>
      </c>
      <c r="L100" s="3">
        <f t="shared" si="7"/>
        <v>326.19930555555555</v>
      </c>
      <c r="M100">
        <f t="shared" si="5"/>
        <v>528.2687776649547</v>
      </c>
      <c r="N100">
        <f t="shared" si="9"/>
        <v>162.43663898257645</v>
      </c>
    </row>
    <row r="101" spans="1:14" ht="12.75">
      <c r="A101" t="s">
        <v>124</v>
      </c>
      <c r="B101" s="1">
        <v>36851</v>
      </c>
      <c r="C101" s="2">
        <v>0.2058333333333333</v>
      </c>
      <c r="D101" t="s">
        <v>418</v>
      </c>
      <c r="E101">
        <v>0.681</v>
      </c>
      <c r="F101">
        <v>10.7915</v>
      </c>
      <c r="G101" t="s">
        <v>419</v>
      </c>
      <c r="H101">
        <v>1.678</v>
      </c>
      <c r="I101">
        <v>107.7801</v>
      </c>
      <c r="K101" s="2">
        <v>0.20138888888888887</v>
      </c>
      <c r="L101" s="3">
        <f t="shared" si="7"/>
        <v>326.2013888888889</v>
      </c>
      <c r="M101">
        <f t="shared" si="5"/>
        <v>531.9311493833611</v>
      </c>
      <c r="N101">
        <f t="shared" si="9"/>
        <v>153.05863639568602</v>
      </c>
    </row>
    <row r="102" spans="1:14" ht="12.75">
      <c r="A102" t="s">
        <v>125</v>
      </c>
      <c r="B102" s="1">
        <v>36851</v>
      </c>
      <c r="C102" s="2">
        <v>0.20791666666666667</v>
      </c>
      <c r="D102" t="s">
        <v>418</v>
      </c>
      <c r="E102">
        <v>0.68</v>
      </c>
      <c r="F102">
        <v>10.2817</v>
      </c>
      <c r="G102" t="s">
        <v>419</v>
      </c>
      <c r="H102">
        <v>1.678</v>
      </c>
      <c r="I102">
        <v>104.0498</v>
      </c>
      <c r="K102" s="2">
        <v>0.2034722222222222</v>
      </c>
      <c r="L102" s="3">
        <f t="shared" si="7"/>
        <v>326.2034722222222</v>
      </c>
      <c r="M102">
        <f t="shared" si="5"/>
        <v>506.8022516438776</v>
      </c>
      <c r="N102">
        <f t="shared" si="9"/>
        <v>148.93870340115322</v>
      </c>
    </row>
    <row r="103" spans="1:14" ht="12.75">
      <c r="A103" t="s">
        <v>126</v>
      </c>
      <c r="B103" s="1">
        <v>36851</v>
      </c>
      <c r="C103" s="2">
        <v>0.2100115740740741</v>
      </c>
      <c r="D103" t="s">
        <v>418</v>
      </c>
      <c r="E103">
        <v>0.68</v>
      </c>
      <c r="F103">
        <v>11.126</v>
      </c>
      <c r="G103" t="s">
        <v>419</v>
      </c>
      <c r="H103">
        <v>1.676</v>
      </c>
      <c r="I103">
        <v>106.7955</v>
      </c>
      <c r="K103" s="2">
        <v>0.20555555555555557</v>
      </c>
      <c r="L103" s="3">
        <f t="shared" si="7"/>
        <v>326.2055555555556</v>
      </c>
      <c r="M103">
        <f t="shared" si="5"/>
        <v>548.4192158679772</v>
      </c>
      <c r="N103">
        <f t="shared" si="9"/>
        <v>151.97119409173806</v>
      </c>
    </row>
    <row r="104" spans="1:14" ht="12.75">
      <c r="A104" t="s">
        <v>127</v>
      </c>
      <c r="B104" s="1">
        <v>36851</v>
      </c>
      <c r="C104" s="2">
        <v>0.2120949074074074</v>
      </c>
      <c r="D104" t="s">
        <v>418</v>
      </c>
      <c r="E104">
        <v>0.68</v>
      </c>
      <c r="F104">
        <v>10.0978</v>
      </c>
      <c r="G104" t="s">
        <v>419</v>
      </c>
      <c r="H104">
        <v>1.673</v>
      </c>
      <c r="I104">
        <v>106.0992</v>
      </c>
      <c r="K104" s="2">
        <v>0.2076388888888889</v>
      </c>
      <c r="L104" s="3">
        <f t="shared" si="7"/>
        <v>326.2076388888889</v>
      </c>
      <c r="M104">
        <f t="shared" si="5"/>
        <v>497.73751195323206</v>
      </c>
      <c r="N104">
        <f t="shared" si="9"/>
        <v>151.2021649669778</v>
      </c>
    </row>
    <row r="105" spans="1:14" ht="12.75">
      <c r="A105" t="s">
        <v>128</v>
      </c>
      <c r="B105" s="1">
        <v>36851</v>
      </c>
      <c r="C105" s="2">
        <v>0.21417824074074074</v>
      </c>
      <c r="D105" t="s">
        <v>418</v>
      </c>
      <c r="E105">
        <v>0.681</v>
      </c>
      <c r="F105">
        <v>11.0615</v>
      </c>
      <c r="G105" t="s">
        <v>419</v>
      </c>
      <c r="H105">
        <v>1.675</v>
      </c>
      <c r="I105">
        <v>110.4667</v>
      </c>
      <c r="K105" s="2">
        <v>0.20972222222222223</v>
      </c>
      <c r="L105" s="3">
        <f t="shared" si="7"/>
        <v>326.20972222222224</v>
      </c>
      <c r="M105">
        <f t="shared" si="5"/>
        <v>545.2399025996432</v>
      </c>
      <c r="N105">
        <f t="shared" si="9"/>
        <v>156.0258540412137</v>
      </c>
    </row>
    <row r="106" spans="1:14" ht="12.75">
      <c r="A106" t="s">
        <v>129</v>
      </c>
      <c r="B106" s="1">
        <v>36851</v>
      </c>
      <c r="C106" s="2">
        <v>0.2162615740740741</v>
      </c>
      <c r="D106" t="s">
        <v>418</v>
      </c>
      <c r="E106">
        <v>0.681</v>
      </c>
      <c r="F106">
        <v>10.8757</v>
      </c>
      <c r="G106" t="s">
        <v>419</v>
      </c>
      <c r="H106">
        <v>1.673</v>
      </c>
      <c r="I106">
        <v>112.7101</v>
      </c>
      <c r="K106" s="2">
        <v>0.21180555555555555</v>
      </c>
      <c r="L106" s="3">
        <f t="shared" si="7"/>
        <v>326.21180555555554</v>
      </c>
      <c r="M106">
        <f t="shared" si="5"/>
        <v>536.081508719698</v>
      </c>
      <c r="N106">
        <f t="shared" si="9"/>
        <v>158.50357907135466</v>
      </c>
    </row>
    <row r="107" spans="1:14" ht="12.75">
      <c r="A107" t="s">
        <v>130</v>
      </c>
      <c r="B107" s="1">
        <v>36851</v>
      </c>
      <c r="C107" s="2">
        <v>0.21834490740740742</v>
      </c>
      <c r="D107" t="s">
        <v>418</v>
      </c>
      <c r="E107">
        <v>0.681</v>
      </c>
      <c r="F107">
        <v>10.6202</v>
      </c>
      <c r="G107" t="s">
        <v>419</v>
      </c>
      <c r="H107">
        <v>1.676</v>
      </c>
      <c r="I107">
        <v>123.806</v>
      </c>
      <c r="K107" s="2">
        <v>0.2138888888888889</v>
      </c>
      <c r="L107" s="3">
        <f t="shared" si="7"/>
        <v>326.2138888888889</v>
      </c>
      <c r="M107">
        <f t="shared" si="5"/>
        <v>523.487484842809</v>
      </c>
      <c r="N107">
        <f t="shared" si="9"/>
        <v>170.75845522448887</v>
      </c>
    </row>
    <row r="108" spans="1:14" ht="12.75">
      <c r="A108" t="s">
        <v>426</v>
      </c>
      <c r="B108" s="1">
        <v>36851</v>
      </c>
      <c r="C108">
        <f>AVERAGE(C107,C109)</f>
        <v>0.22042824074074074</v>
      </c>
      <c r="D108" t="s">
        <v>418</v>
      </c>
      <c r="E108" t="s">
        <v>426</v>
      </c>
      <c r="F108" t="s">
        <v>426</v>
      </c>
      <c r="G108" t="s">
        <v>419</v>
      </c>
      <c r="H108" t="s">
        <v>426</v>
      </c>
      <c r="I108" t="s">
        <v>426</v>
      </c>
      <c r="K108" s="2">
        <v>0.21597222222222223</v>
      </c>
      <c r="L108" s="3">
        <f t="shared" si="7"/>
        <v>326.2159722222222</v>
      </c>
      <c r="M108" t="s">
        <v>426</v>
      </c>
      <c r="N108" t="s">
        <v>426</v>
      </c>
    </row>
    <row r="109" spans="1:14" ht="12.75">
      <c r="A109" t="s">
        <v>131</v>
      </c>
      <c r="B109" s="1">
        <v>36851</v>
      </c>
      <c r="C109" s="2">
        <v>0.22251157407407407</v>
      </c>
      <c r="D109" t="s">
        <v>418</v>
      </c>
      <c r="E109">
        <v>0.68</v>
      </c>
      <c r="F109">
        <v>11.3541</v>
      </c>
      <c r="G109" t="s">
        <v>419</v>
      </c>
      <c r="H109">
        <v>1.676</v>
      </c>
      <c r="I109">
        <v>123.3281</v>
      </c>
      <c r="K109" s="2">
        <v>0.21805555555555556</v>
      </c>
      <c r="L109" s="3">
        <f t="shared" si="7"/>
        <v>326.21805555555557</v>
      </c>
      <c r="M109">
        <f t="shared" si="5"/>
        <v>559.6626477518066</v>
      </c>
      <c r="N109">
        <f>(277-103)/(-62+(AVERAGE($P$207,$P$47)))*I109+277-((277-103)/(-62+(AVERAGE($P$207,$P$47)))*220)</f>
        <v>170.23063816471162</v>
      </c>
    </row>
    <row r="110" spans="1:14" ht="12.75">
      <c r="A110" t="s">
        <v>426</v>
      </c>
      <c r="B110" s="1">
        <v>36851</v>
      </c>
      <c r="C110">
        <f>AVERAGE(C109,C114)</f>
        <v>0.22772569444444446</v>
      </c>
      <c r="D110" t="s">
        <v>418</v>
      </c>
      <c r="E110" t="s">
        <v>426</v>
      </c>
      <c r="F110" t="s">
        <v>426</v>
      </c>
      <c r="G110" t="s">
        <v>419</v>
      </c>
      <c r="H110" t="s">
        <v>426</v>
      </c>
      <c r="I110" t="s">
        <v>426</v>
      </c>
      <c r="K110" s="2">
        <v>0.22013888888888888</v>
      </c>
      <c r="L110" s="3">
        <f t="shared" si="7"/>
        <v>326.22013888888887</v>
      </c>
      <c r="M110" t="s">
        <v>426</v>
      </c>
      <c r="N110" t="s">
        <v>426</v>
      </c>
    </row>
    <row r="111" spans="1:14" ht="12.75">
      <c r="A111" t="s">
        <v>426</v>
      </c>
      <c r="B111" s="1">
        <v>36851</v>
      </c>
      <c r="C111">
        <f>AVERAGE(C110,C114)</f>
        <v>0.23033275462962965</v>
      </c>
      <c r="D111" t="s">
        <v>418</v>
      </c>
      <c r="E111" t="s">
        <v>426</v>
      </c>
      <c r="F111" t="s">
        <v>426</v>
      </c>
      <c r="G111" t="s">
        <v>419</v>
      </c>
      <c r="H111" t="s">
        <v>426</v>
      </c>
      <c r="I111" t="s">
        <v>426</v>
      </c>
      <c r="K111" s="2">
        <v>0.2222222222222222</v>
      </c>
      <c r="L111" s="3">
        <f t="shared" si="7"/>
        <v>326.22222222222223</v>
      </c>
      <c r="M111" t="s">
        <v>426</v>
      </c>
      <c r="N111" t="s">
        <v>426</v>
      </c>
    </row>
    <row r="112" spans="1:14" ht="12.75">
      <c r="A112" t="s">
        <v>426</v>
      </c>
      <c r="B112" s="1">
        <v>36851</v>
      </c>
      <c r="C112">
        <f>AVERAGE(C111,C114)</f>
        <v>0.23163628472222225</v>
      </c>
      <c r="D112" t="s">
        <v>418</v>
      </c>
      <c r="E112" t="s">
        <v>426</v>
      </c>
      <c r="F112" t="s">
        <v>426</v>
      </c>
      <c r="G112" t="s">
        <v>419</v>
      </c>
      <c r="H112" t="s">
        <v>426</v>
      </c>
      <c r="I112" t="s">
        <v>426</v>
      </c>
      <c r="K112" s="2">
        <v>0.22430555555555556</v>
      </c>
      <c r="L112" s="3">
        <f t="shared" si="7"/>
        <v>326.22430555555553</v>
      </c>
      <c r="M112" t="s">
        <v>426</v>
      </c>
      <c r="N112" t="s">
        <v>426</v>
      </c>
    </row>
    <row r="113" spans="1:14" ht="12.75">
      <c r="A113" t="s">
        <v>426</v>
      </c>
      <c r="B113" s="1">
        <v>36851</v>
      </c>
      <c r="C113">
        <f>AVERAGE(C112,C114)</f>
        <v>0.23228804976851852</v>
      </c>
      <c r="D113" t="s">
        <v>418</v>
      </c>
      <c r="E113" t="s">
        <v>426</v>
      </c>
      <c r="F113" t="s">
        <v>426</v>
      </c>
      <c r="G113" t="s">
        <v>419</v>
      </c>
      <c r="H113" t="s">
        <v>426</v>
      </c>
      <c r="I113" t="s">
        <v>426</v>
      </c>
      <c r="K113" s="2">
        <v>0.2263888888888889</v>
      </c>
      <c r="L113" s="3">
        <f t="shared" si="7"/>
        <v>326.2263888888889</v>
      </c>
      <c r="M113" t="s">
        <v>426</v>
      </c>
      <c r="N113" t="s">
        <v>426</v>
      </c>
    </row>
    <row r="114" spans="1:14" ht="12.75">
      <c r="A114" t="s">
        <v>132</v>
      </c>
      <c r="B114" s="1">
        <v>36851</v>
      </c>
      <c r="C114" s="2">
        <v>0.23293981481481482</v>
      </c>
      <c r="D114" t="s">
        <v>418</v>
      </c>
      <c r="E114">
        <v>0.68</v>
      </c>
      <c r="F114">
        <v>10.6023</v>
      </c>
      <c r="G114" t="s">
        <v>419</v>
      </c>
      <c r="H114">
        <v>1.673</v>
      </c>
      <c r="I114">
        <v>118.3946</v>
      </c>
      <c r="K114" s="2">
        <v>0.22847222222222222</v>
      </c>
      <c r="L114" s="3">
        <f t="shared" si="7"/>
        <v>326.2284722222222</v>
      </c>
      <c r="M114">
        <f aca="true" t="shared" si="10" ref="M114:M177">500*F114/AVERAGE($Q$207,$Q$47)</f>
        <v>522.6051637962479</v>
      </c>
      <c r="N114">
        <f aca="true" t="shared" si="11" ref="N114:N127">(277-103)/(-62+(AVERAGE($P$207,$P$47)))*I114+277-((277-103)/(-62+(AVERAGE($P$207,$P$47)))*220)</f>
        <v>164.78182991107846</v>
      </c>
    </row>
    <row r="115" spans="1:14" ht="12.75">
      <c r="A115" t="s">
        <v>133</v>
      </c>
      <c r="B115" s="1">
        <v>36851</v>
      </c>
      <c r="C115" s="2">
        <v>0.23502314814814815</v>
      </c>
      <c r="D115" t="s">
        <v>418</v>
      </c>
      <c r="E115">
        <v>0.681</v>
      </c>
      <c r="F115">
        <v>11.3414</v>
      </c>
      <c r="G115" t="s">
        <v>419</v>
      </c>
      <c r="H115">
        <v>1.673</v>
      </c>
      <c r="I115">
        <v>126.3179</v>
      </c>
      <c r="K115" s="2">
        <v>0.23055555555555554</v>
      </c>
      <c r="L115" s="3">
        <f t="shared" si="7"/>
        <v>326.23055555555555</v>
      </c>
      <c r="M115">
        <f t="shared" si="10"/>
        <v>559.0366434338555</v>
      </c>
      <c r="N115">
        <f t="shared" si="11"/>
        <v>173.53272530704712</v>
      </c>
    </row>
    <row r="116" spans="1:14" ht="12.75">
      <c r="A116" t="s">
        <v>134</v>
      </c>
      <c r="B116" s="1">
        <v>36851</v>
      </c>
      <c r="C116" s="2">
        <v>0.23710648148148147</v>
      </c>
      <c r="D116" t="s">
        <v>418</v>
      </c>
      <c r="E116">
        <v>0.68</v>
      </c>
      <c r="F116">
        <v>11.4861</v>
      </c>
      <c r="G116" t="s">
        <v>419</v>
      </c>
      <c r="H116">
        <v>1.673</v>
      </c>
      <c r="I116">
        <v>122.1168</v>
      </c>
      <c r="K116" s="2">
        <v>0.23263888888888887</v>
      </c>
      <c r="L116" s="3">
        <f t="shared" si="7"/>
        <v>326.2326388888889</v>
      </c>
      <c r="M116">
        <f t="shared" si="10"/>
        <v>566.1691493242112</v>
      </c>
      <c r="N116">
        <f t="shared" si="11"/>
        <v>168.89281685375065</v>
      </c>
    </row>
    <row r="117" spans="1:14" ht="12.75">
      <c r="A117" t="s">
        <v>135</v>
      </c>
      <c r="B117" s="1">
        <v>36851</v>
      </c>
      <c r="C117" s="2">
        <v>0.2392013888888889</v>
      </c>
      <c r="D117" t="s">
        <v>418</v>
      </c>
      <c r="E117">
        <v>0.681</v>
      </c>
      <c r="F117">
        <v>11.27</v>
      </c>
      <c r="G117" t="s">
        <v>419</v>
      </c>
      <c r="H117">
        <v>1.675</v>
      </c>
      <c r="I117">
        <v>120.341</v>
      </c>
      <c r="K117" s="2">
        <v>0.2347222222222222</v>
      </c>
      <c r="L117" s="3">
        <f t="shared" si="7"/>
        <v>326.2347222222222</v>
      </c>
      <c r="M117">
        <f t="shared" si="10"/>
        <v>555.5172175833276</v>
      </c>
      <c r="N117">
        <f t="shared" si="11"/>
        <v>166.93153303966298</v>
      </c>
    </row>
    <row r="118" spans="1:14" ht="12.75">
      <c r="A118" t="s">
        <v>136</v>
      </c>
      <c r="B118" s="1">
        <v>36851</v>
      </c>
      <c r="C118" s="2">
        <v>0.24128472222222222</v>
      </c>
      <c r="D118" t="s">
        <v>418</v>
      </c>
      <c r="E118">
        <v>0.68</v>
      </c>
      <c r="F118">
        <v>10.7307</v>
      </c>
      <c r="G118" t="s">
        <v>419</v>
      </c>
      <c r="H118">
        <v>1.676</v>
      </c>
      <c r="I118">
        <v>123.7736</v>
      </c>
      <c r="K118" s="2">
        <v>0.23680555555555557</v>
      </c>
      <c r="L118" s="3">
        <f t="shared" si="7"/>
        <v>326.2368055555556</v>
      </c>
      <c r="M118">
        <f t="shared" si="10"/>
        <v>528.9342153257688</v>
      </c>
      <c r="N118">
        <f t="shared" si="11"/>
        <v>170.7226710170464</v>
      </c>
    </row>
    <row r="119" spans="1:14" ht="12.75">
      <c r="A119" t="s">
        <v>137</v>
      </c>
      <c r="B119" s="1">
        <v>36851</v>
      </c>
      <c r="C119" s="2">
        <v>0.24336805555555555</v>
      </c>
      <c r="D119" t="s">
        <v>418</v>
      </c>
      <c r="E119">
        <v>0.681</v>
      </c>
      <c r="F119">
        <v>12.4345</v>
      </c>
      <c r="G119" t="s">
        <v>419</v>
      </c>
      <c r="H119">
        <v>1.678</v>
      </c>
      <c r="I119">
        <v>121.9085</v>
      </c>
      <c r="K119" s="2">
        <v>0.2388888888888889</v>
      </c>
      <c r="L119" s="3">
        <f t="shared" si="7"/>
        <v>326.2388888888889</v>
      </c>
      <c r="M119">
        <f t="shared" si="10"/>
        <v>612.9173772883662</v>
      </c>
      <c r="N119">
        <f t="shared" si="11"/>
        <v>168.66275974232232</v>
      </c>
    </row>
    <row r="120" spans="1:14" ht="12.75">
      <c r="A120" t="s">
        <v>138</v>
      </c>
      <c r="B120" s="1">
        <v>36851</v>
      </c>
      <c r="C120" s="2">
        <v>0.24545138888888887</v>
      </c>
      <c r="D120" t="s">
        <v>418</v>
      </c>
      <c r="E120">
        <v>0.68</v>
      </c>
      <c r="F120">
        <v>11.4768</v>
      </c>
      <c r="G120" t="s">
        <v>419</v>
      </c>
      <c r="H120">
        <v>1.676</v>
      </c>
      <c r="I120">
        <v>123.5645</v>
      </c>
      <c r="K120" s="2">
        <v>0.24097222222222223</v>
      </c>
      <c r="L120" s="3">
        <f t="shared" si="7"/>
        <v>326.24097222222224</v>
      </c>
      <c r="M120">
        <f t="shared" si="10"/>
        <v>565.7107367134281</v>
      </c>
      <c r="N120">
        <f t="shared" si="11"/>
        <v>170.4917303449404</v>
      </c>
    </row>
    <row r="121" spans="1:14" ht="12.75">
      <c r="A121" t="s">
        <v>139</v>
      </c>
      <c r="B121" s="1">
        <v>36851</v>
      </c>
      <c r="C121" s="2">
        <v>0.24753472222222225</v>
      </c>
      <c r="D121" t="s">
        <v>418</v>
      </c>
      <c r="E121">
        <v>0.68</v>
      </c>
      <c r="F121">
        <v>11.2489</v>
      </c>
      <c r="G121" t="s">
        <v>419</v>
      </c>
      <c r="H121">
        <v>1.678</v>
      </c>
      <c r="I121">
        <v>110.7919</v>
      </c>
      <c r="K121" s="2">
        <v>0.24305555555555555</v>
      </c>
      <c r="L121" s="3">
        <f t="shared" si="7"/>
        <v>326.24305555555554</v>
      </c>
      <c r="M121">
        <f t="shared" si="10"/>
        <v>554.4771631653146</v>
      </c>
      <c r="N121">
        <f t="shared" si="11"/>
        <v>156.38502145665532</v>
      </c>
    </row>
    <row r="122" spans="1:14" ht="12.75">
      <c r="A122" t="s">
        <v>140</v>
      </c>
      <c r="B122" s="1">
        <v>36851</v>
      </c>
      <c r="C122" s="2">
        <v>0.24961805555555558</v>
      </c>
      <c r="D122" t="s">
        <v>418</v>
      </c>
      <c r="E122">
        <v>0.68</v>
      </c>
      <c r="F122">
        <v>10.951</v>
      </c>
      <c r="G122" t="s">
        <v>419</v>
      </c>
      <c r="H122">
        <v>1.676</v>
      </c>
      <c r="I122">
        <v>117.3599</v>
      </c>
      <c r="K122" s="2">
        <v>0.24513888888888888</v>
      </c>
      <c r="L122" s="3">
        <f t="shared" si="7"/>
        <v>326.2451388888889</v>
      </c>
      <c r="M122">
        <f t="shared" si="10"/>
        <v>539.7931721166833</v>
      </c>
      <c r="N122">
        <f t="shared" si="11"/>
        <v>163.63905461969622</v>
      </c>
    </row>
    <row r="123" spans="1:14" ht="12.75">
      <c r="A123" t="s">
        <v>141</v>
      </c>
      <c r="B123" s="1">
        <v>36851</v>
      </c>
      <c r="C123" s="2">
        <v>0.25171296296296297</v>
      </c>
      <c r="D123" t="s">
        <v>418</v>
      </c>
      <c r="E123">
        <v>0.68</v>
      </c>
      <c r="F123">
        <v>10.7965</v>
      </c>
      <c r="G123" t="s">
        <v>419</v>
      </c>
      <c r="H123">
        <v>1.678</v>
      </c>
      <c r="I123">
        <v>120.4825</v>
      </c>
      <c r="K123" s="2">
        <v>0.24722222222222223</v>
      </c>
      <c r="L123" s="3">
        <f t="shared" si="7"/>
        <v>326.2472222222222</v>
      </c>
      <c r="M123">
        <f t="shared" si="10"/>
        <v>532.1776077762553</v>
      </c>
      <c r="N123">
        <f t="shared" si="11"/>
        <v>167.08781283451228</v>
      </c>
    </row>
    <row r="124" spans="1:14" ht="12.75">
      <c r="A124" t="s">
        <v>142</v>
      </c>
      <c r="B124" s="1">
        <v>36851</v>
      </c>
      <c r="C124" s="2">
        <v>0.2537962962962963</v>
      </c>
      <c r="D124" t="s">
        <v>418</v>
      </c>
      <c r="E124">
        <v>0.68</v>
      </c>
      <c r="F124">
        <v>11.3667</v>
      </c>
      <c r="G124" t="s">
        <v>419</v>
      </c>
      <c r="H124">
        <v>1.675</v>
      </c>
      <c r="I124">
        <v>114.1303</v>
      </c>
      <c r="K124" s="2">
        <v>0.24930555555555556</v>
      </c>
      <c r="L124" s="3">
        <f t="shared" si="7"/>
        <v>326.24930555555557</v>
      </c>
      <c r="M124">
        <f t="shared" si="10"/>
        <v>560.2837229018998</v>
      </c>
      <c r="N124">
        <f t="shared" si="11"/>
        <v>160.07212016425214</v>
      </c>
    </row>
    <row r="125" spans="1:14" ht="12.75">
      <c r="A125" t="s">
        <v>143</v>
      </c>
      <c r="B125" s="1">
        <v>36851</v>
      </c>
      <c r="C125" s="2">
        <v>0.2558796296296296</v>
      </c>
      <c r="D125" t="s">
        <v>418</v>
      </c>
      <c r="E125">
        <v>0.68</v>
      </c>
      <c r="F125">
        <v>11.366</v>
      </c>
      <c r="G125" t="s">
        <v>419</v>
      </c>
      <c r="H125">
        <v>1.673</v>
      </c>
      <c r="I125">
        <v>118.1118</v>
      </c>
      <c r="K125" s="2">
        <v>0.2513888888888889</v>
      </c>
      <c r="L125" s="3">
        <f t="shared" si="7"/>
        <v>326.25138888888887</v>
      </c>
      <c r="M125">
        <f t="shared" si="10"/>
        <v>560.2492187268946</v>
      </c>
      <c r="N125">
        <f t="shared" si="11"/>
        <v>164.46949121154924</v>
      </c>
    </row>
    <row r="126" spans="1:14" ht="12.75">
      <c r="A126" t="s">
        <v>144</v>
      </c>
      <c r="B126" s="1">
        <v>36851</v>
      </c>
      <c r="C126" s="2">
        <v>0.25796296296296295</v>
      </c>
      <c r="D126" t="s">
        <v>418</v>
      </c>
      <c r="E126">
        <v>0.681</v>
      </c>
      <c r="F126">
        <v>11.3625</v>
      </c>
      <c r="G126" t="s">
        <v>419</v>
      </c>
      <c r="H126">
        <v>1.673</v>
      </c>
      <c r="I126">
        <v>113.9066</v>
      </c>
      <c r="K126" s="2">
        <v>0.2534722222222222</v>
      </c>
      <c r="L126" s="3">
        <f t="shared" si="7"/>
        <v>326.25347222222223</v>
      </c>
      <c r="M126">
        <f t="shared" si="10"/>
        <v>560.0766978518687</v>
      </c>
      <c r="N126">
        <f t="shared" si="11"/>
        <v>159.82505450978013</v>
      </c>
    </row>
    <row r="127" spans="1:14" ht="12.75">
      <c r="A127" t="s">
        <v>145</v>
      </c>
      <c r="B127" s="1">
        <v>36851</v>
      </c>
      <c r="C127" s="2">
        <v>0.26004629629629633</v>
      </c>
      <c r="D127" t="s">
        <v>418</v>
      </c>
      <c r="E127">
        <v>0.681</v>
      </c>
      <c r="F127">
        <v>11.036</v>
      </c>
      <c r="G127" t="s">
        <v>419</v>
      </c>
      <c r="H127">
        <v>1.673</v>
      </c>
      <c r="I127">
        <v>116.8292</v>
      </c>
      <c r="K127" s="2">
        <v>0.2555555555555556</v>
      </c>
      <c r="L127" s="3">
        <f t="shared" si="7"/>
        <v>326.25555555555553</v>
      </c>
      <c r="M127">
        <f t="shared" si="10"/>
        <v>543.9829647958832</v>
      </c>
      <c r="N127">
        <f t="shared" si="11"/>
        <v>163.0529225551978</v>
      </c>
    </row>
    <row r="128" spans="1:14" ht="12.75">
      <c r="A128" t="s">
        <v>426</v>
      </c>
      <c r="B128" s="1">
        <v>36851</v>
      </c>
      <c r="C128">
        <f>AVERAGE(C127,C130)</f>
        <v>0.2631712962962963</v>
      </c>
      <c r="D128" t="s">
        <v>418</v>
      </c>
      <c r="E128" t="s">
        <v>426</v>
      </c>
      <c r="F128" t="s">
        <v>426</v>
      </c>
      <c r="G128" t="s">
        <v>419</v>
      </c>
      <c r="H128" t="s">
        <v>426</v>
      </c>
      <c r="I128" t="s">
        <v>426</v>
      </c>
      <c r="K128" s="2">
        <v>0.2576388888888889</v>
      </c>
      <c r="L128" s="3">
        <f t="shared" si="7"/>
        <v>326.2576388888889</v>
      </c>
      <c r="M128" t="s">
        <v>426</v>
      </c>
      <c r="N128" t="s">
        <v>426</v>
      </c>
    </row>
    <row r="129" spans="1:14" ht="12.75">
      <c r="A129" t="s">
        <v>426</v>
      </c>
      <c r="B129" s="1">
        <v>36851</v>
      </c>
      <c r="C129">
        <f>AVERAGE(C128,C130)</f>
        <v>0.26473379629629634</v>
      </c>
      <c r="D129" t="s">
        <v>418</v>
      </c>
      <c r="E129" t="s">
        <v>426</v>
      </c>
      <c r="F129" t="s">
        <v>426</v>
      </c>
      <c r="G129" t="s">
        <v>419</v>
      </c>
      <c r="H129" t="s">
        <v>426</v>
      </c>
      <c r="I129" t="s">
        <v>426</v>
      </c>
      <c r="K129" s="2">
        <v>0.25972222222222224</v>
      </c>
      <c r="L129" s="3">
        <f t="shared" si="7"/>
        <v>326.2597222222222</v>
      </c>
      <c r="M129" t="s">
        <v>426</v>
      </c>
      <c r="N129" t="s">
        <v>426</v>
      </c>
    </row>
    <row r="130" spans="1:14" ht="12.75">
      <c r="A130" t="s">
        <v>146</v>
      </c>
      <c r="B130" s="1">
        <v>36851</v>
      </c>
      <c r="C130" s="2">
        <v>0.2662962962962963</v>
      </c>
      <c r="D130" t="s">
        <v>418</v>
      </c>
      <c r="E130">
        <v>0.681</v>
      </c>
      <c r="F130">
        <v>10.8067</v>
      </c>
      <c r="G130" t="s">
        <v>419</v>
      </c>
      <c r="H130">
        <v>1.678</v>
      </c>
      <c r="I130">
        <v>117.6297</v>
      </c>
      <c r="K130" s="2">
        <v>0.26180555555555557</v>
      </c>
      <c r="L130" s="3">
        <f t="shared" si="7"/>
        <v>326.26180555555555</v>
      </c>
      <c r="M130">
        <f t="shared" si="10"/>
        <v>532.6803828977592</v>
      </c>
      <c r="N130">
        <f aca="true" t="shared" si="12" ref="N130:N139">(277-103)/(-62+(AVERAGE($P$207,$P$47)))*I130+277-((277-103)/(-62+(AVERAGE($P$207,$P$47)))*220)</f>
        <v>163.93703545821458</v>
      </c>
    </row>
    <row r="131" spans="1:14" ht="12.75">
      <c r="A131" t="s">
        <v>147</v>
      </c>
      <c r="B131" s="1">
        <v>36851</v>
      </c>
      <c r="C131" s="2">
        <v>0.2683912037037037</v>
      </c>
      <c r="D131" t="s">
        <v>418</v>
      </c>
      <c r="E131">
        <v>0.68</v>
      </c>
      <c r="F131">
        <v>11.2092</v>
      </c>
      <c r="G131" t="s">
        <v>419</v>
      </c>
      <c r="H131">
        <v>1.676</v>
      </c>
      <c r="I131">
        <v>116.2153</v>
      </c>
      <c r="K131" s="2">
        <v>0.2638888888888889</v>
      </c>
      <c r="L131" s="3">
        <f t="shared" si="7"/>
        <v>326.2638888888889</v>
      </c>
      <c r="M131">
        <f t="shared" si="10"/>
        <v>552.5202835257352</v>
      </c>
      <c r="N131">
        <f t="shared" si="12"/>
        <v>162.37490018022967</v>
      </c>
    </row>
    <row r="132" spans="1:14" ht="12.75">
      <c r="A132" t="s">
        <v>148</v>
      </c>
      <c r="B132" s="1">
        <v>36851</v>
      </c>
      <c r="C132" s="2">
        <v>0.27047453703703705</v>
      </c>
      <c r="D132" t="s">
        <v>418</v>
      </c>
      <c r="E132">
        <v>0.68</v>
      </c>
      <c r="F132">
        <v>10.4538</v>
      </c>
      <c r="G132" t="s">
        <v>419</v>
      </c>
      <c r="H132">
        <v>1.676</v>
      </c>
      <c r="I132">
        <v>123.9194</v>
      </c>
      <c r="K132" s="2">
        <v>0.2659722222222222</v>
      </c>
      <c r="L132" s="3">
        <f t="shared" si="7"/>
        <v>326.2659722222222</v>
      </c>
      <c r="M132">
        <f t="shared" si="10"/>
        <v>515.2853495272929</v>
      </c>
      <c r="N132">
        <f t="shared" si="12"/>
        <v>170.88369995053776</v>
      </c>
    </row>
    <row r="133" spans="1:14" ht="12.75">
      <c r="A133" t="s">
        <v>149</v>
      </c>
      <c r="B133" s="1">
        <v>36851</v>
      </c>
      <c r="C133" s="2">
        <v>0.2725578703703704</v>
      </c>
      <c r="D133" t="s">
        <v>418</v>
      </c>
      <c r="E133">
        <v>0.68</v>
      </c>
      <c r="F133">
        <v>10.8532</v>
      </c>
      <c r="G133" t="s">
        <v>419</v>
      </c>
      <c r="H133">
        <v>1.678</v>
      </c>
      <c r="I133">
        <v>127.4432</v>
      </c>
      <c r="K133" s="2">
        <v>0.26805555555555555</v>
      </c>
      <c r="L133" s="3">
        <f t="shared" si="7"/>
        <v>326.2680555555556</v>
      </c>
      <c r="M133">
        <f t="shared" si="10"/>
        <v>534.9724459516744</v>
      </c>
      <c r="N133">
        <f t="shared" si="12"/>
        <v>174.77556384516677</v>
      </c>
    </row>
    <row r="134" spans="1:14" ht="12.75">
      <c r="A134" t="s">
        <v>150</v>
      </c>
      <c r="B134" s="1">
        <v>36851</v>
      </c>
      <c r="C134" s="2">
        <v>0.2746412037037037</v>
      </c>
      <c r="D134" t="s">
        <v>418</v>
      </c>
      <c r="E134">
        <v>0.68</v>
      </c>
      <c r="F134">
        <v>10.9769</v>
      </c>
      <c r="G134" t="s">
        <v>419</v>
      </c>
      <c r="H134">
        <v>1.678</v>
      </c>
      <c r="I134">
        <v>128.7285</v>
      </c>
      <c r="K134" s="2">
        <v>0.2701388888888889</v>
      </c>
      <c r="L134" s="3">
        <f aca="true" t="shared" si="13" ref="L134:L197">B134-DATE(1999,12,31)+K134</f>
        <v>326.2701388888889</v>
      </c>
      <c r="M134">
        <f t="shared" si="10"/>
        <v>541.0698265918749</v>
      </c>
      <c r="N134">
        <f t="shared" si="12"/>
        <v>176.19511451880507</v>
      </c>
    </row>
    <row r="135" spans="1:14" ht="12.75">
      <c r="A135" t="s">
        <v>151</v>
      </c>
      <c r="B135" s="1">
        <v>36851</v>
      </c>
      <c r="C135" s="2">
        <v>0.27672453703703703</v>
      </c>
      <c r="D135" t="s">
        <v>418</v>
      </c>
      <c r="E135">
        <v>0.685</v>
      </c>
      <c r="F135">
        <v>10.7636</v>
      </c>
      <c r="G135" t="s">
        <v>419</v>
      </c>
      <c r="H135">
        <v>1.68</v>
      </c>
      <c r="I135">
        <v>140.1321</v>
      </c>
      <c r="K135" s="2">
        <v>0.2722222222222222</v>
      </c>
      <c r="L135" s="3">
        <f t="shared" si="13"/>
        <v>326.27222222222224</v>
      </c>
      <c r="M135">
        <f t="shared" si="10"/>
        <v>530.5559115510121</v>
      </c>
      <c r="N135">
        <f t="shared" si="12"/>
        <v>188.78983019755864</v>
      </c>
    </row>
    <row r="136" spans="1:14" ht="12.75">
      <c r="A136" t="s">
        <v>152</v>
      </c>
      <c r="B136" s="1">
        <v>36851</v>
      </c>
      <c r="C136" s="2">
        <v>0.27880787037037036</v>
      </c>
      <c r="D136" t="s">
        <v>418</v>
      </c>
      <c r="E136">
        <v>0.683</v>
      </c>
      <c r="F136">
        <v>12.4385</v>
      </c>
      <c r="G136" t="s">
        <v>419</v>
      </c>
      <c r="H136">
        <v>1.676</v>
      </c>
      <c r="I136">
        <v>129.8019</v>
      </c>
      <c r="K136" s="2">
        <v>0.2743055555555555</v>
      </c>
      <c r="L136" s="3">
        <f t="shared" si="13"/>
        <v>326.27430555555554</v>
      </c>
      <c r="M136">
        <f t="shared" si="10"/>
        <v>613.1145440026816</v>
      </c>
      <c r="N136">
        <f t="shared" si="12"/>
        <v>177.38063205796587</v>
      </c>
    </row>
    <row r="137" spans="1:14" ht="12.75">
      <c r="A137" t="s">
        <v>153</v>
      </c>
      <c r="B137" s="1">
        <v>36851</v>
      </c>
      <c r="C137" s="2">
        <v>0.28094907407407405</v>
      </c>
      <c r="D137" t="s">
        <v>418</v>
      </c>
      <c r="E137">
        <v>0.68</v>
      </c>
      <c r="F137">
        <v>11.6203</v>
      </c>
      <c r="G137" t="s">
        <v>419</v>
      </c>
      <c r="H137">
        <v>1.673</v>
      </c>
      <c r="I137">
        <v>129.8629</v>
      </c>
      <c r="K137" s="2">
        <v>0.27638888888888885</v>
      </c>
      <c r="L137" s="3">
        <f t="shared" si="13"/>
        <v>326.2763888888889</v>
      </c>
      <c r="M137">
        <f t="shared" si="10"/>
        <v>572.7840925894892</v>
      </c>
      <c r="N137">
        <f t="shared" si="12"/>
        <v>177.44800355963238</v>
      </c>
    </row>
    <row r="138" spans="1:14" ht="12.75">
      <c r="A138" t="s">
        <v>154</v>
      </c>
      <c r="B138" s="1">
        <v>36851</v>
      </c>
      <c r="C138" s="2">
        <v>0.2829861111111111</v>
      </c>
      <c r="D138" t="s">
        <v>418</v>
      </c>
      <c r="E138">
        <v>0.68</v>
      </c>
      <c r="F138">
        <v>11.5994</v>
      </c>
      <c r="G138" t="s">
        <v>419</v>
      </c>
      <c r="H138">
        <v>1.673</v>
      </c>
      <c r="I138">
        <v>131.6287</v>
      </c>
      <c r="K138" s="2">
        <v>0.27847222222222223</v>
      </c>
      <c r="L138" s="3">
        <f t="shared" si="13"/>
        <v>326.2784722222222</v>
      </c>
      <c r="M138">
        <f t="shared" si="10"/>
        <v>571.7538965071917</v>
      </c>
      <c r="N138">
        <f t="shared" si="12"/>
        <v>179.39824286525018</v>
      </c>
    </row>
    <row r="139" spans="1:14" ht="12.75">
      <c r="A139" t="s">
        <v>155</v>
      </c>
      <c r="B139" s="1">
        <v>36851</v>
      </c>
      <c r="C139" s="2">
        <v>0.28512731481481485</v>
      </c>
      <c r="D139" t="s">
        <v>418</v>
      </c>
      <c r="E139">
        <v>0.681</v>
      </c>
      <c r="F139">
        <v>10.4921</v>
      </c>
      <c r="G139" t="s">
        <v>419</v>
      </c>
      <c r="H139">
        <v>1.673</v>
      </c>
      <c r="I139">
        <v>143.289</v>
      </c>
      <c r="K139" s="2">
        <v>0.28055555555555556</v>
      </c>
      <c r="L139" s="3">
        <f t="shared" si="13"/>
        <v>326.28055555555557</v>
      </c>
      <c r="M139">
        <f t="shared" si="10"/>
        <v>517.1732208168618</v>
      </c>
      <c r="N139">
        <f t="shared" si="12"/>
        <v>192.27647107642642</v>
      </c>
    </row>
    <row r="140" spans="1:14" ht="12.75">
      <c r="A140" t="s">
        <v>426</v>
      </c>
      <c r="B140" s="1">
        <v>36851</v>
      </c>
      <c r="C140">
        <f>AVERAGE(C139,C141)</f>
        <v>0.28718171296296297</v>
      </c>
      <c r="D140" t="s">
        <v>418</v>
      </c>
      <c r="E140" t="s">
        <v>426</v>
      </c>
      <c r="F140" t="s">
        <v>426</v>
      </c>
      <c r="G140" t="s">
        <v>419</v>
      </c>
      <c r="H140" t="s">
        <v>426</v>
      </c>
      <c r="I140" t="s">
        <v>426</v>
      </c>
      <c r="K140" s="2">
        <v>0.2826388888888889</v>
      </c>
      <c r="L140" s="3">
        <f t="shared" si="13"/>
        <v>326.28263888888887</v>
      </c>
      <c r="M140" t="s">
        <v>426</v>
      </c>
      <c r="N140" t="s">
        <v>426</v>
      </c>
    </row>
    <row r="141" spans="1:14" ht="12.75">
      <c r="A141" t="s">
        <v>156</v>
      </c>
      <c r="B141" s="1">
        <v>36851</v>
      </c>
      <c r="C141" s="2">
        <v>0.2892361111111111</v>
      </c>
      <c r="D141" t="s">
        <v>418</v>
      </c>
      <c r="E141">
        <v>0.681</v>
      </c>
      <c r="F141">
        <v>11.1956</v>
      </c>
      <c r="G141" t="s">
        <v>419</v>
      </c>
      <c r="H141">
        <v>1.678</v>
      </c>
      <c r="I141">
        <v>146.3239</v>
      </c>
      <c r="K141" s="2">
        <v>0.2847222222222222</v>
      </c>
      <c r="L141" s="3">
        <f t="shared" si="13"/>
        <v>326.28472222222223</v>
      </c>
      <c r="M141">
        <f t="shared" si="10"/>
        <v>551.8499166970632</v>
      </c>
      <c r="N141">
        <f>(277-103)/(-62+(AVERAGE($P$207,$P$47)))*I141+277-((277-103)/(-62+(AVERAGE($P$207,$P$47)))*220)</f>
        <v>195.62836895196128</v>
      </c>
    </row>
    <row r="142" spans="1:14" ht="12.75">
      <c r="A142" t="s">
        <v>157</v>
      </c>
      <c r="B142" s="1">
        <v>36851</v>
      </c>
      <c r="C142" s="2">
        <v>0.29131944444444446</v>
      </c>
      <c r="D142" t="s">
        <v>418</v>
      </c>
      <c r="E142">
        <v>0.681</v>
      </c>
      <c r="F142">
        <v>11.5205</v>
      </c>
      <c r="G142" t="s">
        <v>419</v>
      </c>
      <c r="H142">
        <v>1.678</v>
      </c>
      <c r="I142">
        <v>147.2439</v>
      </c>
      <c r="K142" s="2">
        <v>0.28680555555555554</v>
      </c>
      <c r="L142" s="3">
        <f t="shared" si="13"/>
        <v>326.28680555555553</v>
      </c>
      <c r="M142">
        <f t="shared" si="10"/>
        <v>567.8647830673226</v>
      </c>
      <c r="N142">
        <f>(277-103)/(-62+(AVERAGE($P$207,$P$47)))*I142+277-((277-103)/(-62+(AVERAGE($P$207,$P$47)))*220)</f>
        <v>196.64446373119355</v>
      </c>
    </row>
    <row r="143" spans="1:14" ht="12.75">
      <c r="A143" t="s">
        <v>158</v>
      </c>
      <c r="B143" s="1">
        <v>36851</v>
      </c>
      <c r="C143" s="2">
        <v>0.2934027777777778</v>
      </c>
      <c r="D143" t="s">
        <v>418</v>
      </c>
      <c r="E143">
        <v>0.681</v>
      </c>
      <c r="F143">
        <v>11.4055</v>
      </c>
      <c r="G143" t="s">
        <v>419</v>
      </c>
      <c r="H143">
        <v>1.678</v>
      </c>
      <c r="I143">
        <v>146.2828</v>
      </c>
      <c r="K143" s="2">
        <v>0.2888888888888889</v>
      </c>
      <c r="L143" s="3">
        <f t="shared" si="13"/>
        <v>326.2888888888889</v>
      </c>
      <c r="M143">
        <f t="shared" si="10"/>
        <v>562.1962400307581</v>
      </c>
      <c r="N143">
        <f>(277-103)/(-62+(AVERAGE($P$207,$P$47)))*I143+277-((277-103)/(-62+(AVERAGE($P$207,$P$47)))*220)</f>
        <v>195.58297602214995</v>
      </c>
    </row>
    <row r="144" spans="1:14" ht="12.75">
      <c r="A144" t="s">
        <v>426</v>
      </c>
      <c r="B144" s="1">
        <v>36851</v>
      </c>
      <c r="C144">
        <f>AVERAGE(C143,C145)</f>
        <v>0.29552083333333334</v>
      </c>
      <c r="D144" t="s">
        <v>418</v>
      </c>
      <c r="E144" t="s">
        <v>426</v>
      </c>
      <c r="F144" t="s">
        <v>426</v>
      </c>
      <c r="G144" t="s">
        <v>419</v>
      </c>
      <c r="H144" t="s">
        <v>426</v>
      </c>
      <c r="I144" t="s">
        <v>426</v>
      </c>
      <c r="K144" s="2">
        <v>0.29097222222222224</v>
      </c>
      <c r="L144" s="3">
        <f t="shared" si="13"/>
        <v>326.2909722222222</v>
      </c>
      <c r="M144" t="s">
        <v>426</v>
      </c>
      <c r="N144" t="s">
        <v>426</v>
      </c>
    </row>
    <row r="145" spans="1:14" ht="12.75">
      <c r="A145" t="s">
        <v>159</v>
      </c>
      <c r="B145" s="1">
        <v>36851</v>
      </c>
      <c r="C145" s="2">
        <v>0.2976388888888889</v>
      </c>
      <c r="D145" t="s">
        <v>418</v>
      </c>
      <c r="E145">
        <v>0.68</v>
      </c>
      <c r="F145">
        <v>10.3026</v>
      </c>
      <c r="G145" t="s">
        <v>419</v>
      </c>
      <c r="H145">
        <v>1.678</v>
      </c>
      <c r="I145">
        <v>141.556</v>
      </c>
      <c r="K145" s="2">
        <v>0.29305555555555557</v>
      </c>
      <c r="L145" s="3">
        <f t="shared" si="13"/>
        <v>326.29305555555555</v>
      </c>
      <c r="M145">
        <f t="shared" si="10"/>
        <v>507.8324477261749</v>
      </c>
      <c r="N145">
        <f>(277-103)/(-62+(AVERAGE($P$207,$P$47)))*I145+277-((277-103)/(-62+(AVERAGE($P$207,$P$47)))*220)</f>
        <v>190.36245775859</v>
      </c>
    </row>
    <row r="146" spans="1:14" ht="12.75">
      <c r="A146" t="s">
        <v>160</v>
      </c>
      <c r="B146" s="1">
        <v>36851</v>
      </c>
      <c r="C146" s="2">
        <v>0.2997222222222222</v>
      </c>
      <c r="D146" t="s">
        <v>418</v>
      </c>
      <c r="E146">
        <v>0.681</v>
      </c>
      <c r="F146">
        <v>10.4504</v>
      </c>
      <c r="G146" t="s">
        <v>419</v>
      </c>
      <c r="H146">
        <v>1.676</v>
      </c>
      <c r="I146">
        <v>139.5187</v>
      </c>
      <c r="K146" s="2">
        <v>0.2951388888888889</v>
      </c>
      <c r="L146" s="3">
        <f t="shared" si="13"/>
        <v>326.2951388888889</v>
      </c>
      <c r="M146">
        <f t="shared" si="10"/>
        <v>515.1177578201249</v>
      </c>
      <c r="N146">
        <f>(277-103)/(-62+(AVERAGE($P$207,$P$47)))*I146+277-((277-103)/(-62+(AVERAGE($P$207,$P$47)))*220)</f>
        <v>188.11236004801398</v>
      </c>
    </row>
    <row r="147" spans="1:14" ht="12.75">
      <c r="A147" t="s">
        <v>161</v>
      </c>
      <c r="B147" s="1">
        <v>36851</v>
      </c>
      <c r="C147" s="2">
        <v>0.30180555555555555</v>
      </c>
      <c r="D147" t="s">
        <v>418</v>
      </c>
      <c r="E147">
        <v>0.681</v>
      </c>
      <c r="F147">
        <v>11.1075</v>
      </c>
      <c r="G147" t="s">
        <v>419</v>
      </c>
      <c r="H147">
        <v>1.675</v>
      </c>
      <c r="I147">
        <v>140.8778</v>
      </c>
      <c r="K147" s="2">
        <v>0.2972222222222222</v>
      </c>
      <c r="L147" s="3">
        <f t="shared" si="13"/>
        <v>326.2972222222222</v>
      </c>
      <c r="M147">
        <f t="shared" si="10"/>
        <v>547.507319814269</v>
      </c>
      <c r="N147">
        <f>(277-103)/(-62+(AVERAGE($P$207,$P$47)))*I147+277-((277-103)/(-62+(AVERAGE($P$207,$P$47)))*220)</f>
        <v>189.6134191941603</v>
      </c>
    </row>
    <row r="148" spans="1:14" ht="12.75">
      <c r="A148" t="s">
        <v>426</v>
      </c>
      <c r="B148" s="1">
        <v>36851</v>
      </c>
      <c r="C148">
        <f>AVERAGE(C147,C149)</f>
        <v>0.30385995370370367</v>
      </c>
      <c r="D148" t="s">
        <v>418</v>
      </c>
      <c r="E148" t="s">
        <v>426</v>
      </c>
      <c r="F148" t="s">
        <v>426</v>
      </c>
      <c r="G148" t="s">
        <v>419</v>
      </c>
      <c r="H148" t="s">
        <v>426</v>
      </c>
      <c r="I148" t="s">
        <v>426</v>
      </c>
      <c r="K148" s="2">
        <v>0.29930555555555555</v>
      </c>
      <c r="L148" s="3">
        <f t="shared" si="13"/>
        <v>326.2993055555556</v>
      </c>
      <c r="M148" t="s">
        <v>426</v>
      </c>
      <c r="N148" t="s">
        <v>426</v>
      </c>
    </row>
    <row r="149" spans="1:14" ht="12.75">
      <c r="A149" t="s">
        <v>162</v>
      </c>
      <c r="B149" s="1">
        <v>36851</v>
      </c>
      <c r="C149" s="2">
        <v>0.30591435185185184</v>
      </c>
      <c r="D149" t="s">
        <v>418</v>
      </c>
      <c r="E149">
        <v>0.681</v>
      </c>
      <c r="F149">
        <v>12.3674</v>
      </c>
      <c r="G149" t="s">
        <v>419</v>
      </c>
      <c r="H149">
        <v>1.673</v>
      </c>
      <c r="I149">
        <v>138.2182</v>
      </c>
      <c r="K149" s="2">
        <v>0.3013888888888889</v>
      </c>
      <c r="L149" s="3">
        <f t="shared" si="13"/>
        <v>326.3013888888889</v>
      </c>
      <c r="M149">
        <f t="shared" si="10"/>
        <v>609.6099056557273</v>
      </c>
      <c r="N149">
        <f aca="true" t="shared" si="14" ref="N149:N161">(277-103)/(-62+(AVERAGE($P$207,$P$47)))*I149+277-((277-103)/(-62+(AVERAGE($P$207,$P$47)))*220)</f>
        <v>186.67602172150143</v>
      </c>
    </row>
    <row r="150" spans="1:14" ht="12.75">
      <c r="A150" t="s">
        <v>163</v>
      </c>
      <c r="B150" s="1">
        <v>36851</v>
      </c>
      <c r="C150" s="2">
        <v>0.30799768518518517</v>
      </c>
      <c r="D150" t="s">
        <v>418</v>
      </c>
      <c r="E150">
        <v>0.681</v>
      </c>
      <c r="F150">
        <v>12.4888</v>
      </c>
      <c r="G150" t="s">
        <v>419</v>
      </c>
      <c r="H150">
        <v>1.675</v>
      </c>
      <c r="I150">
        <v>140.1502</v>
      </c>
      <c r="K150" s="2">
        <v>0.3034722222222222</v>
      </c>
      <c r="L150" s="3">
        <f t="shared" si="13"/>
        <v>326.30347222222224</v>
      </c>
      <c r="M150">
        <f t="shared" si="10"/>
        <v>615.5939154351962</v>
      </c>
      <c r="N150">
        <f t="shared" si="14"/>
        <v>188.80982075788924</v>
      </c>
    </row>
    <row r="151" spans="1:14" ht="12.75">
      <c r="A151" t="s">
        <v>164</v>
      </c>
      <c r="B151" s="1">
        <v>36851</v>
      </c>
      <c r="C151" s="2">
        <v>0.3100810185185185</v>
      </c>
      <c r="D151" t="s">
        <v>418</v>
      </c>
      <c r="E151">
        <v>0.68</v>
      </c>
      <c r="F151">
        <v>11.0854</v>
      </c>
      <c r="G151" t="s">
        <v>419</v>
      </c>
      <c r="H151">
        <v>1.676</v>
      </c>
      <c r="I151">
        <v>138.5408</v>
      </c>
      <c r="K151" s="2">
        <v>0.3055555555555555</v>
      </c>
      <c r="L151" s="3">
        <f t="shared" si="13"/>
        <v>326.30555555555554</v>
      </c>
      <c r="M151">
        <f t="shared" si="10"/>
        <v>546.417973717677</v>
      </c>
      <c r="N151">
        <f t="shared" si="14"/>
        <v>187.03231756474085</v>
      </c>
    </row>
    <row r="152" spans="1:14" ht="12.75">
      <c r="A152" t="s">
        <v>165</v>
      </c>
      <c r="B152" s="1">
        <v>36851</v>
      </c>
      <c r="C152" s="2">
        <v>0.31222222222222223</v>
      </c>
      <c r="D152" t="s">
        <v>418</v>
      </c>
      <c r="E152">
        <v>0.681</v>
      </c>
      <c r="F152">
        <v>10.6341</v>
      </c>
      <c r="G152" t="s">
        <v>419</v>
      </c>
      <c r="H152">
        <v>1.678</v>
      </c>
      <c r="I152">
        <v>144.2752</v>
      </c>
      <c r="K152" s="2">
        <v>0.3076388888888889</v>
      </c>
      <c r="L152" s="3">
        <f t="shared" si="13"/>
        <v>326.3076388888889</v>
      </c>
      <c r="M152">
        <f t="shared" si="10"/>
        <v>524.1726391750545</v>
      </c>
      <c r="N152">
        <f t="shared" si="14"/>
        <v>193.3656805017296</v>
      </c>
    </row>
    <row r="153" spans="1:14" ht="12.75">
      <c r="A153" t="s">
        <v>166</v>
      </c>
      <c r="B153" s="1">
        <v>36851</v>
      </c>
      <c r="C153" s="2">
        <v>0.31425925925925924</v>
      </c>
      <c r="D153" t="s">
        <v>418</v>
      </c>
      <c r="E153">
        <v>0.681</v>
      </c>
      <c r="F153">
        <v>12.2245</v>
      </c>
      <c r="G153" t="s">
        <v>419</v>
      </c>
      <c r="H153">
        <v>1.678</v>
      </c>
      <c r="I153">
        <v>143.5771</v>
      </c>
      <c r="K153" s="2">
        <v>0.30972222222222223</v>
      </c>
      <c r="L153" s="3">
        <f t="shared" si="13"/>
        <v>326.3097222222222</v>
      </c>
      <c r="M153">
        <f t="shared" si="10"/>
        <v>602.5661247868136</v>
      </c>
      <c r="N153">
        <f t="shared" si="14"/>
        <v>192.59466336544475</v>
      </c>
    </row>
    <row r="154" spans="1:14" ht="12.75">
      <c r="A154" t="s">
        <v>167</v>
      </c>
      <c r="B154" s="1">
        <v>36851</v>
      </c>
      <c r="C154" s="2">
        <v>0.3163425925925926</v>
      </c>
      <c r="D154" t="s">
        <v>418</v>
      </c>
      <c r="E154">
        <v>0.681</v>
      </c>
      <c r="F154">
        <v>11.32</v>
      </c>
      <c r="G154" t="s">
        <v>419</v>
      </c>
      <c r="H154">
        <v>1.678</v>
      </c>
      <c r="I154">
        <v>140.8876</v>
      </c>
      <c r="K154" s="2">
        <v>0.31180555555555556</v>
      </c>
      <c r="L154" s="3">
        <f t="shared" si="13"/>
        <v>326.31180555555557</v>
      </c>
      <c r="M154">
        <f t="shared" si="10"/>
        <v>557.9818015122687</v>
      </c>
      <c r="N154">
        <f t="shared" si="14"/>
        <v>189.62424281246078</v>
      </c>
    </row>
    <row r="155" spans="1:14" ht="12.75">
      <c r="A155" t="s">
        <v>168</v>
      </c>
      <c r="B155" s="1">
        <v>36851</v>
      </c>
      <c r="C155" s="2">
        <v>0.31842592592592595</v>
      </c>
      <c r="D155" t="s">
        <v>418</v>
      </c>
      <c r="E155">
        <v>0.68</v>
      </c>
      <c r="F155">
        <v>11.1802</v>
      </c>
      <c r="G155" t="s">
        <v>419</v>
      </c>
      <c r="H155">
        <v>1.678</v>
      </c>
      <c r="I155">
        <v>136.1379</v>
      </c>
      <c r="K155" s="2">
        <v>0.3138888888888889</v>
      </c>
      <c r="L155" s="3">
        <f t="shared" si="13"/>
        <v>326.31388888888887</v>
      </c>
      <c r="M155">
        <f t="shared" si="10"/>
        <v>551.0908248469493</v>
      </c>
      <c r="N155">
        <f t="shared" si="14"/>
        <v>184.3784326245047</v>
      </c>
    </row>
    <row r="156" spans="1:14" ht="12.75">
      <c r="A156" t="s">
        <v>169</v>
      </c>
      <c r="B156" s="1">
        <v>36851</v>
      </c>
      <c r="C156" s="2">
        <v>0.32050925925925927</v>
      </c>
      <c r="D156" t="s">
        <v>418</v>
      </c>
      <c r="E156">
        <v>0.68</v>
      </c>
      <c r="F156">
        <v>11.3113</v>
      </c>
      <c r="G156" t="s">
        <v>419</v>
      </c>
      <c r="H156">
        <v>1.676</v>
      </c>
      <c r="I156">
        <v>138.0319</v>
      </c>
      <c r="K156" s="2">
        <v>0.3159722222222222</v>
      </c>
      <c r="L156" s="3">
        <f t="shared" si="13"/>
        <v>326.31597222222223</v>
      </c>
      <c r="M156">
        <f t="shared" si="10"/>
        <v>557.5529639086329</v>
      </c>
      <c r="N156">
        <f t="shared" si="14"/>
        <v>186.47026252870685</v>
      </c>
    </row>
    <row r="157" spans="1:14" ht="12.75">
      <c r="A157" t="s">
        <v>170</v>
      </c>
      <c r="B157" s="1">
        <v>36851</v>
      </c>
      <c r="C157" s="2">
        <v>0.3225925925925926</v>
      </c>
      <c r="D157" t="s">
        <v>418</v>
      </c>
      <c r="E157">
        <v>0.68</v>
      </c>
      <c r="F157">
        <v>10.7716</v>
      </c>
      <c r="G157" t="s">
        <v>419</v>
      </c>
      <c r="H157">
        <v>1.673</v>
      </c>
      <c r="I157">
        <v>134.0818</v>
      </c>
      <c r="K157" s="2">
        <v>0.31805555555555554</v>
      </c>
      <c r="L157" s="3">
        <f t="shared" si="13"/>
        <v>326.31805555555553</v>
      </c>
      <c r="M157">
        <f t="shared" si="10"/>
        <v>530.9502449796425</v>
      </c>
      <c r="N157">
        <f t="shared" si="14"/>
        <v>182.1075712380053</v>
      </c>
    </row>
    <row r="158" spans="1:14" ht="12.75">
      <c r="A158" t="s">
        <v>171</v>
      </c>
      <c r="B158" s="1">
        <v>36851</v>
      </c>
      <c r="C158" s="2">
        <v>0.3246875</v>
      </c>
      <c r="D158" t="s">
        <v>418</v>
      </c>
      <c r="E158">
        <v>0.681</v>
      </c>
      <c r="F158">
        <v>11.0472</v>
      </c>
      <c r="G158" t="s">
        <v>419</v>
      </c>
      <c r="H158">
        <v>1.675</v>
      </c>
      <c r="I158">
        <v>140.2044</v>
      </c>
      <c r="K158" s="2">
        <v>0.3201388888888889</v>
      </c>
      <c r="L158" s="3">
        <f t="shared" si="13"/>
        <v>326.3201388888889</v>
      </c>
      <c r="M158">
        <f t="shared" si="10"/>
        <v>544.5350315959661</v>
      </c>
      <c r="N158">
        <f t="shared" si="14"/>
        <v>188.8696819937961</v>
      </c>
    </row>
    <row r="159" spans="1:14" ht="12.75">
      <c r="A159" t="s">
        <v>172</v>
      </c>
      <c r="B159" s="1">
        <v>36851</v>
      </c>
      <c r="C159" s="2">
        <v>0.3268287037037037</v>
      </c>
      <c r="D159" t="s">
        <v>418</v>
      </c>
      <c r="E159">
        <v>0.681</v>
      </c>
      <c r="F159">
        <v>12.1598</v>
      </c>
      <c r="G159" t="s">
        <v>419</v>
      </c>
      <c r="H159">
        <v>1.675</v>
      </c>
      <c r="I159">
        <v>122.1483</v>
      </c>
      <c r="K159" s="2">
        <v>0.32222222222222224</v>
      </c>
      <c r="L159" s="3">
        <f t="shared" si="13"/>
        <v>326.3222222222222</v>
      </c>
      <c r="M159">
        <f t="shared" si="10"/>
        <v>599.3769531827638</v>
      </c>
      <c r="N159">
        <f t="shared" si="14"/>
        <v>168.9276070554309</v>
      </c>
    </row>
    <row r="160" spans="1:14" ht="12.75">
      <c r="A160" t="s">
        <v>173</v>
      </c>
      <c r="B160" s="1">
        <v>36851</v>
      </c>
      <c r="C160" s="2">
        <v>0.32885416666666667</v>
      </c>
      <c r="D160" t="s">
        <v>418</v>
      </c>
      <c r="E160">
        <v>0.681</v>
      </c>
      <c r="F160">
        <v>10.7014</v>
      </c>
      <c r="G160" t="s">
        <v>419</v>
      </c>
      <c r="H160">
        <v>1.675</v>
      </c>
      <c r="I160">
        <v>132.5477</v>
      </c>
      <c r="K160" s="2">
        <v>0.32430555555555557</v>
      </c>
      <c r="L160" s="3">
        <f t="shared" si="13"/>
        <v>326.32430555555555</v>
      </c>
      <c r="M160">
        <f t="shared" si="10"/>
        <v>527.4899691434092</v>
      </c>
      <c r="N160">
        <f t="shared" si="14"/>
        <v>180.41323319363548</v>
      </c>
    </row>
    <row r="161" spans="1:14" ht="12.75">
      <c r="A161" t="s">
        <v>174</v>
      </c>
      <c r="B161" s="1">
        <v>36851</v>
      </c>
      <c r="C161" s="2">
        <v>0.3309375</v>
      </c>
      <c r="D161" t="s">
        <v>418</v>
      </c>
      <c r="E161">
        <v>0.683</v>
      </c>
      <c r="F161">
        <v>10.9157</v>
      </c>
      <c r="G161" t="s">
        <v>419</v>
      </c>
      <c r="H161">
        <v>1.675</v>
      </c>
      <c r="I161">
        <v>122.4161</v>
      </c>
      <c r="K161" s="2">
        <v>0.3263888888888889</v>
      </c>
      <c r="L161" s="3">
        <f t="shared" si="13"/>
        <v>326.3263888888889</v>
      </c>
      <c r="M161">
        <f t="shared" si="10"/>
        <v>538.0531758628508</v>
      </c>
      <c r="N161">
        <f t="shared" si="14"/>
        <v>169.22337899225525</v>
      </c>
    </row>
    <row r="162" spans="1:14" ht="12.75">
      <c r="A162" t="s">
        <v>426</v>
      </c>
      <c r="B162" s="1">
        <v>36851</v>
      </c>
      <c r="C162">
        <f>AVERAGE(C161,C163)</f>
        <v>0.3330208333333333</v>
      </c>
      <c r="D162" t="s">
        <v>418</v>
      </c>
      <c r="E162" t="s">
        <v>426</v>
      </c>
      <c r="F162" t="s">
        <v>426</v>
      </c>
      <c r="G162" t="s">
        <v>419</v>
      </c>
      <c r="H162" t="s">
        <v>426</v>
      </c>
      <c r="I162" t="s">
        <v>426</v>
      </c>
      <c r="K162" s="2">
        <v>0.3284722222222222</v>
      </c>
      <c r="L162" s="3">
        <f t="shared" si="13"/>
        <v>326.3284722222222</v>
      </c>
      <c r="M162" t="s">
        <v>426</v>
      </c>
      <c r="N162" t="s">
        <v>426</v>
      </c>
    </row>
    <row r="163" spans="1:14" ht="12.75">
      <c r="A163" t="s">
        <v>175</v>
      </c>
      <c r="B163" s="1">
        <v>36851</v>
      </c>
      <c r="C163" s="2">
        <v>0.3351041666666667</v>
      </c>
      <c r="D163" t="s">
        <v>418</v>
      </c>
      <c r="E163">
        <v>0.681</v>
      </c>
      <c r="F163">
        <v>11.0957</v>
      </c>
      <c r="G163" t="s">
        <v>419</v>
      </c>
      <c r="H163">
        <v>1.675</v>
      </c>
      <c r="I163">
        <v>109.3739</v>
      </c>
      <c r="K163" s="2">
        <v>0.33055555555555555</v>
      </c>
      <c r="L163" s="3">
        <f t="shared" si="13"/>
        <v>326.3305555555556</v>
      </c>
      <c r="M163">
        <f t="shared" si="10"/>
        <v>546.925678007039</v>
      </c>
      <c r="N163">
        <f>(277-103)/(-62+(AVERAGE($P$207,$P$47)))*I163+277-((277-103)/(-62+(AVERAGE($P$207,$P$47)))*220)</f>
        <v>154.81891015562124</v>
      </c>
    </row>
    <row r="164" spans="1:14" ht="12.75">
      <c r="A164" t="s">
        <v>176</v>
      </c>
      <c r="B164" s="1">
        <v>36851</v>
      </c>
      <c r="C164" s="2">
        <v>0.3371875</v>
      </c>
      <c r="D164" t="s">
        <v>418</v>
      </c>
      <c r="E164">
        <v>0.681</v>
      </c>
      <c r="F164">
        <v>10.7399</v>
      </c>
      <c r="G164" t="s">
        <v>419</v>
      </c>
      <c r="H164">
        <v>1.676</v>
      </c>
      <c r="I164">
        <v>115.6659</v>
      </c>
      <c r="K164" s="2">
        <v>0.3326388888888889</v>
      </c>
      <c r="L164" s="3">
        <f t="shared" si="13"/>
        <v>326.3326388888889</v>
      </c>
      <c r="M164">
        <f t="shared" si="10"/>
        <v>529.3876987686939</v>
      </c>
      <c r="N164">
        <f>(277-103)/(-62+(AVERAGE($P$207,$P$47)))*I164+277-((277-103)/(-62+(AVERAGE($P$207,$P$47)))*220)</f>
        <v>161.76811488489247</v>
      </c>
    </row>
    <row r="165" spans="1:14" ht="12.75">
      <c r="A165" t="s">
        <v>426</v>
      </c>
      <c r="B165" s="1">
        <v>36851</v>
      </c>
      <c r="C165">
        <f>AVERAGE(C164,C167)</f>
        <v>0.34031828703703704</v>
      </c>
      <c r="D165" t="s">
        <v>418</v>
      </c>
      <c r="E165" t="s">
        <v>426</v>
      </c>
      <c r="F165" t="s">
        <v>426</v>
      </c>
      <c r="G165" t="s">
        <v>419</v>
      </c>
      <c r="H165" t="s">
        <v>426</v>
      </c>
      <c r="I165" t="s">
        <v>426</v>
      </c>
      <c r="K165" s="2">
        <v>0.334722222222222</v>
      </c>
      <c r="L165" s="3">
        <f t="shared" si="13"/>
        <v>326.33472222222224</v>
      </c>
      <c r="M165" t="s">
        <v>426</v>
      </c>
      <c r="N165" t="s">
        <v>426</v>
      </c>
    </row>
    <row r="166" spans="1:14" ht="12.75">
      <c r="A166" t="s">
        <v>426</v>
      </c>
      <c r="B166" s="1">
        <v>36851</v>
      </c>
      <c r="C166">
        <f>AVERAGE(C165,C167)</f>
        <v>0.34188368055555557</v>
      </c>
      <c r="D166" t="s">
        <v>418</v>
      </c>
      <c r="E166" t="s">
        <v>426</v>
      </c>
      <c r="F166" t="s">
        <v>426</v>
      </c>
      <c r="G166" t="s">
        <v>419</v>
      </c>
      <c r="H166" t="s">
        <v>426</v>
      </c>
      <c r="I166" t="s">
        <v>426</v>
      </c>
      <c r="K166" s="2">
        <v>0.336805555555556</v>
      </c>
      <c r="L166" s="3">
        <f t="shared" si="13"/>
        <v>326.33680555555554</v>
      </c>
      <c r="M166" t="s">
        <v>426</v>
      </c>
      <c r="N166" t="s">
        <v>426</v>
      </c>
    </row>
    <row r="167" spans="1:14" ht="12.75">
      <c r="A167" t="s">
        <v>177</v>
      </c>
      <c r="B167" s="1">
        <v>36851</v>
      </c>
      <c r="C167" s="2">
        <v>0.3434490740740741</v>
      </c>
      <c r="D167" t="s">
        <v>418</v>
      </c>
      <c r="E167">
        <v>0.68</v>
      </c>
      <c r="F167">
        <v>10.5001</v>
      </c>
      <c r="G167" t="s">
        <v>419</v>
      </c>
      <c r="H167">
        <v>1.676</v>
      </c>
      <c r="I167">
        <v>106.5708</v>
      </c>
      <c r="K167" s="2">
        <v>0.338888888888889</v>
      </c>
      <c r="L167" s="3">
        <f t="shared" si="13"/>
        <v>326.3388888888889</v>
      </c>
      <c r="M167">
        <f t="shared" si="10"/>
        <v>517.5675542454924</v>
      </c>
      <c r="N167">
        <f aca="true" t="shared" si="15" ref="N167:N174">(277-103)/(-62+(AVERAGE($P$207,$P$47)))*I167+277-((277-103)/(-62+(AVERAGE($P$207,$P$47)))*220)</f>
        <v>151.72302398641907</v>
      </c>
    </row>
    <row r="168" spans="1:14" ht="12.75">
      <c r="A168" t="s">
        <v>178</v>
      </c>
      <c r="B168" s="1">
        <v>36851</v>
      </c>
      <c r="C168" s="2">
        <v>0.34553240740740737</v>
      </c>
      <c r="D168" t="s">
        <v>418</v>
      </c>
      <c r="E168">
        <v>0.681</v>
      </c>
      <c r="F168">
        <v>11.3403</v>
      </c>
      <c r="G168" t="s">
        <v>419</v>
      </c>
      <c r="H168">
        <v>1.678</v>
      </c>
      <c r="I168">
        <v>116.266</v>
      </c>
      <c r="K168" s="2">
        <v>0.340972222222222</v>
      </c>
      <c r="L168" s="3">
        <f t="shared" si="13"/>
        <v>326.3409722222222</v>
      </c>
      <c r="M168">
        <f t="shared" si="10"/>
        <v>558.9824225874188</v>
      </c>
      <c r="N168">
        <f t="shared" si="15"/>
        <v>162.43089583817218</v>
      </c>
    </row>
    <row r="169" spans="1:14" ht="12.75">
      <c r="A169" t="s">
        <v>179</v>
      </c>
      <c r="B169" s="1">
        <v>36851</v>
      </c>
      <c r="C169" s="2">
        <v>0.34761574074074075</v>
      </c>
      <c r="D169" t="s">
        <v>418</v>
      </c>
      <c r="E169">
        <v>0.678</v>
      </c>
      <c r="F169">
        <v>10.7786</v>
      </c>
      <c r="G169" t="s">
        <v>419</v>
      </c>
      <c r="H169">
        <v>1.675</v>
      </c>
      <c r="I169">
        <v>117.9767</v>
      </c>
      <c r="K169" s="2">
        <v>0.343055555555556</v>
      </c>
      <c r="L169" s="3">
        <f t="shared" si="13"/>
        <v>326.34305555555557</v>
      </c>
      <c r="M169">
        <f t="shared" si="10"/>
        <v>531.2952867296943</v>
      </c>
      <c r="N169">
        <f t="shared" si="15"/>
        <v>164.32027990212063</v>
      </c>
    </row>
    <row r="170" spans="1:14" ht="12.75">
      <c r="A170" t="s">
        <v>180</v>
      </c>
      <c r="B170" s="1">
        <v>36851</v>
      </c>
      <c r="C170" s="2">
        <v>0.349699074074074</v>
      </c>
      <c r="D170" t="s">
        <v>418</v>
      </c>
      <c r="E170">
        <v>0.68</v>
      </c>
      <c r="F170">
        <v>10.8174</v>
      </c>
      <c r="G170" t="s">
        <v>419</v>
      </c>
      <c r="H170">
        <v>1.676</v>
      </c>
      <c r="I170">
        <v>118.9496</v>
      </c>
      <c r="K170" s="2">
        <v>0.345138888888889</v>
      </c>
      <c r="L170" s="3">
        <f t="shared" si="13"/>
        <v>326.34513888888887</v>
      </c>
      <c r="M170">
        <f t="shared" si="10"/>
        <v>533.2078038585527</v>
      </c>
      <c r="N170">
        <f t="shared" si="15"/>
        <v>165.3948001311588</v>
      </c>
    </row>
    <row r="171" spans="1:14" ht="12.75">
      <c r="A171" t="s">
        <v>181</v>
      </c>
      <c r="B171" s="1">
        <v>36851</v>
      </c>
      <c r="C171" s="2">
        <v>0.3517939814814815</v>
      </c>
      <c r="D171" t="s">
        <v>418</v>
      </c>
      <c r="E171">
        <v>0.68</v>
      </c>
      <c r="F171">
        <v>10.6232</v>
      </c>
      <c r="G171" t="s">
        <v>419</v>
      </c>
      <c r="H171">
        <v>1.671</v>
      </c>
      <c r="I171">
        <v>120.6051</v>
      </c>
      <c r="K171" s="2">
        <v>0.347222222222222</v>
      </c>
      <c r="L171" s="3">
        <f t="shared" si="13"/>
        <v>326.34722222222223</v>
      </c>
      <c r="M171">
        <f t="shared" si="10"/>
        <v>523.6353598785454</v>
      </c>
      <c r="N171">
        <f t="shared" si="15"/>
        <v>167.22321850835343</v>
      </c>
    </row>
    <row r="172" spans="1:14" ht="12.75">
      <c r="A172" t="s">
        <v>182</v>
      </c>
      <c r="B172" s="1">
        <v>36851</v>
      </c>
      <c r="C172" s="2">
        <v>0.3538773148148148</v>
      </c>
      <c r="D172" t="s">
        <v>418</v>
      </c>
      <c r="E172">
        <v>0.681</v>
      </c>
      <c r="F172">
        <v>10.4929</v>
      </c>
      <c r="G172" t="s">
        <v>419</v>
      </c>
      <c r="H172">
        <v>1.673</v>
      </c>
      <c r="I172">
        <v>118.8475</v>
      </c>
      <c r="K172" s="2">
        <v>0.349305555555555</v>
      </c>
      <c r="L172" s="3">
        <f t="shared" si="13"/>
        <v>326.34930555555553</v>
      </c>
      <c r="M172">
        <f t="shared" si="10"/>
        <v>517.2126541597248</v>
      </c>
      <c r="N172">
        <f t="shared" si="15"/>
        <v>165.28203569968096</v>
      </c>
    </row>
    <row r="173" spans="1:14" ht="12.75">
      <c r="A173" t="s">
        <v>183</v>
      </c>
      <c r="B173" s="1">
        <v>36851</v>
      </c>
      <c r="C173" s="2">
        <v>0.35596064814814815</v>
      </c>
      <c r="D173" t="s">
        <v>418</v>
      </c>
      <c r="E173">
        <v>0.68</v>
      </c>
      <c r="F173">
        <v>11.7137</v>
      </c>
      <c r="G173" t="s">
        <v>419</v>
      </c>
      <c r="H173">
        <v>1.673</v>
      </c>
      <c r="I173">
        <v>116.4789</v>
      </c>
      <c r="K173" s="2">
        <v>0.351388888888889</v>
      </c>
      <c r="L173" s="3">
        <f t="shared" si="13"/>
        <v>326.3513888888889</v>
      </c>
      <c r="M173">
        <f t="shared" si="10"/>
        <v>577.3879353687511</v>
      </c>
      <c r="N173">
        <f t="shared" si="15"/>
        <v>162.6660334234966</v>
      </c>
    </row>
    <row r="174" spans="1:14" ht="12.75">
      <c r="A174" t="s">
        <v>184</v>
      </c>
      <c r="B174" s="1">
        <v>36851</v>
      </c>
      <c r="C174" s="2">
        <v>0.3580439814814815</v>
      </c>
      <c r="D174" t="s">
        <v>418</v>
      </c>
      <c r="E174">
        <v>0.68</v>
      </c>
      <c r="F174">
        <v>11.5497</v>
      </c>
      <c r="G174" t="s">
        <v>419</v>
      </c>
      <c r="H174">
        <v>1.673</v>
      </c>
      <c r="I174">
        <v>116.6808</v>
      </c>
      <c r="K174" s="2">
        <v>0.353472222222222</v>
      </c>
      <c r="L174" s="3">
        <f t="shared" si="13"/>
        <v>326.3534722222222</v>
      </c>
      <c r="M174">
        <f t="shared" si="10"/>
        <v>569.3041000818242</v>
      </c>
      <c r="N174">
        <f t="shared" si="15"/>
        <v>162.8890220495043</v>
      </c>
    </row>
    <row r="175" spans="1:14" ht="12.75">
      <c r="A175" t="s">
        <v>426</v>
      </c>
      <c r="B175" s="1">
        <v>36851</v>
      </c>
      <c r="C175">
        <f>AVERAGE(C174,C176)</f>
        <v>0.36012731481481486</v>
      </c>
      <c r="D175" t="s">
        <v>418</v>
      </c>
      <c r="E175" t="s">
        <v>426</v>
      </c>
      <c r="F175" t="s">
        <v>426</v>
      </c>
      <c r="G175" t="s">
        <v>419</v>
      </c>
      <c r="H175" t="s">
        <v>426</v>
      </c>
      <c r="I175" t="s">
        <v>426</v>
      </c>
      <c r="K175" s="2">
        <v>0.355555555555555</v>
      </c>
      <c r="L175" s="3">
        <f t="shared" si="13"/>
        <v>326.35555555555555</v>
      </c>
      <c r="M175" t="s">
        <v>426</v>
      </c>
      <c r="N175" t="s">
        <v>426</v>
      </c>
    </row>
    <row r="176" spans="1:14" ht="12.75">
      <c r="A176" t="s">
        <v>185</v>
      </c>
      <c r="B176" s="1">
        <v>36851</v>
      </c>
      <c r="C176" s="2">
        <v>0.3622106481481482</v>
      </c>
      <c r="D176" t="s">
        <v>418</v>
      </c>
      <c r="E176">
        <v>0.681</v>
      </c>
      <c r="F176">
        <v>10.7944</v>
      </c>
      <c r="G176" t="s">
        <v>419</v>
      </c>
      <c r="H176">
        <v>1.675</v>
      </c>
      <c r="I176">
        <v>120.6366</v>
      </c>
      <c r="K176" s="2">
        <v>0.357638888888889</v>
      </c>
      <c r="L176" s="3">
        <f t="shared" si="13"/>
        <v>326.3576388888889</v>
      </c>
      <c r="M176">
        <f t="shared" si="10"/>
        <v>532.0740952512397</v>
      </c>
      <c r="N176">
        <f aca="true" t="shared" si="16" ref="N176:N184">(277-103)/(-62+(AVERAGE($P$207,$P$47)))*I176+277-((277-103)/(-62+(AVERAGE($P$207,$P$47)))*220)</f>
        <v>167.25800871003364</v>
      </c>
    </row>
    <row r="177" spans="1:14" ht="12.75">
      <c r="A177" t="s">
        <v>186</v>
      </c>
      <c r="B177" s="1">
        <v>36851</v>
      </c>
      <c r="C177" s="2">
        <v>0.36429398148148145</v>
      </c>
      <c r="D177" t="s">
        <v>418</v>
      </c>
      <c r="E177">
        <v>0.683</v>
      </c>
      <c r="F177">
        <v>11.3048</v>
      </c>
      <c r="G177" t="s">
        <v>419</v>
      </c>
      <c r="H177">
        <v>1.675</v>
      </c>
      <c r="I177">
        <v>123.0424</v>
      </c>
      <c r="K177" s="2">
        <v>0.359722222222222</v>
      </c>
      <c r="L177" s="3">
        <f t="shared" si="13"/>
        <v>326.3597222222222</v>
      </c>
      <c r="M177">
        <f t="shared" si="10"/>
        <v>557.2325679978707</v>
      </c>
      <c r="N177">
        <f t="shared" si="16"/>
        <v>169.91509655772606</v>
      </c>
    </row>
    <row r="178" spans="1:14" ht="12.75">
      <c r="A178" t="s">
        <v>187</v>
      </c>
      <c r="B178" s="1">
        <v>36851</v>
      </c>
      <c r="C178" s="2">
        <v>0.36637731481481484</v>
      </c>
      <c r="D178" t="s">
        <v>418</v>
      </c>
      <c r="E178">
        <v>0.68</v>
      </c>
      <c r="F178">
        <v>10.989</v>
      </c>
      <c r="G178" t="s">
        <v>419</v>
      </c>
      <c r="H178">
        <v>1.673</v>
      </c>
      <c r="I178">
        <v>123.6423</v>
      </c>
      <c r="K178" s="2">
        <v>0.361805555555555</v>
      </c>
      <c r="L178" s="3">
        <f t="shared" si="13"/>
        <v>326.3618055555556</v>
      </c>
      <c r="M178">
        <f aca="true" t="shared" si="17" ref="M178:M203">500*F178/AVERAGE($Q$207,$Q$47)</f>
        <v>541.6662559026786</v>
      </c>
      <c r="N178">
        <f t="shared" si="16"/>
        <v>170.57765662083634</v>
      </c>
    </row>
    <row r="179" spans="1:14" ht="12.75">
      <c r="A179" t="s">
        <v>188</v>
      </c>
      <c r="B179" s="1">
        <v>36851</v>
      </c>
      <c r="C179" s="2">
        <v>0.36847222222222226</v>
      </c>
      <c r="D179" t="s">
        <v>418</v>
      </c>
      <c r="E179">
        <v>0.681</v>
      </c>
      <c r="F179">
        <v>10.5541</v>
      </c>
      <c r="G179" t="s">
        <v>419</v>
      </c>
      <c r="H179">
        <v>1.676</v>
      </c>
      <c r="I179">
        <v>128.6212</v>
      </c>
      <c r="K179" s="2">
        <v>0.363888888888889</v>
      </c>
      <c r="L179" s="3">
        <f t="shared" si="13"/>
        <v>326.3638888888889</v>
      </c>
      <c r="M179">
        <f t="shared" si="17"/>
        <v>520.2293048887487</v>
      </c>
      <c r="N179">
        <f t="shared" si="16"/>
        <v>176.0766069429229</v>
      </c>
    </row>
    <row r="180" spans="1:14" ht="12.75">
      <c r="A180" t="s">
        <v>189</v>
      </c>
      <c r="B180" s="1">
        <v>36851</v>
      </c>
      <c r="C180" s="2">
        <v>0.3705555555555555</v>
      </c>
      <c r="D180" t="s">
        <v>418</v>
      </c>
      <c r="E180">
        <v>0.681</v>
      </c>
      <c r="F180">
        <v>10.5441</v>
      </c>
      <c r="G180" t="s">
        <v>419</v>
      </c>
      <c r="H180">
        <v>1.678</v>
      </c>
      <c r="I180">
        <v>123.1544</v>
      </c>
      <c r="K180" s="2">
        <v>0.365972222222222</v>
      </c>
      <c r="L180" s="3">
        <f t="shared" si="13"/>
        <v>326.36597222222224</v>
      </c>
      <c r="M180">
        <f t="shared" si="17"/>
        <v>519.7363881029605</v>
      </c>
      <c r="N180">
        <f t="shared" si="16"/>
        <v>170.03879505258917</v>
      </c>
    </row>
    <row r="181" spans="1:14" ht="12.75">
      <c r="A181" t="s">
        <v>190</v>
      </c>
      <c r="B181" s="1">
        <v>36851</v>
      </c>
      <c r="C181" s="2">
        <v>0.3726388888888889</v>
      </c>
      <c r="D181" t="s">
        <v>418</v>
      </c>
      <c r="E181">
        <v>0.681</v>
      </c>
      <c r="F181">
        <v>10.8834</v>
      </c>
      <c r="G181" t="s">
        <v>419</v>
      </c>
      <c r="H181">
        <v>1.678</v>
      </c>
      <c r="I181">
        <v>126.6574</v>
      </c>
      <c r="K181" s="2">
        <v>0.368055555555555</v>
      </c>
      <c r="L181" s="3">
        <f t="shared" si="13"/>
        <v>326.36805555555554</v>
      </c>
      <c r="M181">
        <f t="shared" si="17"/>
        <v>536.4610546447549</v>
      </c>
      <c r="N181">
        <f t="shared" si="16"/>
        <v>173.90768636960078</v>
      </c>
    </row>
    <row r="182" spans="1:14" ht="12.75">
      <c r="A182" t="s">
        <v>191</v>
      </c>
      <c r="B182" s="1">
        <v>36851</v>
      </c>
      <c r="C182" s="2">
        <v>0.37472222222222223</v>
      </c>
      <c r="D182" t="s">
        <v>418</v>
      </c>
      <c r="E182">
        <v>0.68</v>
      </c>
      <c r="F182">
        <v>11.5998</v>
      </c>
      <c r="G182" t="s">
        <v>419</v>
      </c>
      <c r="H182">
        <v>1.676</v>
      </c>
      <c r="I182">
        <v>124.4964</v>
      </c>
      <c r="K182" s="2">
        <v>0.370138888888889</v>
      </c>
      <c r="L182" s="3">
        <f t="shared" si="13"/>
        <v>326.3701388888889</v>
      </c>
      <c r="M182">
        <f t="shared" si="17"/>
        <v>571.7736131786232</v>
      </c>
      <c r="N182">
        <f t="shared" si="16"/>
        <v>171.5209680892519</v>
      </c>
    </row>
    <row r="183" spans="1:14" ht="12.75">
      <c r="A183" t="s">
        <v>192</v>
      </c>
      <c r="B183" s="1">
        <v>36851</v>
      </c>
      <c r="C183" s="2">
        <v>0.37680555555555556</v>
      </c>
      <c r="D183" t="s">
        <v>418</v>
      </c>
      <c r="E183">
        <v>0.68</v>
      </c>
      <c r="F183">
        <v>10.2052</v>
      </c>
      <c r="G183" t="s">
        <v>419</v>
      </c>
      <c r="H183">
        <v>1.676</v>
      </c>
      <c r="I183">
        <v>116.7693</v>
      </c>
      <c r="K183" s="2">
        <v>0.372222222222222</v>
      </c>
      <c r="L183" s="3">
        <f t="shared" si="13"/>
        <v>326.3722222222222</v>
      </c>
      <c r="M183">
        <f t="shared" si="17"/>
        <v>503.03143823259757</v>
      </c>
      <c r="N183">
        <f t="shared" si="16"/>
        <v>162.98676594946298</v>
      </c>
    </row>
    <row r="184" spans="1:14" ht="12.75">
      <c r="A184" t="s">
        <v>193</v>
      </c>
      <c r="B184" s="1">
        <v>36851</v>
      </c>
      <c r="C184" s="2">
        <v>0.3788888888888889</v>
      </c>
      <c r="D184" t="s">
        <v>418</v>
      </c>
      <c r="E184">
        <v>0.678</v>
      </c>
      <c r="F184">
        <v>10.781</v>
      </c>
      <c r="G184" t="s">
        <v>419</v>
      </c>
      <c r="H184">
        <v>1.675</v>
      </c>
      <c r="I184">
        <v>118.2849</v>
      </c>
      <c r="K184" s="2">
        <v>0.374305555555555</v>
      </c>
      <c r="L184" s="3">
        <f t="shared" si="13"/>
        <v>326.37430555555557</v>
      </c>
      <c r="M184">
        <f t="shared" si="17"/>
        <v>531.4135867582835</v>
      </c>
      <c r="N184">
        <f t="shared" si="16"/>
        <v>164.66067165316346</v>
      </c>
    </row>
    <row r="185" spans="1:14" ht="12.75">
      <c r="A185" t="s">
        <v>426</v>
      </c>
      <c r="B185" s="1">
        <v>36851</v>
      </c>
      <c r="C185">
        <f>AVERAGE(C184,C186)</f>
        <v>0.38097800925925923</v>
      </c>
      <c r="D185" t="s">
        <v>418</v>
      </c>
      <c r="E185" t="s">
        <v>426</v>
      </c>
      <c r="F185" t="s">
        <v>426</v>
      </c>
      <c r="G185" t="s">
        <v>419</v>
      </c>
      <c r="H185" t="s">
        <v>426</v>
      </c>
      <c r="I185" t="s">
        <v>426</v>
      </c>
      <c r="K185" s="2">
        <v>0.376388888888889</v>
      </c>
      <c r="L185" s="3">
        <f t="shared" si="13"/>
        <v>326.37638888888887</v>
      </c>
      <c r="M185" t="s">
        <v>426</v>
      </c>
      <c r="N185" t="s">
        <v>426</v>
      </c>
    </row>
    <row r="186" spans="1:14" ht="12.75">
      <c r="A186" t="s">
        <v>194</v>
      </c>
      <c r="B186" s="1">
        <v>36851</v>
      </c>
      <c r="C186" s="2">
        <v>0.3830671296296296</v>
      </c>
      <c r="D186" t="s">
        <v>418</v>
      </c>
      <c r="E186">
        <v>0.68</v>
      </c>
      <c r="F186">
        <v>10.4609</v>
      </c>
      <c r="G186" t="s">
        <v>419</v>
      </c>
      <c r="H186">
        <v>1.673</v>
      </c>
      <c r="I186">
        <v>109.6534</v>
      </c>
      <c r="K186" s="2">
        <v>0.378472222222222</v>
      </c>
      <c r="L186" s="3">
        <f t="shared" si="13"/>
        <v>326.37847222222223</v>
      </c>
      <c r="M186">
        <f t="shared" si="17"/>
        <v>515.6353204452025</v>
      </c>
      <c r="N186">
        <f>(277-103)/(-62+(AVERAGE($P$207,$P$47)))*I186+277-((277-103)/(-62+(AVERAGE($P$207,$P$47)))*220)</f>
        <v>155.12760416735543</v>
      </c>
    </row>
    <row r="187" spans="1:14" ht="12.75">
      <c r="A187" t="s">
        <v>426</v>
      </c>
      <c r="B187" s="1">
        <v>36851</v>
      </c>
      <c r="C187">
        <f>AVERAGE(C186,C188)</f>
        <v>0.38515046296296296</v>
      </c>
      <c r="D187" t="s">
        <v>418</v>
      </c>
      <c r="E187" t="s">
        <v>426</v>
      </c>
      <c r="F187" t="s">
        <v>426</v>
      </c>
      <c r="G187" t="s">
        <v>419</v>
      </c>
      <c r="H187" t="s">
        <v>426</v>
      </c>
      <c r="I187" t="s">
        <v>426</v>
      </c>
      <c r="K187" s="2">
        <v>0.380555555555555</v>
      </c>
      <c r="L187" s="3">
        <f t="shared" si="13"/>
        <v>326.38055555555553</v>
      </c>
      <c r="M187" t="s">
        <v>426</v>
      </c>
      <c r="N187" t="s">
        <v>426</v>
      </c>
    </row>
    <row r="188" spans="1:14" ht="12.75">
      <c r="A188" t="s">
        <v>195</v>
      </c>
      <c r="B188" s="1">
        <v>36851</v>
      </c>
      <c r="C188" s="2">
        <v>0.38723379629629634</v>
      </c>
      <c r="D188" t="s">
        <v>418</v>
      </c>
      <c r="E188">
        <v>0.681</v>
      </c>
      <c r="F188">
        <v>10.1369</v>
      </c>
      <c r="G188" t="s">
        <v>419</v>
      </c>
      <c r="H188">
        <v>1.676</v>
      </c>
      <c r="I188">
        <v>107.8775</v>
      </c>
      <c r="K188" s="2">
        <v>0.382638888888889</v>
      </c>
      <c r="L188" s="3">
        <f t="shared" si="13"/>
        <v>326.3826388888889</v>
      </c>
      <c r="M188">
        <f t="shared" si="17"/>
        <v>499.66481658566414</v>
      </c>
      <c r="N188">
        <f aca="true" t="shared" si="18" ref="N188:N200">(277-103)/(-62+(AVERAGE($P$207,$P$47)))*I188+277-((277-103)/(-62+(AVERAGE($P$207,$P$47)))*220)</f>
        <v>153.166209908183</v>
      </c>
    </row>
    <row r="189" spans="1:14" ht="12.75">
      <c r="A189" t="s">
        <v>196</v>
      </c>
      <c r="B189" s="1">
        <v>36851</v>
      </c>
      <c r="C189" s="2">
        <v>0.3893171296296296</v>
      </c>
      <c r="D189" t="s">
        <v>418</v>
      </c>
      <c r="E189">
        <v>0.68</v>
      </c>
      <c r="F189">
        <v>10.9756</v>
      </c>
      <c r="G189" t="s">
        <v>419</v>
      </c>
      <c r="H189">
        <v>1.678</v>
      </c>
      <c r="I189">
        <v>106.9338</v>
      </c>
      <c r="K189" s="2">
        <v>0.384722222222222</v>
      </c>
      <c r="L189" s="3">
        <f t="shared" si="13"/>
        <v>326.3847222222222</v>
      </c>
      <c r="M189">
        <f t="shared" si="17"/>
        <v>541.0057474097224</v>
      </c>
      <c r="N189">
        <f t="shared" si="18"/>
        <v>152.12393964387704</v>
      </c>
    </row>
    <row r="190" spans="1:14" ht="12.75">
      <c r="A190" t="s">
        <v>197</v>
      </c>
      <c r="B190" s="1">
        <v>36851</v>
      </c>
      <c r="C190" s="2">
        <v>0.391400462962963</v>
      </c>
      <c r="D190" t="s">
        <v>418</v>
      </c>
      <c r="E190">
        <v>0.68</v>
      </c>
      <c r="F190">
        <v>11.1638</v>
      </c>
      <c r="G190" t="s">
        <v>419</v>
      </c>
      <c r="H190">
        <v>1.678</v>
      </c>
      <c r="I190">
        <v>109.5853</v>
      </c>
      <c r="K190" s="2">
        <v>0.386805555555555</v>
      </c>
      <c r="L190" s="3">
        <f t="shared" si="13"/>
        <v>326.38680555555555</v>
      </c>
      <c r="M190">
        <f t="shared" si="17"/>
        <v>550.2824413182567</v>
      </c>
      <c r="N190">
        <f t="shared" si="18"/>
        <v>155.05239106467528</v>
      </c>
    </row>
    <row r="191" spans="1:14" ht="12.75">
      <c r="A191" t="s">
        <v>198</v>
      </c>
      <c r="B191" s="1">
        <v>36851</v>
      </c>
      <c r="C191" s="2">
        <v>0.39348379629629626</v>
      </c>
      <c r="D191" t="s">
        <v>418</v>
      </c>
      <c r="E191">
        <v>0.68</v>
      </c>
      <c r="F191">
        <v>12.0221</v>
      </c>
      <c r="G191" t="s">
        <v>419</v>
      </c>
      <c r="H191">
        <v>1.678</v>
      </c>
      <c r="I191">
        <v>112.041</v>
      </c>
      <c r="K191" s="2">
        <v>0.388888888888889</v>
      </c>
      <c r="L191" s="3">
        <f t="shared" si="13"/>
        <v>326.3888888888889</v>
      </c>
      <c r="M191">
        <f t="shared" si="17"/>
        <v>592.58948904246</v>
      </c>
      <c r="N191">
        <f t="shared" si="18"/>
        <v>157.76459100963254</v>
      </c>
    </row>
    <row r="192" spans="1:14" ht="12.75">
      <c r="A192" t="s">
        <v>199</v>
      </c>
      <c r="B192" s="1">
        <v>36851</v>
      </c>
      <c r="C192" s="2">
        <v>0.39556712962962964</v>
      </c>
      <c r="D192" t="s">
        <v>418</v>
      </c>
      <c r="E192">
        <v>0.68</v>
      </c>
      <c r="F192">
        <v>9.7127</v>
      </c>
      <c r="G192" t="s">
        <v>419</v>
      </c>
      <c r="H192">
        <v>1.676</v>
      </c>
      <c r="I192">
        <v>116.4692</v>
      </c>
      <c r="K192" s="2">
        <v>0.390972222222222</v>
      </c>
      <c r="L192" s="3">
        <f t="shared" si="13"/>
        <v>326.3909722222222</v>
      </c>
      <c r="M192">
        <f t="shared" si="17"/>
        <v>478.75528653252763</v>
      </c>
      <c r="N192">
        <f t="shared" si="18"/>
        <v>162.65532025028082</v>
      </c>
    </row>
    <row r="193" spans="1:14" ht="12.75">
      <c r="A193" t="s">
        <v>200</v>
      </c>
      <c r="B193" s="1">
        <v>36851</v>
      </c>
      <c r="C193" s="2">
        <v>0.397662037037037</v>
      </c>
      <c r="D193" t="s">
        <v>418</v>
      </c>
      <c r="E193">
        <v>0.68</v>
      </c>
      <c r="F193">
        <v>10.8825</v>
      </c>
      <c r="G193" t="s">
        <v>419</v>
      </c>
      <c r="H193">
        <v>1.676</v>
      </c>
      <c r="I193">
        <v>119.5308</v>
      </c>
      <c r="K193" s="2">
        <v>0.393055555555555</v>
      </c>
      <c r="L193" s="3">
        <f t="shared" si="13"/>
        <v>326.3930555555556</v>
      </c>
      <c r="M193">
        <f t="shared" si="17"/>
        <v>536.416692134034</v>
      </c>
      <c r="N193">
        <f t="shared" si="18"/>
        <v>166.0367069634303</v>
      </c>
    </row>
    <row r="194" spans="1:14" ht="12.75">
      <c r="A194" t="s">
        <v>201</v>
      </c>
      <c r="B194" s="1">
        <v>36851</v>
      </c>
      <c r="C194" s="2">
        <v>0.3997453703703704</v>
      </c>
      <c r="D194" t="s">
        <v>418</v>
      </c>
      <c r="E194">
        <v>0.68</v>
      </c>
      <c r="F194">
        <v>10.8132</v>
      </c>
      <c r="G194" t="s">
        <v>419</v>
      </c>
      <c r="H194">
        <v>1.675</v>
      </c>
      <c r="I194">
        <v>113.2601</v>
      </c>
      <c r="K194" s="2">
        <v>0.395138888888889</v>
      </c>
      <c r="L194" s="3">
        <f t="shared" si="13"/>
        <v>326.3951388888889</v>
      </c>
      <c r="M194">
        <f t="shared" si="17"/>
        <v>533.0007788085217</v>
      </c>
      <c r="N194">
        <f t="shared" si="18"/>
        <v>159.11102703720005</v>
      </c>
    </row>
    <row r="195" spans="1:14" ht="12.75">
      <c r="A195" t="s">
        <v>202</v>
      </c>
      <c r="B195" s="1">
        <v>36851</v>
      </c>
      <c r="C195" s="2">
        <v>0.40182870370370366</v>
      </c>
      <c r="D195" t="s">
        <v>418</v>
      </c>
      <c r="E195">
        <v>0.678</v>
      </c>
      <c r="F195">
        <v>10.3343</v>
      </c>
      <c r="G195" t="s">
        <v>419</v>
      </c>
      <c r="H195">
        <v>1.675</v>
      </c>
      <c r="I195">
        <v>117.1601</v>
      </c>
      <c r="K195" s="2">
        <v>0.397222222222222</v>
      </c>
      <c r="L195" s="3">
        <f t="shared" si="13"/>
        <v>326.39722222222224</v>
      </c>
      <c r="M195">
        <f t="shared" si="17"/>
        <v>509.3949939371236</v>
      </c>
      <c r="N195">
        <f t="shared" si="18"/>
        <v>163.41838534046732</v>
      </c>
    </row>
    <row r="196" spans="1:14" ht="12.75">
      <c r="A196" t="s">
        <v>203</v>
      </c>
      <c r="B196" s="1">
        <v>36851</v>
      </c>
      <c r="C196" s="2">
        <v>0.40391203703703704</v>
      </c>
      <c r="D196" t="s">
        <v>418</v>
      </c>
      <c r="E196">
        <v>0.678</v>
      </c>
      <c r="F196">
        <v>10.6365</v>
      </c>
      <c r="G196" t="s">
        <v>419</v>
      </c>
      <c r="H196">
        <v>1.673</v>
      </c>
      <c r="I196">
        <v>122.242</v>
      </c>
      <c r="K196" s="2">
        <v>0.399305555555555</v>
      </c>
      <c r="L196" s="3">
        <f t="shared" si="13"/>
        <v>326.39930555555554</v>
      </c>
      <c r="M196">
        <f t="shared" si="17"/>
        <v>524.2909392036437</v>
      </c>
      <c r="N196">
        <f t="shared" si="18"/>
        <v>169.031094099794</v>
      </c>
    </row>
    <row r="197" spans="1:14" ht="12.75">
      <c r="A197" t="s">
        <v>204</v>
      </c>
      <c r="B197" s="1">
        <v>36851</v>
      </c>
      <c r="C197" s="2">
        <v>0.4059953703703704</v>
      </c>
      <c r="D197" t="s">
        <v>418</v>
      </c>
      <c r="E197">
        <v>0.678</v>
      </c>
      <c r="F197">
        <v>10.1453</v>
      </c>
      <c r="G197" t="s">
        <v>419</v>
      </c>
      <c r="H197">
        <v>1.673</v>
      </c>
      <c r="I197">
        <v>116.8257</v>
      </c>
      <c r="K197" s="2">
        <v>0.401388888888889</v>
      </c>
      <c r="L197" s="3">
        <f t="shared" si="13"/>
        <v>326.4013888888889</v>
      </c>
      <c r="M197">
        <f t="shared" si="17"/>
        <v>500.0788666857262</v>
      </c>
      <c r="N197">
        <f t="shared" si="18"/>
        <v>163.04905697723333</v>
      </c>
    </row>
    <row r="198" spans="1:14" ht="12.75">
      <c r="A198" t="s">
        <v>205</v>
      </c>
      <c r="B198" s="1">
        <v>36851</v>
      </c>
      <c r="C198" s="2">
        <v>0.4080787037037037</v>
      </c>
      <c r="D198" t="s">
        <v>418</v>
      </c>
      <c r="E198">
        <v>0.68</v>
      </c>
      <c r="F198">
        <v>10.3104</v>
      </c>
      <c r="G198" t="s">
        <v>419</v>
      </c>
      <c r="H198">
        <v>1.676</v>
      </c>
      <c r="I198">
        <v>114.7565</v>
      </c>
      <c r="K198" s="2">
        <v>0.403472222222222</v>
      </c>
      <c r="L198" s="3">
        <f aca="true" t="shared" si="19" ref="L198:L261">B198-DATE(1999,12,31)+K198</f>
        <v>326.4034722222222</v>
      </c>
      <c r="M198">
        <f t="shared" si="17"/>
        <v>508.2169228190897</v>
      </c>
      <c r="N198">
        <f t="shared" si="18"/>
        <v>160.7637272846383</v>
      </c>
    </row>
    <row r="199" spans="1:14" ht="12.75">
      <c r="A199" t="s">
        <v>206</v>
      </c>
      <c r="B199" s="1">
        <v>36851</v>
      </c>
      <c r="C199" s="2">
        <v>0.4101620370370371</v>
      </c>
      <c r="D199" t="s">
        <v>418</v>
      </c>
      <c r="E199">
        <v>0.678</v>
      </c>
      <c r="F199">
        <v>10.7691</v>
      </c>
      <c r="G199" t="s">
        <v>419</v>
      </c>
      <c r="H199">
        <v>1.676</v>
      </c>
      <c r="I199">
        <v>117.5795</v>
      </c>
      <c r="K199" s="2">
        <v>0.405555555555555</v>
      </c>
      <c r="L199" s="3">
        <f t="shared" si="19"/>
        <v>326.40555555555557</v>
      </c>
      <c r="M199">
        <f t="shared" si="17"/>
        <v>530.8270157831955</v>
      </c>
      <c r="N199">
        <f t="shared" si="18"/>
        <v>163.8815920256956</v>
      </c>
    </row>
    <row r="200" spans="1:14" ht="12.75">
      <c r="A200" t="s">
        <v>207</v>
      </c>
      <c r="B200" s="1">
        <v>36851</v>
      </c>
      <c r="C200" s="2">
        <v>0.41225694444444444</v>
      </c>
      <c r="D200" t="s">
        <v>418</v>
      </c>
      <c r="E200">
        <v>0.678</v>
      </c>
      <c r="F200">
        <v>10.5522</v>
      </c>
      <c r="G200" t="s">
        <v>419</v>
      </c>
      <c r="H200">
        <v>1.675</v>
      </c>
      <c r="I200">
        <v>121.9581</v>
      </c>
      <c r="K200" s="2">
        <v>0.407638888888889</v>
      </c>
      <c r="L200" s="3">
        <f t="shared" si="19"/>
        <v>326.40763888888887</v>
      </c>
      <c r="M200">
        <f t="shared" si="17"/>
        <v>520.1356506994489</v>
      </c>
      <c r="N200">
        <f t="shared" si="18"/>
        <v>168.71754050433307</v>
      </c>
    </row>
    <row r="201" spans="1:14" ht="12.75">
      <c r="A201" t="s">
        <v>426</v>
      </c>
      <c r="B201" s="1">
        <v>36851</v>
      </c>
      <c r="C201">
        <f>AVERAGE(C200,C202)</f>
        <v>0.41434027777777777</v>
      </c>
      <c r="D201" t="s">
        <v>418</v>
      </c>
      <c r="E201" t="s">
        <v>426</v>
      </c>
      <c r="F201" t="s">
        <v>426</v>
      </c>
      <c r="G201" t="s">
        <v>419</v>
      </c>
      <c r="H201" t="s">
        <v>426</v>
      </c>
      <c r="I201" t="s">
        <v>426</v>
      </c>
      <c r="K201" s="2">
        <v>0.409722222222222</v>
      </c>
      <c r="L201" s="3">
        <f t="shared" si="19"/>
        <v>326.40972222222223</v>
      </c>
      <c r="M201" t="s">
        <v>426</v>
      </c>
      <c r="N201" t="s">
        <v>426</v>
      </c>
    </row>
    <row r="202" spans="1:14" ht="12.75">
      <c r="A202" t="s">
        <v>208</v>
      </c>
      <c r="B202" s="1">
        <v>36851</v>
      </c>
      <c r="C202" s="2">
        <v>0.4164236111111111</v>
      </c>
      <c r="D202" t="s">
        <v>418</v>
      </c>
      <c r="E202">
        <v>0.68</v>
      </c>
      <c r="F202">
        <v>9.664</v>
      </c>
      <c r="G202" t="s">
        <v>419</v>
      </c>
      <c r="H202">
        <v>1.676</v>
      </c>
      <c r="I202">
        <v>112.8653</v>
      </c>
      <c r="K202" s="2">
        <v>0.411805555555555</v>
      </c>
      <c r="L202" s="3">
        <f t="shared" si="19"/>
        <v>326.41180555555553</v>
      </c>
      <c r="M202">
        <f t="shared" si="17"/>
        <v>476.35478178573896</v>
      </c>
      <c r="N202">
        <f>(277-103)/(-62+(AVERAGE($P$207,$P$47)))*I202+277-((277-103)/(-62+(AVERAGE($P$207,$P$47)))*220)</f>
        <v>158.67498984280778</v>
      </c>
    </row>
    <row r="203" spans="1:14" ht="12.75">
      <c r="A203" t="s">
        <v>209</v>
      </c>
      <c r="B203" s="1">
        <v>36851</v>
      </c>
      <c r="C203" s="2">
        <v>0.4185069444444445</v>
      </c>
      <c r="D203" t="s">
        <v>418</v>
      </c>
      <c r="E203">
        <v>0.678</v>
      </c>
      <c r="F203">
        <v>10.7071</v>
      </c>
      <c r="G203" t="s">
        <v>419</v>
      </c>
      <c r="H203">
        <v>1.676</v>
      </c>
      <c r="I203">
        <v>115.4276</v>
      </c>
      <c r="K203" s="2">
        <v>0.413888888888889</v>
      </c>
      <c r="L203" s="3">
        <f t="shared" si="19"/>
        <v>326.4138888888889</v>
      </c>
      <c r="M203">
        <f t="shared" si="17"/>
        <v>527.7709317113085</v>
      </c>
      <c r="N203">
        <f>(277-103)/(-62+(AVERAGE($P$207,$P$47)))*I203+277-((277-103)/(-62+(AVERAGE($P$207,$P$47)))*220)</f>
        <v>161.50492424805438</v>
      </c>
    </row>
    <row r="204" spans="1:14" ht="12.75">
      <c r="A204" t="s">
        <v>210</v>
      </c>
      <c r="B204" s="1">
        <v>36851</v>
      </c>
      <c r="C204" s="2">
        <v>0.42059027777777774</v>
      </c>
      <c r="D204" t="s">
        <v>418</v>
      </c>
      <c r="E204">
        <v>0.68</v>
      </c>
      <c r="F204">
        <v>11.2001</v>
      </c>
      <c r="G204" t="s">
        <v>419</v>
      </c>
      <c r="H204">
        <v>1.678</v>
      </c>
      <c r="I204">
        <v>121.7547</v>
      </c>
      <c r="K204" s="2">
        <v>0.415972222222222</v>
      </c>
      <c r="L204" s="3">
        <f t="shared" si="19"/>
        <v>326.4159722222222</v>
      </c>
      <c r="M204">
        <f>$O$4/AVERAGE($P$207,$P$47)*F204*40</f>
        <v>565.248448842324</v>
      </c>
      <c r="N204">
        <f>(277-103)/(-62+(AVERAGE($P$207,$P$47)))*I204+277-((277-103)/(-62+(AVERAGE($P$207,$P$47)))*220)</f>
        <v>168.492895202055</v>
      </c>
    </row>
    <row r="205" spans="1:17" ht="12.75">
      <c r="A205" t="s">
        <v>426</v>
      </c>
      <c r="B205" s="1">
        <v>36851</v>
      </c>
      <c r="C205">
        <f>AVERAGE(C204,C206)</f>
        <v>0.42267939814814814</v>
      </c>
      <c r="D205" t="s">
        <v>418</v>
      </c>
      <c r="E205" t="s">
        <v>426</v>
      </c>
      <c r="F205" t="s">
        <v>426</v>
      </c>
      <c r="G205" t="s">
        <v>419</v>
      </c>
      <c r="H205" t="s">
        <v>426</v>
      </c>
      <c r="I205" t="s">
        <v>426</v>
      </c>
      <c r="K205" s="2">
        <v>0.418055555555555</v>
      </c>
      <c r="L205" s="3">
        <f t="shared" si="19"/>
        <v>326.41805555555555</v>
      </c>
      <c r="M205" t="s">
        <v>426</v>
      </c>
      <c r="N205" t="s">
        <v>426</v>
      </c>
      <c r="P205" t="s">
        <v>427</v>
      </c>
      <c r="Q205" t="s">
        <v>418</v>
      </c>
    </row>
    <row r="206" spans="1:14" ht="12.75">
      <c r="A206" t="s">
        <v>211</v>
      </c>
      <c r="B206" s="1">
        <v>36851</v>
      </c>
      <c r="C206" s="2">
        <v>0.42476851851851855</v>
      </c>
      <c r="D206" t="s">
        <v>418</v>
      </c>
      <c r="E206">
        <v>0.68</v>
      </c>
      <c r="F206">
        <v>9.8106</v>
      </c>
      <c r="G206" t="s">
        <v>419</v>
      </c>
      <c r="H206">
        <v>1.678</v>
      </c>
      <c r="I206">
        <v>215.9356</v>
      </c>
      <c r="K206" s="2">
        <v>0.420138888888889</v>
      </c>
      <c r="L206" s="3">
        <f t="shared" si="19"/>
        <v>326.4201388888889</v>
      </c>
      <c r="M206" t="s">
        <v>426</v>
      </c>
      <c r="N206" t="s">
        <v>426</v>
      </c>
    </row>
    <row r="207" spans="1:17" ht="12.75">
      <c r="A207" t="s">
        <v>212</v>
      </c>
      <c r="B207" s="1">
        <v>36851</v>
      </c>
      <c r="C207" s="2">
        <v>0.4268518518518518</v>
      </c>
      <c r="D207" t="s">
        <v>418</v>
      </c>
      <c r="E207">
        <v>0.68</v>
      </c>
      <c r="F207">
        <v>9.689</v>
      </c>
      <c r="G207" t="s">
        <v>419</v>
      </c>
      <c r="H207">
        <v>1.676</v>
      </c>
      <c r="I207">
        <v>214.8689</v>
      </c>
      <c r="K207" s="2">
        <v>0.422222222222222</v>
      </c>
      <c r="L207" s="3">
        <f t="shared" si="19"/>
        <v>326.4222222222222</v>
      </c>
      <c r="M207" t="s">
        <v>426</v>
      </c>
      <c r="N207" t="s">
        <v>426</v>
      </c>
      <c r="P207">
        <f>AVERAGE(I206:I208)</f>
        <v>215.40224999999998</v>
      </c>
      <c r="Q207">
        <f>AVERAGE(F206:F208)</f>
        <v>9.7498</v>
      </c>
    </row>
    <row r="208" spans="1:17" ht="12.75">
      <c r="A208" t="s">
        <v>426</v>
      </c>
      <c r="B208" s="1">
        <v>36851</v>
      </c>
      <c r="C208">
        <f>AVERAGE(C207,C209)</f>
        <v>0.42893518518518514</v>
      </c>
      <c r="D208" t="s">
        <v>418</v>
      </c>
      <c r="E208" t="s">
        <v>426</v>
      </c>
      <c r="F208" t="s">
        <v>426</v>
      </c>
      <c r="G208" t="s">
        <v>419</v>
      </c>
      <c r="H208" t="s">
        <v>426</v>
      </c>
      <c r="I208" t="s">
        <v>426</v>
      </c>
      <c r="K208" s="2">
        <v>0.424305555555555</v>
      </c>
      <c r="L208" s="3">
        <f t="shared" si="19"/>
        <v>326.4243055555556</v>
      </c>
      <c r="M208" t="s">
        <v>426</v>
      </c>
      <c r="N208" t="s">
        <v>426</v>
      </c>
      <c r="P208">
        <f>STDEV(I206:I208)</f>
        <v>0.7542708034943988</v>
      </c>
      <c r="Q208">
        <f>STDEV(F206:F208)</f>
        <v>0.08598418459213215</v>
      </c>
    </row>
    <row r="209" spans="1:14" ht="12.75">
      <c r="A209" t="s">
        <v>213</v>
      </c>
      <c r="B209" s="1">
        <v>36851</v>
      </c>
      <c r="C209" s="2">
        <v>0.4310185185185185</v>
      </c>
      <c r="D209" t="s">
        <v>418</v>
      </c>
      <c r="E209">
        <v>0.68</v>
      </c>
      <c r="F209">
        <v>10.4536</v>
      </c>
      <c r="G209" t="s">
        <v>419</v>
      </c>
      <c r="H209">
        <v>1.676</v>
      </c>
      <c r="I209">
        <v>125.8289</v>
      </c>
      <c r="K209" s="2">
        <v>0.426388888888889</v>
      </c>
      <c r="L209" s="3">
        <f t="shared" si="19"/>
        <v>326.4263888888889</v>
      </c>
      <c r="M209">
        <f aca="true" t="shared" si="20" ref="M209:M272">500*F209/AVERAGE($Q$367,$Q$207)</f>
        <v>513.8747560549976</v>
      </c>
      <c r="N209">
        <f>(277-103)/(-62+(AVERAGE($P$207,$P$367)))*I209+277-((277-103)/(-62+(AVERAGE($P$207,$P$367)))*220)</f>
        <v>173.87611172749558</v>
      </c>
    </row>
    <row r="210" spans="1:14" ht="12.75">
      <c r="A210" t="s">
        <v>214</v>
      </c>
      <c r="B210" s="1">
        <v>36851</v>
      </c>
      <c r="C210" s="2">
        <v>0.43310185185185185</v>
      </c>
      <c r="D210" t="s">
        <v>418</v>
      </c>
      <c r="E210">
        <v>0.68</v>
      </c>
      <c r="F210">
        <v>10.4003</v>
      </c>
      <c r="G210" t="s">
        <v>419</v>
      </c>
      <c r="H210">
        <v>1.68</v>
      </c>
      <c r="I210">
        <v>128.2525</v>
      </c>
      <c r="K210" s="2">
        <v>0.428472222222222</v>
      </c>
      <c r="L210" s="3">
        <f t="shared" si="19"/>
        <v>326.42847222222224</v>
      </c>
      <c r="M210">
        <f t="shared" si="20"/>
        <v>511.2546515457633</v>
      </c>
      <c r="N210">
        <f>(277-103)/(-62+(AVERAGE($P$207,$P$367)))*I220+277-((277-103)/(-62+(AVERAGE($P$207,$P$367)))*220)</f>
        <v>192.40315257258703</v>
      </c>
    </row>
    <row r="211" spans="1:14" ht="12.75">
      <c r="A211" t="s">
        <v>215</v>
      </c>
      <c r="B211" s="1">
        <v>36851</v>
      </c>
      <c r="C211" s="2">
        <v>0.43524305555555554</v>
      </c>
      <c r="D211" t="s">
        <v>418</v>
      </c>
      <c r="E211">
        <v>0.68</v>
      </c>
      <c r="F211">
        <v>10.1062</v>
      </c>
      <c r="G211" t="s">
        <v>419</v>
      </c>
      <c r="H211">
        <v>1.678</v>
      </c>
      <c r="I211">
        <v>133.9203</v>
      </c>
      <c r="K211" s="2">
        <v>0.430555555555555</v>
      </c>
      <c r="L211" s="3">
        <f t="shared" si="19"/>
        <v>326.43055555555554</v>
      </c>
      <c r="M211">
        <f t="shared" si="20"/>
        <v>496.7973769460297</v>
      </c>
      <c r="N211">
        <f aca="true" t="shared" si="21" ref="N211:N217">(277-103)/(-62+(AVERAGE($P$207,$P$367)))*I211+277-((277-103)/(-62+(AVERAGE($P$207,$P$367)))*220)</f>
        <v>182.73675612442986</v>
      </c>
    </row>
    <row r="212" spans="1:14" ht="12.75">
      <c r="A212" t="s">
        <v>216</v>
      </c>
      <c r="B212" s="1">
        <v>36851</v>
      </c>
      <c r="C212" s="2">
        <v>0.4372685185185185</v>
      </c>
      <c r="D212" t="s">
        <v>418</v>
      </c>
      <c r="E212">
        <v>0.678</v>
      </c>
      <c r="F212">
        <v>10.5165</v>
      </c>
      <c r="G212" t="s">
        <v>419</v>
      </c>
      <c r="H212">
        <v>1.678</v>
      </c>
      <c r="I212">
        <v>137.3479</v>
      </c>
      <c r="K212" s="2">
        <v>0.432638888888889</v>
      </c>
      <c r="L212" s="3">
        <f t="shared" si="19"/>
        <v>326.4326388888889</v>
      </c>
      <c r="M212">
        <f t="shared" si="20"/>
        <v>516.9667743219926</v>
      </c>
      <c r="N212">
        <f t="shared" si="21"/>
        <v>186.4902159379272</v>
      </c>
    </row>
    <row r="213" spans="1:14" ht="12.75">
      <c r="A213" t="s">
        <v>217</v>
      </c>
      <c r="B213" s="1">
        <v>36851</v>
      </c>
      <c r="C213" s="2">
        <v>0.439363425925926</v>
      </c>
      <c r="D213" t="s">
        <v>418</v>
      </c>
      <c r="E213">
        <v>0.68</v>
      </c>
      <c r="F213">
        <v>10.887</v>
      </c>
      <c r="G213" t="s">
        <v>419</v>
      </c>
      <c r="H213">
        <v>1.678</v>
      </c>
      <c r="I213">
        <v>131.8794</v>
      </c>
      <c r="K213" s="2">
        <v>0.434722222222222</v>
      </c>
      <c r="L213" s="3">
        <f t="shared" si="19"/>
        <v>326.4347222222222</v>
      </c>
      <c r="M213">
        <f t="shared" si="20"/>
        <v>535.1796959105724</v>
      </c>
      <c r="N213">
        <f t="shared" si="21"/>
        <v>180.50182902285252</v>
      </c>
    </row>
    <row r="214" spans="1:14" ht="12.75">
      <c r="A214" t="s">
        <v>218</v>
      </c>
      <c r="B214" s="1">
        <v>36851</v>
      </c>
      <c r="C214" s="2">
        <v>0.44150462962962966</v>
      </c>
      <c r="D214" t="s">
        <v>418</v>
      </c>
      <c r="E214">
        <v>0.678</v>
      </c>
      <c r="F214">
        <v>10.5907</v>
      </c>
      <c r="G214" t="s">
        <v>419</v>
      </c>
      <c r="H214">
        <v>1.675</v>
      </c>
      <c r="I214">
        <v>136.0418</v>
      </c>
      <c r="K214" s="2">
        <v>0.436805555555556</v>
      </c>
      <c r="L214" s="3">
        <f t="shared" si="19"/>
        <v>326.43680555555557</v>
      </c>
      <c r="M214">
        <f t="shared" si="20"/>
        <v>520.6142744080187</v>
      </c>
      <c r="N214">
        <f t="shared" si="21"/>
        <v>185.05994581819067</v>
      </c>
    </row>
    <row r="215" spans="1:14" ht="12.75">
      <c r="A215" t="s">
        <v>219</v>
      </c>
      <c r="B215" s="1">
        <v>36851</v>
      </c>
      <c r="C215" s="2">
        <v>0.44353009259259263</v>
      </c>
      <c r="D215" t="s">
        <v>418</v>
      </c>
      <c r="E215">
        <v>0.678</v>
      </c>
      <c r="F215">
        <v>10.3625</v>
      </c>
      <c r="G215" t="s">
        <v>419</v>
      </c>
      <c r="H215">
        <v>1.675</v>
      </c>
      <c r="I215">
        <v>148.8636</v>
      </c>
      <c r="K215" s="2">
        <v>0.438888888888889</v>
      </c>
      <c r="L215" s="3">
        <f t="shared" si="19"/>
        <v>326.43888888888887</v>
      </c>
      <c r="M215">
        <f t="shared" si="20"/>
        <v>509.3964911245803</v>
      </c>
      <c r="N215">
        <f t="shared" si="21"/>
        <v>199.10070641939848</v>
      </c>
    </row>
    <row r="216" spans="1:14" ht="12.75">
      <c r="A216" t="s">
        <v>220</v>
      </c>
      <c r="B216" s="1">
        <v>36851</v>
      </c>
      <c r="C216" s="2">
        <v>0.4456134259259259</v>
      </c>
      <c r="D216" t="s">
        <v>418</v>
      </c>
      <c r="E216">
        <v>0.68</v>
      </c>
      <c r="F216">
        <v>10.4968</v>
      </c>
      <c r="G216" t="s">
        <v>419</v>
      </c>
      <c r="H216">
        <v>1.678</v>
      </c>
      <c r="I216">
        <v>154.885</v>
      </c>
      <c r="K216" s="2">
        <v>0.440972222222222</v>
      </c>
      <c r="L216" s="3">
        <f t="shared" si="19"/>
        <v>326.44097222222223</v>
      </c>
      <c r="M216">
        <f t="shared" si="20"/>
        <v>515.9983679649212</v>
      </c>
      <c r="N216">
        <f t="shared" si="21"/>
        <v>205.6945571957413</v>
      </c>
    </row>
    <row r="217" spans="1:14" ht="12.75">
      <c r="A217" t="s">
        <v>221</v>
      </c>
      <c r="B217" s="1">
        <v>36851</v>
      </c>
      <c r="C217" s="2">
        <v>0.4476967592592593</v>
      </c>
      <c r="D217" t="s">
        <v>418</v>
      </c>
      <c r="E217">
        <v>0.68</v>
      </c>
      <c r="F217">
        <v>10.9841</v>
      </c>
      <c r="G217" t="s">
        <v>419</v>
      </c>
      <c r="H217">
        <v>1.678</v>
      </c>
      <c r="I217">
        <v>149.1139</v>
      </c>
      <c r="K217" s="2">
        <v>0.443055555555556</v>
      </c>
      <c r="L217" s="3">
        <f t="shared" si="19"/>
        <v>326.44305555555553</v>
      </c>
      <c r="M217">
        <f t="shared" si="20"/>
        <v>539.9529069395901</v>
      </c>
      <c r="N217">
        <f t="shared" si="21"/>
        <v>199.37480228569513</v>
      </c>
    </row>
    <row r="218" spans="1:14" ht="12.75">
      <c r="A218" t="s">
        <v>426</v>
      </c>
      <c r="B218" s="1">
        <v>36851</v>
      </c>
      <c r="C218">
        <f>AVERAGE(C217,C219)</f>
        <v>0.4497800925925926</v>
      </c>
      <c r="D218" t="s">
        <v>418</v>
      </c>
      <c r="E218" t="s">
        <v>426</v>
      </c>
      <c r="F218" t="s">
        <v>426</v>
      </c>
      <c r="G218" t="s">
        <v>419</v>
      </c>
      <c r="H218" t="s">
        <v>426</v>
      </c>
      <c r="I218" t="s">
        <v>426</v>
      </c>
      <c r="K218" s="2">
        <v>0.445138888888889</v>
      </c>
      <c r="L218" s="3">
        <f t="shared" si="19"/>
        <v>326.4451388888889</v>
      </c>
      <c r="M218" t="s">
        <v>426</v>
      </c>
      <c r="N218" t="s">
        <v>426</v>
      </c>
    </row>
    <row r="219" spans="1:14" ht="12.75">
      <c r="A219" t="s">
        <v>222</v>
      </c>
      <c r="B219" s="1">
        <v>36851</v>
      </c>
      <c r="C219" s="2">
        <v>0.45186342592592593</v>
      </c>
      <c r="D219" t="s">
        <v>418</v>
      </c>
      <c r="E219">
        <v>0.678</v>
      </c>
      <c r="F219">
        <v>11.2311</v>
      </c>
      <c r="G219" t="s">
        <v>419</v>
      </c>
      <c r="H219">
        <v>1.676</v>
      </c>
      <c r="I219">
        <v>147.5969</v>
      </c>
      <c r="K219" s="2">
        <v>0.447222222222222</v>
      </c>
      <c r="L219" s="3">
        <f t="shared" si="19"/>
        <v>326.4472222222222</v>
      </c>
      <c r="M219">
        <f t="shared" si="20"/>
        <v>552.0948546653099</v>
      </c>
      <c r="N219">
        <f aca="true" t="shared" si="22" ref="N219:N225">(277-103)/(-62+(AVERAGE($P$207,$P$367)))*I219+277-((277-103)/(-62+(AVERAGE($P$207,$P$367)))*220)</f>
        <v>197.71358203330993</v>
      </c>
    </row>
    <row r="220" spans="1:14" ht="12.75">
      <c r="A220" t="s">
        <v>223</v>
      </c>
      <c r="B220" s="1">
        <v>36851</v>
      </c>
      <c r="C220" s="2">
        <v>0.45394675925925926</v>
      </c>
      <c r="D220" t="s">
        <v>418</v>
      </c>
      <c r="E220">
        <v>0.68</v>
      </c>
      <c r="F220">
        <v>11.7623</v>
      </c>
      <c r="G220" t="s">
        <v>419</v>
      </c>
      <c r="H220">
        <v>1.678</v>
      </c>
      <c r="I220">
        <v>142.7475</v>
      </c>
      <c r="K220" s="2">
        <v>0.449305555555556</v>
      </c>
      <c r="L220" s="3">
        <f t="shared" si="19"/>
        <v>326.44930555555555</v>
      </c>
      <c r="M220">
        <f t="shared" si="20"/>
        <v>578.2074159280725</v>
      </c>
      <c r="N220">
        <f t="shared" si="22"/>
        <v>192.40315257258703</v>
      </c>
    </row>
    <row r="221" spans="1:14" ht="12.75">
      <c r="A221" t="s">
        <v>224</v>
      </c>
      <c r="B221" s="1">
        <v>36851</v>
      </c>
      <c r="C221" s="2">
        <v>0.4560416666666667</v>
      </c>
      <c r="D221" t="s">
        <v>418</v>
      </c>
      <c r="E221">
        <v>0.68</v>
      </c>
      <c r="F221">
        <v>10.5311</v>
      </c>
      <c r="G221" t="s">
        <v>419</v>
      </c>
      <c r="H221">
        <v>1.676</v>
      </c>
      <c r="I221">
        <v>143.2311</v>
      </c>
      <c r="K221" s="2">
        <v>0.451388888888889</v>
      </c>
      <c r="L221" s="3">
        <f t="shared" si="19"/>
        <v>326.4513888888889</v>
      </c>
      <c r="M221">
        <f t="shared" si="20"/>
        <v>517.6844764952539</v>
      </c>
      <c r="N221">
        <f t="shared" si="22"/>
        <v>192.93272812568756</v>
      </c>
    </row>
    <row r="222" spans="1:14" ht="12.75">
      <c r="A222" t="s">
        <v>225</v>
      </c>
      <c r="B222" s="1">
        <v>36851</v>
      </c>
      <c r="C222" s="2">
        <v>0.458125</v>
      </c>
      <c r="D222" t="s">
        <v>418</v>
      </c>
      <c r="E222">
        <v>0.68</v>
      </c>
      <c r="F222">
        <v>11.2748</v>
      </c>
      <c r="G222" t="s">
        <v>419</v>
      </c>
      <c r="H222">
        <v>1.678</v>
      </c>
      <c r="I222">
        <v>134.1935</v>
      </c>
      <c r="K222" s="2">
        <v>0.453472222222222</v>
      </c>
      <c r="L222" s="3">
        <f t="shared" si="19"/>
        <v>326.4534722222222</v>
      </c>
      <c r="M222">
        <f t="shared" si="20"/>
        <v>554.2430454167835</v>
      </c>
      <c r="N222">
        <f t="shared" si="22"/>
        <v>183.03592907957267</v>
      </c>
    </row>
    <row r="223" spans="1:14" ht="12.75">
      <c r="A223" t="s">
        <v>226</v>
      </c>
      <c r="B223" s="1">
        <v>36851</v>
      </c>
      <c r="C223" s="2">
        <v>0.46020833333333333</v>
      </c>
      <c r="D223" t="s">
        <v>418</v>
      </c>
      <c r="E223">
        <v>0.68</v>
      </c>
      <c r="F223">
        <v>10.1432</v>
      </c>
      <c r="G223" t="s">
        <v>419</v>
      </c>
      <c r="H223">
        <v>1.676</v>
      </c>
      <c r="I223">
        <v>132.6072</v>
      </c>
      <c r="K223" s="2">
        <v>0.455555555555556</v>
      </c>
      <c r="L223" s="3">
        <f t="shared" si="19"/>
        <v>326.4555555555556</v>
      </c>
      <c r="M223">
        <f t="shared" si="20"/>
        <v>498.61621122073274</v>
      </c>
      <c r="N223">
        <f t="shared" si="22"/>
        <v>181.2988205190199</v>
      </c>
    </row>
    <row r="224" spans="1:14" ht="12.75">
      <c r="A224" t="s">
        <v>227</v>
      </c>
      <c r="B224" s="1">
        <v>36851</v>
      </c>
      <c r="C224" s="2">
        <v>0.4622916666666667</v>
      </c>
      <c r="D224" t="s">
        <v>418</v>
      </c>
      <c r="E224">
        <v>0.68</v>
      </c>
      <c r="F224">
        <v>9.8751</v>
      </c>
      <c r="G224" t="s">
        <v>419</v>
      </c>
      <c r="H224">
        <v>1.676</v>
      </c>
      <c r="I224">
        <v>126.1467</v>
      </c>
      <c r="K224" s="2">
        <v>0.457638888888889</v>
      </c>
      <c r="L224" s="3">
        <f t="shared" si="19"/>
        <v>326.4576388888889</v>
      </c>
      <c r="M224">
        <f t="shared" si="20"/>
        <v>485.4370363816013</v>
      </c>
      <c r="N224">
        <f t="shared" si="22"/>
        <v>174.22412477707235</v>
      </c>
    </row>
    <row r="225" spans="1:14" ht="12.75">
      <c r="A225" t="s">
        <v>228</v>
      </c>
      <c r="B225" s="1">
        <v>36851</v>
      </c>
      <c r="C225" s="2">
        <v>0.464375</v>
      </c>
      <c r="D225" t="s">
        <v>418</v>
      </c>
      <c r="E225">
        <v>0.68</v>
      </c>
      <c r="F225">
        <v>10.1472</v>
      </c>
      <c r="G225" t="s">
        <v>419</v>
      </c>
      <c r="H225">
        <v>1.678</v>
      </c>
      <c r="I225">
        <v>123.8496</v>
      </c>
      <c r="K225" s="2">
        <v>0.459722222222222</v>
      </c>
      <c r="L225" s="3">
        <f t="shared" si="19"/>
        <v>326.45972222222224</v>
      </c>
      <c r="M225">
        <f t="shared" si="20"/>
        <v>498.812841953133</v>
      </c>
      <c r="N225">
        <f t="shared" si="22"/>
        <v>171.70864089984497</v>
      </c>
    </row>
    <row r="226" spans="1:14" ht="12.75">
      <c r="A226" t="s">
        <v>426</v>
      </c>
      <c r="B226" s="1">
        <v>36851</v>
      </c>
      <c r="C226">
        <f>AVERAGE(C225,C227)</f>
        <v>0.4664641203703703</v>
      </c>
      <c r="D226" t="s">
        <v>418</v>
      </c>
      <c r="E226" t="s">
        <v>426</v>
      </c>
      <c r="F226" t="s">
        <v>426</v>
      </c>
      <c r="G226" t="s">
        <v>419</v>
      </c>
      <c r="H226" t="s">
        <v>426</v>
      </c>
      <c r="I226" t="s">
        <v>426</v>
      </c>
      <c r="K226" s="2">
        <v>0.461805555555556</v>
      </c>
      <c r="L226" s="3">
        <f t="shared" si="19"/>
        <v>326.46180555555554</v>
      </c>
      <c r="M226" t="s">
        <v>426</v>
      </c>
      <c r="N226" t="s">
        <v>426</v>
      </c>
    </row>
    <row r="227" spans="1:14" ht="12.75">
      <c r="A227" t="s">
        <v>229</v>
      </c>
      <c r="B227" s="1">
        <v>36851</v>
      </c>
      <c r="C227" s="2">
        <v>0.46855324074074073</v>
      </c>
      <c r="D227" t="s">
        <v>418</v>
      </c>
      <c r="E227">
        <v>0.68</v>
      </c>
      <c r="F227">
        <v>10.0828</v>
      </c>
      <c r="G227" t="s">
        <v>419</v>
      </c>
      <c r="H227">
        <v>1.676</v>
      </c>
      <c r="I227">
        <v>135.0753</v>
      </c>
      <c r="K227" s="2">
        <v>0.463888888888889</v>
      </c>
      <c r="L227" s="3">
        <f t="shared" si="19"/>
        <v>326.4638888888889</v>
      </c>
      <c r="M227">
        <f t="shared" si="20"/>
        <v>495.64708716148795</v>
      </c>
      <c r="N227">
        <f aca="true" t="shared" si="23" ref="N227:N232">(277-103)/(-62+(AVERAGE($P$207,$P$367)))*I227+277-((277-103)/(-62+(AVERAGE($P$207,$P$367)))*220)</f>
        <v>184.00156126055703</v>
      </c>
    </row>
    <row r="228" spans="1:14" ht="12.75">
      <c r="A228" t="s">
        <v>230</v>
      </c>
      <c r="B228" s="1">
        <v>36851</v>
      </c>
      <c r="C228" s="2">
        <v>0.47063657407407405</v>
      </c>
      <c r="D228" t="s">
        <v>418</v>
      </c>
      <c r="E228">
        <v>0.678</v>
      </c>
      <c r="F228">
        <v>10.6117</v>
      </c>
      <c r="G228" t="s">
        <v>419</v>
      </c>
      <c r="H228">
        <v>1.675</v>
      </c>
      <c r="I228">
        <v>125.4428</v>
      </c>
      <c r="K228" s="2">
        <v>0.465972222222222</v>
      </c>
      <c r="L228" s="3">
        <f t="shared" si="19"/>
        <v>326.4659722222222</v>
      </c>
      <c r="M228">
        <f t="shared" si="20"/>
        <v>521.6465857531203</v>
      </c>
      <c r="N228">
        <f t="shared" si="23"/>
        <v>173.4533054391331</v>
      </c>
    </row>
    <row r="229" spans="1:14" ht="12.75">
      <c r="A229" t="s">
        <v>231</v>
      </c>
      <c r="B229" s="1">
        <v>36851</v>
      </c>
      <c r="C229" s="2">
        <v>0.4727199074074074</v>
      </c>
      <c r="D229" t="s">
        <v>418</v>
      </c>
      <c r="E229">
        <v>0.678</v>
      </c>
      <c r="F229">
        <v>9.8204</v>
      </c>
      <c r="G229" t="s">
        <v>419</v>
      </c>
      <c r="H229">
        <v>1.673</v>
      </c>
      <c r="I229">
        <v>119.1481</v>
      </c>
      <c r="K229" s="2">
        <v>0.468055555555556</v>
      </c>
      <c r="L229" s="3">
        <f t="shared" si="19"/>
        <v>326.46805555555557</v>
      </c>
      <c r="M229">
        <f t="shared" si="20"/>
        <v>482.74811111602685</v>
      </c>
      <c r="N229">
        <f t="shared" si="23"/>
        <v>166.56017220070925</v>
      </c>
    </row>
    <row r="230" spans="1:14" ht="12.75">
      <c r="A230" t="s">
        <v>232</v>
      </c>
      <c r="B230" s="1">
        <v>36851</v>
      </c>
      <c r="C230" s="2">
        <v>0.47480324074074076</v>
      </c>
      <c r="D230" t="s">
        <v>418</v>
      </c>
      <c r="E230">
        <v>0.678</v>
      </c>
      <c r="F230">
        <v>9.8986</v>
      </c>
      <c r="G230" t="s">
        <v>419</v>
      </c>
      <c r="H230">
        <v>1.675</v>
      </c>
      <c r="I230">
        <v>121.3931</v>
      </c>
      <c r="K230" s="2">
        <v>0.470138888888889</v>
      </c>
      <c r="L230" s="3">
        <f t="shared" si="19"/>
        <v>326.47013888888887</v>
      </c>
      <c r="M230">
        <f t="shared" si="20"/>
        <v>486.59224193445317</v>
      </c>
      <c r="N230">
        <f t="shared" si="23"/>
        <v>169.01860296313822</v>
      </c>
    </row>
    <row r="231" spans="1:14" ht="12.75">
      <c r="A231" t="s">
        <v>233</v>
      </c>
      <c r="B231" s="1">
        <v>36851</v>
      </c>
      <c r="C231" s="2">
        <v>0.47688657407407403</v>
      </c>
      <c r="D231" t="s">
        <v>418</v>
      </c>
      <c r="E231">
        <v>0.68</v>
      </c>
      <c r="F231">
        <v>10.5657</v>
      </c>
      <c r="G231" t="s">
        <v>419</v>
      </c>
      <c r="H231">
        <v>1.675</v>
      </c>
      <c r="I231">
        <v>132.5542</v>
      </c>
      <c r="K231" s="2">
        <v>0.472222222222222</v>
      </c>
      <c r="L231" s="3">
        <f t="shared" si="19"/>
        <v>326.47222222222223</v>
      </c>
      <c r="M231">
        <f t="shared" si="20"/>
        <v>519.3853323305166</v>
      </c>
      <c r="N231">
        <f t="shared" si="23"/>
        <v>181.24078184177773</v>
      </c>
    </row>
    <row r="232" spans="1:14" ht="12.75">
      <c r="A232" t="s">
        <v>234</v>
      </c>
      <c r="B232" s="1">
        <v>36851</v>
      </c>
      <c r="C232" s="2">
        <v>0.4789699074074074</v>
      </c>
      <c r="D232" t="s">
        <v>418</v>
      </c>
      <c r="E232">
        <v>0.68</v>
      </c>
      <c r="F232">
        <v>9.9196</v>
      </c>
      <c r="G232" t="s">
        <v>419</v>
      </c>
      <c r="H232">
        <v>1.675</v>
      </c>
      <c r="I232">
        <v>126.2424</v>
      </c>
      <c r="K232" s="2">
        <v>0.474305555555555</v>
      </c>
      <c r="L232" s="3">
        <f t="shared" si="19"/>
        <v>326.47430555555553</v>
      </c>
      <c r="M232">
        <f t="shared" si="20"/>
        <v>487.62455327955485</v>
      </c>
      <c r="N232">
        <f t="shared" si="23"/>
        <v>174.32892291692286</v>
      </c>
    </row>
    <row r="233" spans="1:14" ht="12.75">
      <c r="A233" t="s">
        <v>426</v>
      </c>
      <c r="B233" s="1">
        <v>36851</v>
      </c>
      <c r="C233">
        <f>AVERAGE(C232,C234)</f>
        <v>0.48105902777777776</v>
      </c>
      <c r="D233" t="s">
        <v>418</v>
      </c>
      <c r="E233" t="s">
        <v>426</v>
      </c>
      <c r="F233" t="s">
        <v>426</v>
      </c>
      <c r="G233" t="s">
        <v>419</v>
      </c>
      <c r="H233" t="s">
        <v>426</v>
      </c>
      <c r="I233" t="s">
        <v>426</v>
      </c>
      <c r="K233" s="2">
        <v>0.476388888888889</v>
      </c>
      <c r="L233" s="3">
        <f t="shared" si="19"/>
        <v>326.4763888888889</v>
      </c>
      <c r="M233" t="s">
        <v>426</v>
      </c>
      <c r="N233" t="s">
        <v>426</v>
      </c>
    </row>
    <row r="234" spans="1:14" ht="12.75">
      <c r="A234" t="s">
        <v>235</v>
      </c>
      <c r="B234" s="1">
        <v>36851</v>
      </c>
      <c r="C234" s="2">
        <v>0.48314814814814816</v>
      </c>
      <c r="D234" t="s">
        <v>418</v>
      </c>
      <c r="E234">
        <v>0.68</v>
      </c>
      <c r="F234">
        <v>10.3837</v>
      </c>
      <c r="G234" t="s">
        <v>419</v>
      </c>
      <c r="H234">
        <v>1.675</v>
      </c>
      <c r="I234">
        <v>137.5899</v>
      </c>
      <c r="K234" s="2">
        <v>0.478472222222222</v>
      </c>
      <c r="L234" s="3">
        <f t="shared" si="19"/>
        <v>326.4784722222222</v>
      </c>
      <c r="M234">
        <f t="shared" si="20"/>
        <v>510.4386340063019</v>
      </c>
      <c r="N234">
        <f>(277-103)/(-62+(AVERAGE($P$207,$P$367)))*I234+277-((277-103)/(-62+(AVERAGE($P$207,$P$367)))*220)</f>
        <v>186.75522272835383</v>
      </c>
    </row>
    <row r="235" spans="1:14" ht="12.75">
      <c r="A235" t="s">
        <v>426</v>
      </c>
      <c r="B235" s="1">
        <v>36851</v>
      </c>
      <c r="C235">
        <f>AVERAGE(C234,C238)</f>
        <v>0.4873148148148148</v>
      </c>
      <c r="D235" t="s">
        <v>418</v>
      </c>
      <c r="E235" t="s">
        <v>426</v>
      </c>
      <c r="F235" t="s">
        <v>426</v>
      </c>
      <c r="G235" t="s">
        <v>419</v>
      </c>
      <c r="H235" t="s">
        <v>426</v>
      </c>
      <c r="I235" t="s">
        <v>426</v>
      </c>
      <c r="K235" s="2">
        <v>0.480555555555555</v>
      </c>
      <c r="L235" s="3">
        <f t="shared" si="19"/>
        <v>326.48055555555555</v>
      </c>
      <c r="M235" t="s">
        <v>426</v>
      </c>
      <c r="N235" t="s">
        <v>426</v>
      </c>
    </row>
    <row r="236" spans="1:14" ht="12.75">
      <c r="A236" t="s">
        <v>426</v>
      </c>
      <c r="B236" s="1">
        <v>36851</v>
      </c>
      <c r="C236">
        <f>AVERAGE(C235,C238)</f>
        <v>0.48939814814814814</v>
      </c>
      <c r="D236" t="s">
        <v>418</v>
      </c>
      <c r="E236" t="s">
        <v>426</v>
      </c>
      <c r="F236" t="s">
        <v>426</v>
      </c>
      <c r="G236" t="s">
        <v>419</v>
      </c>
      <c r="H236" t="s">
        <v>426</v>
      </c>
      <c r="I236" t="s">
        <v>426</v>
      </c>
      <c r="K236" s="2">
        <v>0.482638888888889</v>
      </c>
      <c r="L236" s="3">
        <f t="shared" si="19"/>
        <v>326.4826388888889</v>
      </c>
      <c r="M236" t="s">
        <v>426</v>
      </c>
      <c r="N236" t="s">
        <v>426</v>
      </c>
    </row>
    <row r="237" spans="1:14" ht="12.75">
      <c r="A237" t="s">
        <v>426</v>
      </c>
      <c r="B237" s="1">
        <v>36851</v>
      </c>
      <c r="C237">
        <f>AVERAGE(C236,C238)</f>
        <v>0.4904398148148148</v>
      </c>
      <c r="D237" t="s">
        <v>418</v>
      </c>
      <c r="E237" t="s">
        <v>426</v>
      </c>
      <c r="F237" t="s">
        <v>426</v>
      </c>
      <c r="G237" t="s">
        <v>419</v>
      </c>
      <c r="H237" t="s">
        <v>426</v>
      </c>
      <c r="I237" t="s">
        <v>426</v>
      </c>
      <c r="K237" s="2">
        <v>0.484722222222222</v>
      </c>
      <c r="L237" s="3">
        <f t="shared" si="19"/>
        <v>326.4847222222222</v>
      </c>
      <c r="M237" t="s">
        <v>426</v>
      </c>
      <c r="N237" t="s">
        <v>426</v>
      </c>
    </row>
    <row r="238" spans="1:14" ht="12.75">
      <c r="A238" t="s">
        <v>236</v>
      </c>
      <c r="B238" s="1">
        <v>36851</v>
      </c>
      <c r="C238" s="2">
        <v>0.49148148148148146</v>
      </c>
      <c r="D238" t="s">
        <v>418</v>
      </c>
      <c r="E238">
        <v>0.678</v>
      </c>
      <c r="F238">
        <v>12.4642</v>
      </c>
      <c r="G238" t="s">
        <v>419</v>
      </c>
      <c r="H238">
        <v>1.671</v>
      </c>
      <c r="I238">
        <v>212.9521</v>
      </c>
      <c r="K238" s="2">
        <v>0.486805555555555</v>
      </c>
      <c r="L238" s="3">
        <f t="shared" si="19"/>
        <v>326.4868055555556</v>
      </c>
      <c r="M238">
        <f t="shared" si="20"/>
        <v>612.7111936960188</v>
      </c>
      <c r="N238">
        <f aca="true" t="shared" si="24" ref="N238:N255">(277-103)/(-62+(AVERAGE($P$207,$P$367)))*I238+277-((277-103)/(-62+(AVERAGE($P$207,$P$367)))*220)</f>
        <v>269.28206050310786</v>
      </c>
    </row>
    <row r="239" spans="1:14" ht="12.75">
      <c r="A239" t="s">
        <v>237</v>
      </c>
      <c r="B239" s="1">
        <v>36851</v>
      </c>
      <c r="C239" s="2">
        <v>0.49356481481481485</v>
      </c>
      <c r="D239" t="s">
        <v>418</v>
      </c>
      <c r="E239">
        <v>0.678</v>
      </c>
      <c r="F239">
        <v>11.1724</v>
      </c>
      <c r="G239" t="s">
        <v>419</v>
      </c>
      <c r="H239">
        <v>1.671</v>
      </c>
      <c r="I239">
        <v>219.3913</v>
      </c>
      <c r="K239" s="2">
        <v>0.488888888888889</v>
      </c>
      <c r="L239" s="3">
        <f t="shared" si="19"/>
        <v>326.4888888888889</v>
      </c>
      <c r="M239">
        <f t="shared" si="20"/>
        <v>549.2092986673351</v>
      </c>
      <c r="N239">
        <f t="shared" si="24"/>
        <v>276.3334312672203</v>
      </c>
    </row>
    <row r="240" spans="1:14" ht="12.75">
      <c r="A240" t="s">
        <v>238</v>
      </c>
      <c r="B240" s="1">
        <v>36851</v>
      </c>
      <c r="C240" s="2">
        <v>0.49565972222222227</v>
      </c>
      <c r="D240" t="s">
        <v>418</v>
      </c>
      <c r="E240">
        <v>0.676</v>
      </c>
      <c r="F240">
        <v>11.2704</v>
      </c>
      <c r="G240" t="s">
        <v>419</v>
      </c>
      <c r="H240">
        <v>1.67</v>
      </c>
      <c r="I240">
        <v>250.1928</v>
      </c>
      <c r="K240" s="2">
        <v>0.490972222222222</v>
      </c>
      <c r="L240" s="3">
        <f t="shared" si="19"/>
        <v>326.49097222222224</v>
      </c>
      <c r="M240">
        <f t="shared" si="20"/>
        <v>554.026751611143</v>
      </c>
      <c r="N240">
        <f t="shared" si="24"/>
        <v>310.0632108346836</v>
      </c>
    </row>
    <row r="241" spans="1:14" ht="12.75">
      <c r="A241" t="s">
        <v>239</v>
      </c>
      <c r="B241" s="1">
        <v>36851</v>
      </c>
      <c r="C241" s="2">
        <v>0.49774305555555554</v>
      </c>
      <c r="D241" t="s">
        <v>418</v>
      </c>
      <c r="E241">
        <v>0.678</v>
      </c>
      <c r="F241">
        <v>11.574</v>
      </c>
      <c r="G241" t="s">
        <v>419</v>
      </c>
      <c r="H241">
        <v>1.671</v>
      </c>
      <c r="I241">
        <v>269.4403</v>
      </c>
      <c r="K241" s="2">
        <v>0.493055555555555</v>
      </c>
      <c r="L241" s="3">
        <f t="shared" si="19"/>
        <v>326.49305555555554</v>
      </c>
      <c r="M241">
        <f t="shared" si="20"/>
        <v>568.9510242003274</v>
      </c>
      <c r="N241">
        <f t="shared" si="24"/>
        <v>331.14055876334777</v>
      </c>
    </row>
    <row r="242" spans="1:14" ht="12.75">
      <c r="A242" t="s">
        <v>240</v>
      </c>
      <c r="B242" s="1">
        <v>36851</v>
      </c>
      <c r="C242" s="2">
        <v>0.4998842592592592</v>
      </c>
      <c r="D242" t="s">
        <v>418</v>
      </c>
      <c r="E242">
        <v>0.676</v>
      </c>
      <c r="F242">
        <v>11.9035</v>
      </c>
      <c r="G242" t="s">
        <v>419</v>
      </c>
      <c r="H242">
        <v>1.67</v>
      </c>
      <c r="I242">
        <v>253.9488</v>
      </c>
      <c r="K242" s="2">
        <v>0.495138888888889</v>
      </c>
      <c r="L242" s="3">
        <f t="shared" si="19"/>
        <v>326.4951388888889</v>
      </c>
      <c r="M242">
        <f t="shared" si="20"/>
        <v>585.1484807818038</v>
      </c>
      <c r="N242">
        <f t="shared" si="24"/>
        <v>314.17629143320613</v>
      </c>
    </row>
    <row r="243" spans="1:14" ht="12.75">
      <c r="A243" t="s">
        <v>241</v>
      </c>
      <c r="B243" s="1">
        <v>36851</v>
      </c>
      <c r="C243" s="2">
        <v>0.5019097222222222</v>
      </c>
      <c r="D243" t="s">
        <v>418</v>
      </c>
      <c r="E243">
        <v>0.678</v>
      </c>
      <c r="F243">
        <v>10.6257</v>
      </c>
      <c r="G243" t="s">
        <v>419</v>
      </c>
      <c r="H243">
        <v>1.671</v>
      </c>
      <c r="I243">
        <v>169.1516</v>
      </c>
      <c r="K243" s="2">
        <v>0.497222222222222</v>
      </c>
      <c r="L243" s="3">
        <f t="shared" si="19"/>
        <v>326.4972222222222</v>
      </c>
      <c r="M243">
        <f t="shared" si="20"/>
        <v>522.3347933165214</v>
      </c>
      <c r="N243">
        <f t="shared" si="24"/>
        <v>221.317474039959</v>
      </c>
    </row>
    <row r="244" spans="1:14" ht="12.75">
      <c r="A244" t="s">
        <v>242</v>
      </c>
      <c r="B244" s="1">
        <v>36851</v>
      </c>
      <c r="C244" s="2">
        <v>0.5039930555555555</v>
      </c>
      <c r="D244" t="s">
        <v>418</v>
      </c>
      <c r="E244">
        <v>0.678</v>
      </c>
      <c r="F244">
        <v>10.5297</v>
      </c>
      <c r="G244" t="s">
        <v>419</v>
      </c>
      <c r="H244">
        <v>1.673</v>
      </c>
      <c r="I244">
        <v>147.69</v>
      </c>
      <c r="K244" s="2">
        <v>0.499305555555555</v>
      </c>
      <c r="L244" s="3">
        <f t="shared" si="19"/>
        <v>326.49930555555557</v>
      </c>
      <c r="M244">
        <f t="shared" si="20"/>
        <v>517.6156557389137</v>
      </c>
      <c r="N244">
        <f t="shared" si="24"/>
        <v>197.8155329927675</v>
      </c>
    </row>
    <row r="245" spans="1:14" ht="12.75">
      <c r="A245" t="s">
        <v>243</v>
      </c>
      <c r="B245" s="1">
        <v>36851</v>
      </c>
      <c r="C245" s="2">
        <v>0.506076388888889</v>
      </c>
      <c r="D245" t="s">
        <v>418</v>
      </c>
      <c r="E245">
        <v>0.678</v>
      </c>
      <c r="F245">
        <v>10.2084</v>
      </c>
      <c r="G245" t="s">
        <v>419</v>
      </c>
      <c r="H245">
        <v>1.671</v>
      </c>
      <c r="I245">
        <v>133.2412</v>
      </c>
      <c r="K245" s="2">
        <v>0.501388888888889</v>
      </c>
      <c r="L245" s="3">
        <f t="shared" si="19"/>
        <v>326.50138888888887</v>
      </c>
      <c r="M245">
        <f t="shared" si="20"/>
        <v>501.82129215885794</v>
      </c>
      <c r="N245">
        <f t="shared" si="24"/>
        <v>181.99309450716243</v>
      </c>
    </row>
    <row r="246" spans="1:14" ht="12.75">
      <c r="A246" t="s">
        <v>244</v>
      </c>
      <c r="B246" s="1">
        <v>36851</v>
      </c>
      <c r="C246" s="2">
        <v>0.5081597222222222</v>
      </c>
      <c r="D246" t="s">
        <v>418</v>
      </c>
      <c r="E246">
        <v>0.678</v>
      </c>
      <c r="F246">
        <v>9.7216</v>
      </c>
      <c r="G246" t="s">
        <v>419</v>
      </c>
      <c r="H246">
        <v>1.671</v>
      </c>
      <c r="I246">
        <v>134.354</v>
      </c>
      <c r="K246" s="2">
        <v>0.503472222222222</v>
      </c>
      <c r="L246" s="3">
        <f t="shared" si="19"/>
        <v>326.50347222222223</v>
      </c>
      <c r="M246">
        <f t="shared" si="20"/>
        <v>477.89133202573896</v>
      </c>
      <c r="N246">
        <f t="shared" si="24"/>
        <v>183.2116877153722</v>
      </c>
    </row>
    <row r="247" spans="1:14" ht="12.75">
      <c r="A247" t="s">
        <v>245</v>
      </c>
      <c r="B247" s="1">
        <v>36851</v>
      </c>
      <c r="C247" s="2">
        <v>0.5102430555555556</v>
      </c>
      <c r="D247" t="s">
        <v>418</v>
      </c>
      <c r="E247">
        <v>0.676</v>
      </c>
      <c r="F247">
        <v>10.7917</v>
      </c>
      <c r="G247" t="s">
        <v>419</v>
      </c>
      <c r="H247">
        <v>1.671</v>
      </c>
      <c r="I247">
        <v>131.9898</v>
      </c>
      <c r="K247" s="2">
        <v>0.505555555555555</v>
      </c>
      <c r="L247" s="3">
        <f t="shared" si="19"/>
        <v>326.50555555555553</v>
      </c>
      <c r="M247">
        <f t="shared" si="20"/>
        <v>530.4949687111347</v>
      </c>
      <c r="N247">
        <f t="shared" si="24"/>
        <v>180.6227246826174</v>
      </c>
    </row>
    <row r="248" spans="1:14" ht="12.75">
      <c r="A248" t="s">
        <v>246</v>
      </c>
      <c r="B248" s="1">
        <v>36851</v>
      </c>
      <c r="C248" s="2">
        <v>0.512337962962963</v>
      </c>
      <c r="D248" t="s">
        <v>418</v>
      </c>
      <c r="E248">
        <v>0.678</v>
      </c>
      <c r="F248">
        <v>9.3401</v>
      </c>
      <c r="G248" t="s">
        <v>419</v>
      </c>
      <c r="H248">
        <v>1.673</v>
      </c>
      <c r="I248">
        <v>132.1257</v>
      </c>
      <c r="K248" s="2">
        <v>0.507638888888889</v>
      </c>
      <c r="L248" s="3">
        <f t="shared" si="19"/>
        <v>326.5076388888889</v>
      </c>
      <c r="M248">
        <f t="shared" si="20"/>
        <v>459.1376759230584</v>
      </c>
      <c r="N248">
        <f t="shared" si="24"/>
        <v>180.77154461162144</v>
      </c>
    </row>
    <row r="249" spans="1:14" ht="12.75">
      <c r="A249" t="s">
        <v>247</v>
      </c>
      <c r="B249" s="1">
        <v>36851</v>
      </c>
      <c r="C249" s="2">
        <v>0.5144212962962963</v>
      </c>
      <c r="D249" t="s">
        <v>418</v>
      </c>
      <c r="E249">
        <v>0.678</v>
      </c>
      <c r="F249">
        <v>10.2273</v>
      </c>
      <c r="G249" t="s">
        <v>419</v>
      </c>
      <c r="H249">
        <v>1.671</v>
      </c>
      <c r="I249">
        <v>132.9838</v>
      </c>
      <c r="K249" s="2">
        <v>0.509722222222222</v>
      </c>
      <c r="L249" s="3">
        <f t="shared" si="19"/>
        <v>326.5097222222222</v>
      </c>
      <c r="M249">
        <f t="shared" si="20"/>
        <v>502.75037236944945</v>
      </c>
      <c r="N249">
        <f t="shared" si="24"/>
        <v>181.71122364825408</v>
      </c>
    </row>
    <row r="250" spans="1:14" ht="12.75">
      <c r="A250" t="s">
        <v>248</v>
      </c>
      <c r="B250" s="1">
        <v>36851</v>
      </c>
      <c r="C250" s="2">
        <v>0.5165046296296296</v>
      </c>
      <c r="D250" t="s">
        <v>418</v>
      </c>
      <c r="E250">
        <v>0.678</v>
      </c>
      <c r="F250">
        <v>9.9234</v>
      </c>
      <c r="G250" t="s">
        <v>419</v>
      </c>
      <c r="H250">
        <v>1.671</v>
      </c>
      <c r="I250">
        <v>134.8236</v>
      </c>
      <c r="K250" s="2">
        <v>0.511805555555555</v>
      </c>
      <c r="L250" s="3">
        <f t="shared" si="19"/>
        <v>326.51180555555555</v>
      </c>
      <c r="M250">
        <f t="shared" si="20"/>
        <v>487.8113524753352</v>
      </c>
      <c r="N250">
        <f t="shared" si="24"/>
        <v>183.72593229712567</v>
      </c>
    </row>
    <row r="251" spans="1:14" ht="12.75">
      <c r="A251" t="s">
        <v>249</v>
      </c>
      <c r="B251" s="1">
        <v>36851</v>
      </c>
      <c r="C251" s="2">
        <v>0.518587962962963</v>
      </c>
      <c r="D251" t="s">
        <v>418</v>
      </c>
      <c r="E251">
        <v>0.676</v>
      </c>
      <c r="F251">
        <v>11.3842</v>
      </c>
      <c r="G251" t="s">
        <v>419</v>
      </c>
      <c r="H251">
        <v>1.67</v>
      </c>
      <c r="I251">
        <v>134.877</v>
      </c>
      <c r="K251" s="2">
        <v>0.513888888888889</v>
      </c>
      <c r="L251" s="3">
        <f t="shared" si="19"/>
        <v>326.5138888888889</v>
      </c>
      <c r="M251">
        <f t="shared" si="20"/>
        <v>559.6208959479322</v>
      </c>
      <c r="N251">
        <f t="shared" si="24"/>
        <v>183.78440900212064</v>
      </c>
    </row>
    <row r="252" spans="1:14" ht="12.75">
      <c r="A252" t="s">
        <v>250</v>
      </c>
      <c r="B252" s="1">
        <v>36851</v>
      </c>
      <c r="C252" s="2">
        <v>0.5206712962962963</v>
      </c>
      <c r="D252" t="s">
        <v>418</v>
      </c>
      <c r="E252">
        <v>0.676</v>
      </c>
      <c r="F252">
        <v>10.6144</v>
      </c>
      <c r="G252" t="s">
        <v>419</v>
      </c>
      <c r="H252">
        <v>1.67</v>
      </c>
      <c r="I252">
        <v>143.0951</v>
      </c>
      <c r="K252" s="2">
        <v>0.515972222222222</v>
      </c>
      <c r="L252" s="3">
        <f t="shared" si="19"/>
        <v>326.5159722222222</v>
      </c>
      <c r="M252">
        <f t="shared" si="20"/>
        <v>521.7793114974904</v>
      </c>
      <c r="N252">
        <f t="shared" si="24"/>
        <v>192.7837986897453</v>
      </c>
    </row>
    <row r="253" spans="1:14" ht="12.75">
      <c r="A253" t="s">
        <v>251</v>
      </c>
      <c r="B253" s="1">
        <v>36851</v>
      </c>
      <c r="C253" s="2">
        <v>0.5227546296296296</v>
      </c>
      <c r="D253" t="s">
        <v>418</v>
      </c>
      <c r="E253">
        <v>0.676</v>
      </c>
      <c r="F253">
        <v>10.7167</v>
      </c>
      <c r="G253" t="s">
        <v>419</v>
      </c>
      <c r="H253">
        <v>1.668</v>
      </c>
      <c r="I253">
        <v>144.1916</v>
      </c>
      <c r="K253" s="2">
        <v>0.518055555555555</v>
      </c>
      <c r="L253" s="3">
        <f t="shared" si="19"/>
        <v>326.5180555555556</v>
      </c>
      <c r="M253">
        <f t="shared" si="20"/>
        <v>526.8081424786286</v>
      </c>
      <c r="N253">
        <f t="shared" si="24"/>
        <v>193.98454226702967</v>
      </c>
    </row>
    <row r="254" spans="1:14" ht="12.75">
      <c r="A254" t="s">
        <v>252</v>
      </c>
      <c r="B254" s="1">
        <v>36851</v>
      </c>
      <c r="C254" s="2">
        <v>0.5248495370370371</v>
      </c>
      <c r="D254" t="s">
        <v>418</v>
      </c>
      <c r="E254">
        <v>0.676</v>
      </c>
      <c r="F254">
        <v>10.3927</v>
      </c>
      <c r="G254" t="s">
        <v>419</v>
      </c>
      <c r="H254">
        <v>1.67</v>
      </c>
      <c r="I254">
        <v>149.1839</v>
      </c>
      <c r="K254" s="2">
        <v>0.520138888888888</v>
      </c>
      <c r="L254" s="3">
        <f t="shared" si="19"/>
        <v>326.5201388888889</v>
      </c>
      <c r="M254">
        <f t="shared" si="20"/>
        <v>510.8810531542027</v>
      </c>
      <c r="N254">
        <f t="shared" si="24"/>
        <v>199.45145714243012</v>
      </c>
    </row>
    <row r="255" spans="1:14" ht="12.75">
      <c r="A255" t="s">
        <v>253</v>
      </c>
      <c r="B255" s="1">
        <v>36851</v>
      </c>
      <c r="C255" s="2">
        <v>0.5269328703703704</v>
      </c>
      <c r="D255" t="s">
        <v>418</v>
      </c>
      <c r="E255">
        <v>0.676</v>
      </c>
      <c r="F255">
        <v>10.05</v>
      </c>
      <c r="G255" t="s">
        <v>419</v>
      </c>
      <c r="H255">
        <v>1.67</v>
      </c>
      <c r="I255">
        <v>137.1677</v>
      </c>
      <c r="K255" s="2">
        <v>0.522222222222221</v>
      </c>
      <c r="L255" s="3">
        <f t="shared" si="19"/>
        <v>326.52222222222224</v>
      </c>
      <c r="M255">
        <f t="shared" si="20"/>
        <v>494.03471515580526</v>
      </c>
      <c r="N255">
        <f t="shared" si="24"/>
        <v>186.29288443530373</v>
      </c>
    </row>
    <row r="256" spans="1:14" ht="12.75">
      <c r="A256" t="s">
        <v>426</v>
      </c>
      <c r="B256" s="1">
        <v>36851</v>
      </c>
      <c r="C256">
        <f>AVERAGE(C255,C257)</f>
        <v>0.5290451388888888</v>
      </c>
      <c r="D256" t="s">
        <v>418</v>
      </c>
      <c r="E256" t="s">
        <v>426</v>
      </c>
      <c r="F256" t="s">
        <v>426</v>
      </c>
      <c r="G256" t="s">
        <v>419</v>
      </c>
      <c r="H256" t="s">
        <v>426</v>
      </c>
      <c r="I256" t="s">
        <v>426</v>
      </c>
      <c r="K256" s="2">
        <v>0.524305555555554</v>
      </c>
      <c r="L256" s="3">
        <f t="shared" si="19"/>
        <v>326.52430555555554</v>
      </c>
      <c r="M256" t="s">
        <v>426</v>
      </c>
      <c r="N256" t="s">
        <v>426</v>
      </c>
    </row>
    <row r="257" spans="1:14" ht="12.75">
      <c r="A257" t="s">
        <v>254</v>
      </c>
      <c r="B257" s="1">
        <v>36851</v>
      </c>
      <c r="C257" s="2">
        <v>0.5311574074074074</v>
      </c>
      <c r="D257" t="s">
        <v>418</v>
      </c>
      <c r="E257">
        <v>0.676</v>
      </c>
      <c r="F257">
        <v>10.0261</v>
      </c>
      <c r="G257" t="s">
        <v>419</v>
      </c>
      <c r="H257">
        <v>1.67</v>
      </c>
      <c r="I257">
        <v>138.0153</v>
      </c>
      <c r="K257" s="2">
        <v>0.526388888888887</v>
      </c>
      <c r="L257" s="3">
        <f t="shared" si="19"/>
        <v>326.5263888888889</v>
      </c>
      <c r="M257">
        <f t="shared" si="20"/>
        <v>492.85984652971337</v>
      </c>
      <c r="N257">
        <f aca="true" t="shared" si="25" ref="N257:N265">(277-103)/(-62+(AVERAGE($P$207,$P$367)))*I257+277-((277-103)/(-62+(AVERAGE($P$207,$P$367)))*220)</f>
        <v>187.22106524342615</v>
      </c>
    </row>
    <row r="258" spans="1:14" ht="12.75">
      <c r="A258" t="s">
        <v>255</v>
      </c>
      <c r="B258" s="1">
        <v>36851</v>
      </c>
      <c r="C258" s="2">
        <v>0.5331828703703704</v>
      </c>
      <c r="D258" t="s">
        <v>418</v>
      </c>
      <c r="E258">
        <v>0.676</v>
      </c>
      <c r="F258">
        <v>10.298</v>
      </c>
      <c r="G258" t="s">
        <v>419</v>
      </c>
      <c r="H258">
        <v>1.67</v>
      </c>
      <c r="I258">
        <v>135.4255</v>
      </c>
      <c r="K258" s="2">
        <v>0.52847222222222</v>
      </c>
      <c r="L258" s="3">
        <f t="shared" si="19"/>
        <v>326.5284722222222</v>
      </c>
      <c r="M258">
        <f t="shared" si="20"/>
        <v>506.2258205646251</v>
      </c>
      <c r="N258">
        <f t="shared" si="25"/>
        <v>184.38505455810832</v>
      </c>
    </row>
    <row r="259" spans="1:14" ht="12.75">
      <c r="A259" t="s">
        <v>256</v>
      </c>
      <c r="B259" s="1">
        <v>36851</v>
      </c>
      <c r="C259" s="2">
        <v>0.5352662037037037</v>
      </c>
      <c r="D259" t="s">
        <v>418</v>
      </c>
      <c r="E259">
        <v>0.678</v>
      </c>
      <c r="F259">
        <v>11.0905</v>
      </c>
      <c r="G259" t="s">
        <v>419</v>
      </c>
      <c r="H259">
        <v>1.67</v>
      </c>
      <c r="I259">
        <v>136.4276</v>
      </c>
      <c r="K259" s="2">
        <v>0.530555555555553</v>
      </c>
      <c r="L259" s="3">
        <f t="shared" si="19"/>
        <v>326.53055555555557</v>
      </c>
      <c r="M259">
        <f t="shared" si="20"/>
        <v>545.1832844214387</v>
      </c>
      <c r="N259">
        <f t="shared" si="25"/>
        <v>185.48242358573867</v>
      </c>
    </row>
    <row r="260" spans="1:14" ht="12.75">
      <c r="A260" t="s">
        <v>257</v>
      </c>
      <c r="B260" s="1">
        <v>36851</v>
      </c>
      <c r="C260" s="2">
        <v>0.5374074074074074</v>
      </c>
      <c r="D260" t="s">
        <v>418</v>
      </c>
      <c r="E260">
        <v>0.676</v>
      </c>
      <c r="F260">
        <v>10.6698</v>
      </c>
      <c r="G260" t="s">
        <v>419</v>
      </c>
      <c r="H260">
        <v>1.671</v>
      </c>
      <c r="I260">
        <v>132.5588</v>
      </c>
      <c r="K260" s="2">
        <v>0.532638888888886</v>
      </c>
      <c r="L260" s="3">
        <f t="shared" si="19"/>
        <v>326.53263888888887</v>
      </c>
      <c r="M260">
        <f t="shared" si="20"/>
        <v>524.502647141235</v>
      </c>
      <c r="N260">
        <f t="shared" si="25"/>
        <v>181.24581916093456</v>
      </c>
    </row>
    <row r="261" spans="1:14" ht="12.75">
      <c r="A261" t="s">
        <v>258</v>
      </c>
      <c r="B261" s="1">
        <v>36851</v>
      </c>
      <c r="C261" s="2">
        <v>0.5394328703703704</v>
      </c>
      <c r="D261" t="s">
        <v>418</v>
      </c>
      <c r="E261">
        <v>0.678</v>
      </c>
      <c r="F261">
        <v>11.2027</v>
      </c>
      <c r="G261" t="s">
        <v>419</v>
      </c>
      <c r="H261">
        <v>1.671</v>
      </c>
      <c r="I261">
        <v>131.8597</v>
      </c>
      <c r="K261" s="2">
        <v>0.534722222222219</v>
      </c>
      <c r="L261" s="3">
        <f t="shared" si="19"/>
        <v>326.53472222222223</v>
      </c>
      <c r="M261">
        <f t="shared" si="20"/>
        <v>550.6987764652677</v>
      </c>
      <c r="N261">
        <f t="shared" si="25"/>
        <v>180.48025615602853</v>
      </c>
    </row>
    <row r="262" spans="1:14" ht="12.75">
      <c r="A262" t="s">
        <v>259</v>
      </c>
      <c r="B262" s="1">
        <v>36851</v>
      </c>
      <c r="C262" s="2">
        <v>0.5415277777777777</v>
      </c>
      <c r="D262" t="s">
        <v>418</v>
      </c>
      <c r="E262">
        <v>0.676</v>
      </c>
      <c r="F262">
        <v>10.4735</v>
      </c>
      <c r="G262" t="s">
        <v>419</v>
      </c>
      <c r="H262">
        <v>1.67</v>
      </c>
      <c r="I262">
        <v>128.2621</v>
      </c>
      <c r="K262" s="2">
        <v>0.536805555555552</v>
      </c>
      <c r="L262" s="3">
        <f aca="true" t="shared" si="26" ref="L262:L325">B262-DATE(1999,12,31)+K262</f>
        <v>326.53680555555553</v>
      </c>
      <c r="M262">
        <f t="shared" si="20"/>
        <v>514.8529939486892</v>
      </c>
      <c r="N262">
        <f t="shared" si="25"/>
        <v>176.54063454760342</v>
      </c>
    </row>
    <row r="263" spans="1:14" ht="12.75">
      <c r="A263" t="s">
        <v>260</v>
      </c>
      <c r="B263" s="1">
        <v>36851</v>
      </c>
      <c r="C263" s="2">
        <v>0.5436111111111112</v>
      </c>
      <c r="D263" t="s">
        <v>418</v>
      </c>
      <c r="E263">
        <v>0.678</v>
      </c>
      <c r="F263">
        <v>10.7337</v>
      </c>
      <c r="G263" t="s">
        <v>419</v>
      </c>
      <c r="H263">
        <v>1.671</v>
      </c>
      <c r="I263">
        <v>123.1374</v>
      </c>
      <c r="K263" s="2">
        <v>0.538888888888885</v>
      </c>
      <c r="L263" s="3">
        <f t="shared" si="26"/>
        <v>326.5388888888889</v>
      </c>
      <c r="M263">
        <f t="shared" si="20"/>
        <v>527.6438230913301</v>
      </c>
      <c r="N263">
        <f t="shared" si="25"/>
        <v>170.92873248603564</v>
      </c>
    </row>
    <row r="264" spans="1:14" ht="12.75">
      <c r="A264" t="s">
        <v>261</v>
      </c>
      <c r="B264" s="1">
        <v>36851</v>
      </c>
      <c r="C264" s="2">
        <v>0.5456944444444444</v>
      </c>
      <c r="D264" t="s">
        <v>418</v>
      </c>
      <c r="E264">
        <v>0.676</v>
      </c>
      <c r="F264">
        <v>9.7867</v>
      </c>
      <c r="G264" t="s">
        <v>419</v>
      </c>
      <c r="H264">
        <v>1.67</v>
      </c>
      <c r="I264">
        <v>128.2704</v>
      </c>
      <c r="K264" s="2">
        <v>0.540972222222218</v>
      </c>
      <c r="L264" s="3">
        <f t="shared" si="26"/>
        <v>326.5409722222222</v>
      </c>
      <c r="M264">
        <f t="shared" si="20"/>
        <v>481.0914971955541</v>
      </c>
      <c r="N264">
        <f t="shared" si="25"/>
        <v>176.54972362347343</v>
      </c>
    </row>
    <row r="265" spans="1:14" ht="12.75">
      <c r="A265" t="s">
        <v>262</v>
      </c>
      <c r="B265" s="1">
        <v>36851</v>
      </c>
      <c r="C265" s="2">
        <v>0.5477777777777778</v>
      </c>
      <c r="D265" t="s">
        <v>418</v>
      </c>
      <c r="E265">
        <v>0.678</v>
      </c>
      <c r="F265">
        <v>9.8998</v>
      </c>
      <c r="G265" t="s">
        <v>419</v>
      </c>
      <c r="H265">
        <v>1.673</v>
      </c>
      <c r="I265">
        <v>125.4139</v>
      </c>
      <c r="K265" s="2">
        <v>0.543055555555551</v>
      </c>
      <c r="L265" s="3">
        <f t="shared" si="26"/>
        <v>326.54305555555555</v>
      </c>
      <c r="M265">
        <f t="shared" si="20"/>
        <v>486.6512311541733</v>
      </c>
      <c r="N265">
        <f t="shared" si="25"/>
        <v>173.42165793399533</v>
      </c>
    </row>
    <row r="266" spans="1:14" ht="12.75">
      <c r="A266" t="s">
        <v>426</v>
      </c>
      <c r="B266" s="1">
        <v>36851</v>
      </c>
      <c r="C266">
        <f>AVERAGE(C265,C267)</f>
        <v>0.5498611111111111</v>
      </c>
      <c r="D266" t="s">
        <v>418</v>
      </c>
      <c r="E266" t="s">
        <v>426</v>
      </c>
      <c r="F266" t="s">
        <v>426</v>
      </c>
      <c r="G266" t="s">
        <v>419</v>
      </c>
      <c r="H266" t="s">
        <v>426</v>
      </c>
      <c r="I266" t="s">
        <v>426</v>
      </c>
      <c r="K266" s="2">
        <v>0.545138888888884</v>
      </c>
      <c r="L266" s="3">
        <f t="shared" si="26"/>
        <v>326.54513888888886</v>
      </c>
      <c r="M266" t="s">
        <v>426</v>
      </c>
      <c r="N266" t="s">
        <v>426</v>
      </c>
    </row>
    <row r="267" spans="1:14" ht="12.75">
      <c r="A267" t="s">
        <v>263</v>
      </c>
      <c r="B267" s="1">
        <v>36851</v>
      </c>
      <c r="C267" s="2">
        <v>0.5519444444444445</v>
      </c>
      <c r="D267" t="s">
        <v>418</v>
      </c>
      <c r="E267">
        <v>0.678</v>
      </c>
      <c r="F267">
        <v>10.7663</v>
      </c>
      <c r="G267" t="s">
        <v>419</v>
      </c>
      <c r="H267">
        <v>1.673</v>
      </c>
      <c r="I267">
        <v>165.3205</v>
      </c>
      <c r="K267" s="2">
        <v>0.547222222222217</v>
      </c>
      <c r="L267" s="3">
        <f t="shared" si="26"/>
        <v>326.5472222222222</v>
      </c>
      <c r="M267">
        <f t="shared" si="20"/>
        <v>529.2463635603926</v>
      </c>
      <c r="N267">
        <f>(277-103)/(-62+(AVERAGE($P$207,$P$367)))*I267+277-((277-103)/(-62+(AVERAGE($P$207,$P$367)))*220)</f>
        <v>217.12215373085365</v>
      </c>
    </row>
    <row r="268" spans="1:14" ht="12.75">
      <c r="A268" t="s">
        <v>264</v>
      </c>
      <c r="B268" s="1">
        <v>36851</v>
      </c>
      <c r="C268" s="2">
        <v>0.5540856481481481</v>
      </c>
      <c r="D268" t="s">
        <v>418</v>
      </c>
      <c r="E268">
        <v>0.678</v>
      </c>
      <c r="F268">
        <v>11.2911</v>
      </c>
      <c r="G268" t="s">
        <v>419</v>
      </c>
      <c r="H268">
        <v>1.673</v>
      </c>
      <c r="I268">
        <v>204.2989</v>
      </c>
      <c r="K268" s="2">
        <v>0.54930555555555</v>
      </c>
      <c r="L268" s="3">
        <f t="shared" si="26"/>
        <v>326.5493055555556</v>
      </c>
      <c r="M268">
        <f t="shared" si="20"/>
        <v>555.0443156513147</v>
      </c>
      <c r="N268">
        <f>(277-103)/(-62+(AVERAGE($P$207,$P$367)))*I268+277-((277-103)/(-62+(AVERAGE($P$207,$P$367)))*220)</f>
        <v>259.8062061274062</v>
      </c>
    </row>
    <row r="269" spans="1:14" ht="12.75">
      <c r="A269" t="s">
        <v>426</v>
      </c>
      <c r="B269" s="1">
        <v>36851</v>
      </c>
      <c r="C269">
        <f>AVERAGE(C268,C270)</f>
        <v>0.5561458333333333</v>
      </c>
      <c r="D269" t="s">
        <v>418</v>
      </c>
      <c r="E269" t="s">
        <v>426</v>
      </c>
      <c r="F269" t="s">
        <v>426</v>
      </c>
      <c r="G269" t="s">
        <v>419</v>
      </c>
      <c r="H269" t="s">
        <v>426</v>
      </c>
      <c r="I269" t="s">
        <v>426</v>
      </c>
      <c r="K269" s="2">
        <v>0.551388888888883</v>
      </c>
      <c r="L269" s="3">
        <f t="shared" si="26"/>
        <v>326.5513888888889</v>
      </c>
      <c r="M269" t="s">
        <v>426</v>
      </c>
      <c r="N269" t="s">
        <v>426</v>
      </c>
    </row>
    <row r="270" spans="1:14" ht="12.75">
      <c r="A270" t="s">
        <v>265</v>
      </c>
      <c r="B270" s="1">
        <v>36851</v>
      </c>
      <c r="C270" s="2">
        <v>0.5582060185185186</v>
      </c>
      <c r="D270" t="s">
        <v>418</v>
      </c>
      <c r="E270">
        <v>0.678</v>
      </c>
      <c r="F270">
        <v>10.495</v>
      </c>
      <c r="G270" t="s">
        <v>419</v>
      </c>
      <c r="H270">
        <v>1.673</v>
      </c>
      <c r="I270">
        <v>226.7857</v>
      </c>
      <c r="K270" s="2">
        <v>0.553472222222216</v>
      </c>
      <c r="L270" s="3">
        <f t="shared" si="26"/>
        <v>326.55347222222224</v>
      </c>
      <c r="M270">
        <f t="shared" si="20"/>
        <v>515.9098841353409</v>
      </c>
      <c r="N270">
        <f aca="true" t="shared" si="27" ref="N270:N275">(277-103)/(-62+(AVERAGE($P$207,$P$367)))*I270+277-((277-103)/(-62+(AVERAGE($P$207,$P$367)))*220)</f>
        <v>284.4308123049506</v>
      </c>
    </row>
    <row r="271" spans="1:14" ht="12.75">
      <c r="A271" t="s">
        <v>266</v>
      </c>
      <c r="B271" s="1">
        <v>36851</v>
      </c>
      <c r="C271" s="2">
        <v>0.5602893518518518</v>
      </c>
      <c r="D271" t="s">
        <v>418</v>
      </c>
      <c r="E271">
        <v>0.678</v>
      </c>
      <c r="F271">
        <v>11.9396</v>
      </c>
      <c r="G271" t="s">
        <v>419</v>
      </c>
      <c r="H271">
        <v>1.673</v>
      </c>
      <c r="I271">
        <v>245.1664</v>
      </c>
      <c r="K271" s="2">
        <v>0.555555555555549</v>
      </c>
      <c r="L271" s="3">
        <f t="shared" si="26"/>
        <v>326.55555555555554</v>
      </c>
      <c r="M271">
        <f t="shared" si="20"/>
        <v>586.9230731417167</v>
      </c>
      <c r="N271">
        <f t="shared" si="27"/>
        <v>304.55895409335943</v>
      </c>
    </row>
    <row r="272" spans="1:14" ht="12.75">
      <c r="A272" t="s">
        <v>267</v>
      </c>
      <c r="B272" s="1">
        <v>36851</v>
      </c>
      <c r="C272" s="2">
        <v>0.5623726851851852</v>
      </c>
      <c r="D272" t="s">
        <v>418</v>
      </c>
      <c r="E272">
        <v>0.68</v>
      </c>
      <c r="F272">
        <v>10.4602</v>
      </c>
      <c r="G272" t="s">
        <v>419</v>
      </c>
      <c r="H272">
        <v>1.675</v>
      </c>
      <c r="I272">
        <v>243.355</v>
      </c>
      <c r="K272" s="2">
        <v>0.557638888888882</v>
      </c>
      <c r="L272" s="3">
        <f t="shared" si="26"/>
        <v>326.5576388888889</v>
      </c>
      <c r="M272">
        <f t="shared" si="20"/>
        <v>514.1991967634582</v>
      </c>
      <c r="N272">
        <f t="shared" si="27"/>
        <v>302.5753454149346</v>
      </c>
    </row>
    <row r="273" spans="1:14" ht="12.75">
      <c r="A273" t="s">
        <v>268</v>
      </c>
      <c r="B273" s="1">
        <v>36851</v>
      </c>
      <c r="C273" s="2">
        <v>0.5644560185185185</v>
      </c>
      <c r="D273" t="s">
        <v>418</v>
      </c>
      <c r="E273">
        <v>0.68</v>
      </c>
      <c r="F273">
        <v>11.1134</v>
      </c>
      <c r="G273" t="s">
        <v>419</v>
      </c>
      <c r="H273">
        <v>1.675</v>
      </c>
      <c r="I273">
        <v>250.5671</v>
      </c>
      <c r="K273" s="2">
        <v>0.559722222222215</v>
      </c>
      <c r="L273" s="3">
        <f t="shared" si="26"/>
        <v>326.5597222222222</v>
      </c>
      <c r="M273">
        <f aca="true" t="shared" si="28" ref="M273:M336">500*F273/AVERAGE($Q$367,$Q$207)</f>
        <v>546.3089953644304</v>
      </c>
      <c r="N273">
        <f t="shared" si="27"/>
        <v>310.47309530433944</v>
      </c>
    </row>
    <row r="274" spans="1:14" ht="12.75">
      <c r="A274" t="s">
        <v>269</v>
      </c>
      <c r="B274" s="1">
        <v>36851</v>
      </c>
      <c r="C274" s="2">
        <v>0.5665393518518519</v>
      </c>
      <c r="D274" t="s">
        <v>418</v>
      </c>
      <c r="E274">
        <v>0.678</v>
      </c>
      <c r="F274">
        <v>11.3861</v>
      </c>
      <c r="G274" t="s">
        <v>419</v>
      </c>
      <c r="H274">
        <v>1.675</v>
      </c>
      <c r="I274">
        <v>250.23</v>
      </c>
      <c r="K274" s="2">
        <v>0.561805555555548</v>
      </c>
      <c r="L274" s="3">
        <f t="shared" si="26"/>
        <v>326.56180555555557</v>
      </c>
      <c r="M274">
        <f t="shared" si="28"/>
        <v>559.7142955458223</v>
      </c>
      <c r="N274">
        <f t="shared" si="27"/>
        <v>310.1039474156914</v>
      </c>
    </row>
    <row r="275" spans="1:14" ht="12.75">
      <c r="A275" t="s">
        <v>270</v>
      </c>
      <c r="B275" s="1">
        <v>36851</v>
      </c>
      <c r="C275" s="2">
        <v>0.5686342592592593</v>
      </c>
      <c r="D275" t="s">
        <v>418</v>
      </c>
      <c r="E275">
        <v>0.678</v>
      </c>
      <c r="F275">
        <v>10.5427</v>
      </c>
      <c r="G275" t="s">
        <v>419</v>
      </c>
      <c r="H275">
        <v>1.675</v>
      </c>
      <c r="I275">
        <v>253.3641</v>
      </c>
      <c r="K275" s="2">
        <v>0.563888888888881</v>
      </c>
      <c r="L275" s="3">
        <f t="shared" si="26"/>
        <v>326.56388888888887</v>
      </c>
      <c r="M275">
        <f t="shared" si="28"/>
        <v>518.2547056192147</v>
      </c>
      <c r="N275">
        <f t="shared" si="27"/>
        <v>313.53600436559276</v>
      </c>
    </row>
    <row r="276" spans="1:14" ht="12.75">
      <c r="A276" t="s">
        <v>426</v>
      </c>
      <c r="B276" s="1">
        <v>36851</v>
      </c>
      <c r="C276">
        <f>AVERAGE(C275,C277)</f>
        <v>0.5707175925925926</v>
      </c>
      <c r="D276" t="s">
        <v>418</v>
      </c>
      <c r="E276" t="s">
        <v>426</v>
      </c>
      <c r="F276" t="s">
        <v>426</v>
      </c>
      <c r="G276" t="s">
        <v>419</v>
      </c>
      <c r="H276" t="s">
        <v>426</v>
      </c>
      <c r="I276" t="s">
        <v>426</v>
      </c>
      <c r="K276" s="2">
        <v>0.565972222222214</v>
      </c>
      <c r="L276" s="3">
        <f t="shared" si="26"/>
        <v>326.56597222222223</v>
      </c>
      <c r="M276" t="s">
        <v>426</v>
      </c>
      <c r="N276" t="s">
        <v>426</v>
      </c>
    </row>
    <row r="277" spans="1:14" ht="12.75">
      <c r="A277" t="s">
        <v>271</v>
      </c>
      <c r="B277" s="1">
        <v>36851</v>
      </c>
      <c r="C277" s="2">
        <v>0.5728009259259259</v>
      </c>
      <c r="D277" t="s">
        <v>418</v>
      </c>
      <c r="E277">
        <v>0.678</v>
      </c>
      <c r="F277">
        <v>10.4233</v>
      </c>
      <c r="G277" t="s">
        <v>419</v>
      </c>
      <c r="H277">
        <v>1.675</v>
      </c>
      <c r="I277">
        <v>251.214</v>
      </c>
      <c r="K277" s="2">
        <v>0.568055555555547</v>
      </c>
      <c r="L277" s="3">
        <f t="shared" si="26"/>
        <v>326.56805555555553</v>
      </c>
      <c r="M277">
        <f t="shared" si="28"/>
        <v>512.3852782570651</v>
      </c>
      <c r="N277">
        <f aca="true" t="shared" si="29" ref="N277:N282">(277-103)/(-62+(AVERAGE($P$207,$P$367)))*I277+277-((277-103)/(-62+(AVERAGE($P$207,$P$367)))*220)</f>
        <v>311.18149568750874</v>
      </c>
    </row>
    <row r="278" spans="1:14" ht="12.75">
      <c r="A278" t="s">
        <v>272</v>
      </c>
      <c r="B278" s="1">
        <v>36851</v>
      </c>
      <c r="C278" s="2">
        <v>0.5749421296296297</v>
      </c>
      <c r="D278" t="s">
        <v>418</v>
      </c>
      <c r="E278">
        <v>0.68</v>
      </c>
      <c r="F278">
        <v>10.7815</v>
      </c>
      <c r="G278" t="s">
        <v>419</v>
      </c>
      <c r="H278">
        <v>1.675</v>
      </c>
      <c r="I278">
        <v>247.8554</v>
      </c>
      <c r="K278" s="2">
        <v>0.57013888888888</v>
      </c>
      <c r="L278" s="3">
        <f t="shared" si="26"/>
        <v>326.5701388888889</v>
      </c>
      <c r="M278">
        <f t="shared" si="28"/>
        <v>529.9935603435139</v>
      </c>
      <c r="N278">
        <f t="shared" si="29"/>
        <v>307.5035956613645</v>
      </c>
    </row>
    <row r="279" spans="1:14" ht="12.75">
      <c r="A279" t="s">
        <v>273</v>
      </c>
      <c r="B279" s="1">
        <v>36851</v>
      </c>
      <c r="C279" s="2">
        <v>0.5769675925925926</v>
      </c>
      <c r="D279" t="s">
        <v>418</v>
      </c>
      <c r="E279">
        <v>0.68</v>
      </c>
      <c r="F279">
        <v>11.1768</v>
      </c>
      <c r="G279" t="s">
        <v>419</v>
      </c>
      <c r="H279">
        <v>1.675</v>
      </c>
      <c r="I279">
        <v>246.6759</v>
      </c>
      <c r="K279" s="2">
        <v>0.572222222222213</v>
      </c>
      <c r="L279" s="3">
        <f t="shared" si="26"/>
        <v>326.5722222222222</v>
      </c>
      <c r="M279">
        <f t="shared" si="28"/>
        <v>549.4255924729755</v>
      </c>
      <c r="N279">
        <f t="shared" si="29"/>
        <v>306.21196132538006</v>
      </c>
    </row>
    <row r="280" spans="1:14" ht="12.75">
      <c r="A280" t="s">
        <v>274</v>
      </c>
      <c r="B280" s="1">
        <v>36851</v>
      </c>
      <c r="C280" s="2">
        <v>0.5790509259259259</v>
      </c>
      <c r="D280" t="s">
        <v>418</v>
      </c>
      <c r="E280">
        <v>0.68</v>
      </c>
      <c r="F280">
        <v>10.5968</v>
      </c>
      <c r="G280" t="s">
        <v>419</v>
      </c>
      <c r="H280">
        <v>1.675</v>
      </c>
      <c r="I280">
        <v>249.1188</v>
      </c>
      <c r="K280" s="2">
        <v>0.574305555555546</v>
      </c>
      <c r="L280" s="3">
        <f t="shared" si="26"/>
        <v>326.57430555555555</v>
      </c>
      <c r="M280">
        <f t="shared" si="28"/>
        <v>520.9141362749291</v>
      </c>
      <c r="N280">
        <f t="shared" si="29"/>
        <v>308.8871063184926</v>
      </c>
    </row>
    <row r="281" spans="1:14" ht="12.75">
      <c r="A281" t="s">
        <v>275</v>
      </c>
      <c r="B281" s="1">
        <v>36851</v>
      </c>
      <c r="C281" s="2">
        <v>0.5811342592592593</v>
      </c>
      <c r="D281" t="s">
        <v>418</v>
      </c>
      <c r="E281">
        <v>0.678</v>
      </c>
      <c r="F281">
        <v>11.3249</v>
      </c>
      <c r="G281" t="s">
        <v>419</v>
      </c>
      <c r="H281">
        <v>1.675</v>
      </c>
      <c r="I281">
        <v>250.593</v>
      </c>
      <c r="K281" s="2">
        <v>0.576388888888879</v>
      </c>
      <c r="L281" s="3">
        <f t="shared" si="26"/>
        <v>326.57638888888886</v>
      </c>
      <c r="M281">
        <f t="shared" si="28"/>
        <v>556.7058453400974</v>
      </c>
      <c r="N281">
        <f t="shared" si="29"/>
        <v>310.5014576013313</v>
      </c>
    </row>
    <row r="282" spans="1:14" ht="12.75">
      <c r="A282" t="s">
        <v>276</v>
      </c>
      <c r="B282" s="1">
        <v>36851</v>
      </c>
      <c r="C282" s="2">
        <v>0.5832175925925925</v>
      </c>
      <c r="D282" t="s">
        <v>418</v>
      </c>
      <c r="E282">
        <v>0.68</v>
      </c>
      <c r="F282">
        <v>10.6614</v>
      </c>
      <c r="G282" t="s">
        <v>419</v>
      </c>
      <c r="H282">
        <v>1.676</v>
      </c>
      <c r="I282">
        <v>247.7795</v>
      </c>
      <c r="K282" s="2">
        <v>0.578472222222212</v>
      </c>
      <c r="L282" s="3">
        <f t="shared" si="26"/>
        <v>326.5784722222222</v>
      </c>
      <c r="M282">
        <f t="shared" si="28"/>
        <v>524.0897226031942</v>
      </c>
      <c r="N282">
        <f t="shared" si="29"/>
        <v>307.4204798952762</v>
      </c>
    </row>
    <row r="283" spans="1:14" ht="12.75">
      <c r="A283" t="s">
        <v>426</v>
      </c>
      <c r="B283" s="1">
        <v>36851</v>
      </c>
      <c r="C283">
        <f>AVERAGE(C282,C285)</f>
        <v>0.5863483796296296</v>
      </c>
      <c r="D283" t="s">
        <v>418</v>
      </c>
      <c r="E283" t="s">
        <v>426</v>
      </c>
      <c r="F283" t="s">
        <v>426</v>
      </c>
      <c r="G283" t="s">
        <v>419</v>
      </c>
      <c r="H283" t="s">
        <v>426</v>
      </c>
      <c r="I283" t="s">
        <v>426</v>
      </c>
      <c r="K283" s="2">
        <v>0.580555555555545</v>
      </c>
      <c r="L283" s="3">
        <f t="shared" si="26"/>
        <v>326.5805555555555</v>
      </c>
      <c r="M283" t="s">
        <v>426</v>
      </c>
      <c r="N283" t="s">
        <v>426</v>
      </c>
    </row>
    <row r="284" spans="1:14" ht="12.75">
      <c r="A284" t="s">
        <v>426</v>
      </c>
      <c r="B284" s="1">
        <v>36851</v>
      </c>
      <c r="C284">
        <f>AVERAGE(C283,C285)</f>
        <v>0.5879137731481481</v>
      </c>
      <c r="D284" t="s">
        <v>418</v>
      </c>
      <c r="E284" t="s">
        <v>426</v>
      </c>
      <c r="F284" t="s">
        <v>426</v>
      </c>
      <c r="G284" t="s">
        <v>419</v>
      </c>
      <c r="H284" t="s">
        <v>426</v>
      </c>
      <c r="I284" t="s">
        <v>426</v>
      </c>
      <c r="K284" s="2">
        <v>0.582638888888878</v>
      </c>
      <c r="L284" s="3">
        <f t="shared" si="26"/>
        <v>326.5826388888889</v>
      </c>
      <c r="M284" t="s">
        <v>426</v>
      </c>
      <c r="N284" t="s">
        <v>426</v>
      </c>
    </row>
    <row r="285" spans="1:14" ht="12.75">
      <c r="A285" t="s">
        <v>277</v>
      </c>
      <c r="B285" s="1">
        <v>36851</v>
      </c>
      <c r="C285" s="2">
        <v>0.5894791666666667</v>
      </c>
      <c r="D285" t="s">
        <v>418</v>
      </c>
      <c r="E285">
        <v>0.678</v>
      </c>
      <c r="F285">
        <v>10.9827</v>
      </c>
      <c r="G285" t="s">
        <v>419</v>
      </c>
      <c r="H285">
        <v>1.675</v>
      </c>
      <c r="I285">
        <v>246.0291</v>
      </c>
      <c r="K285" s="2">
        <v>0.584722222222211</v>
      </c>
      <c r="L285" s="3">
        <f t="shared" si="26"/>
        <v>326.5847222222222</v>
      </c>
      <c r="M285">
        <f t="shared" si="28"/>
        <v>539.8840861832499</v>
      </c>
      <c r="N285">
        <f>(277-103)/(-62+(AVERAGE($P$207,$P$367)))*I285+277-((277-103)/(-62+(AVERAGE($P$207,$P$367)))*220)</f>
        <v>305.50367044914896</v>
      </c>
    </row>
    <row r="286" spans="1:14" ht="12.75">
      <c r="A286" t="s">
        <v>278</v>
      </c>
      <c r="B286" s="1">
        <v>36851</v>
      </c>
      <c r="C286" s="2">
        <v>0.5915625</v>
      </c>
      <c r="D286" t="s">
        <v>418</v>
      </c>
      <c r="E286">
        <v>0.68</v>
      </c>
      <c r="F286">
        <v>10.4007</v>
      </c>
      <c r="G286" t="s">
        <v>419</v>
      </c>
      <c r="H286">
        <v>1.676</v>
      </c>
      <c r="I286">
        <v>245.3232</v>
      </c>
      <c r="K286" s="2">
        <v>0.586805555555544</v>
      </c>
      <c r="L286" s="3">
        <f t="shared" si="26"/>
        <v>326.58680555555554</v>
      </c>
      <c r="M286">
        <f t="shared" si="28"/>
        <v>511.2743146190034</v>
      </c>
      <c r="N286">
        <f>(277-103)/(-62+(AVERAGE($P$207,$P$367)))*I286+277-((277-103)/(-62+(AVERAGE($P$207,$P$367)))*220)</f>
        <v>304.7306609724457</v>
      </c>
    </row>
    <row r="287" spans="1:14" ht="12.75">
      <c r="A287" t="s">
        <v>279</v>
      </c>
      <c r="B287" s="1">
        <v>36851</v>
      </c>
      <c r="C287" s="2">
        <v>0.5936458333333333</v>
      </c>
      <c r="D287" t="s">
        <v>418</v>
      </c>
      <c r="E287">
        <v>0.68</v>
      </c>
      <c r="F287">
        <v>10.2541</v>
      </c>
      <c r="G287" t="s">
        <v>419</v>
      </c>
      <c r="H287">
        <v>1.676</v>
      </c>
      <c r="I287">
        <v>247.2789</v>
      </c>
      <c r="K287" s="2">
        <v>0.588888888888877</v>
      </c>
      <c r="L287" s="3">
        <f t="shared" si="26"/>
        <v>326.5888888888889</v>
      </c>
      <c r="M287">
        <f t="shared" si="28"/>
        <v>504.06779827653156</v>
      </c>
      <c r="N287">
        <f>(277-103)/(-62+(AVERAGE($P$207,$P$367)))*I287+277-((277-103)/(-62+(AVERAGE($P$207,$P$367)))*220)</f>
        <v>306.8722881626829</v>
      </c>
    </row>
    <row r="288" spans="1:14" ht="12.75">
      <c r="A288" t="s">
        <v>426</v>
      </c>
      <c r="B288" s="1">
        <v>36851</v>
      </c>
      <c r="C288">
        <f>AVERAGE(C287,C289)</f>
        <v>0.5957638888888889</v>
      </c>
      <c r="D288" t="s">
        <v>418</v>
      </c>
      <c r="E288" t="s">
        <v>426</v>
      </c>
      <c r="F288" t="s">
        <v>426</v>
      </c>
      <c r="G288" t="s">
        <v>419</v>
      </c>
      <c r="H288" t="s">
        <v>426</v>
      </c>
      <c r="I288" t="s">
        <v>426</v>
      </c>
      <c r="K288" s="2">
        <v>0.59097222222221</v>
      </c>
      <c r="L288" s="3">
        <f t="shared" si="26"/>
        <v>326.5909722222222</v>
      </c>
      <c r="M288" t="s">
        <v>426</v>
      </c>
      <c r="N288" t="s">
        <v>426</v>
      </c>
    </row>
    <row r="289" spans="1:14" ht="12.75">
      <c r="A289" t="s">
        <v>280</v>
      </c>
      <c r="B289" s="1">
        <v>36851</v>
      </c>
      <c r="C289" s="2">
        <v>0.5978819444444444</v>
      </c>
      <c r="D289" t="s">
        <v>418</v>
      </c>
      <c r="E289">
        <v>0.68</v>
      </c>
      <c r="F289">
        <v>11.0362</v>
      </c>
      <c r="G289" t="s">
        <v>419</v>
      </c>
      <c r="H289">
        <v>1.675</v>
      </c>
      <c r="I289">
        <v>284.4486</v>
      </c>
      <c r="K289" s="2">
        <v>0.593055555555543</v>
      </c>
      <c r="L289" s="3">
        <f t="shared" si="26"/>
        <v>326.59305555555557</v>
      </c>
      <c r="M289">
        <f t="shared" si="28"/>
        <v>542.5140222291042</v>
      </c>
      <c r="N289">
        <f aca="true" t="shared" si="30" ref="N289:N294">(277-103)/(-62+(AVERAGE($P$207,$P$367)))*I289+277-((277-103)/(-62+(AVERAGE($P$207,$P$367)))*220)</f>
        <v>347.57568856814174</v>
      </c>
    </row>
    <row r="290" spans="1:14" ht="12.75">
      <c r="A290" t="s">
        <v>281</v>
      </c>
      <c r="B290" s="1">
        <v>36851</v>
      </c>
      <c r="C290" s="2">
        <v>0.5999074074074074</v>
      </c>
      <c r="D290" t="s">
        <v>418</v>
      </c>
      <c r="E290">
        <v>0.68</v>
      </c>
      <c r="F290">
        <v>11.4914</v>
      </c>
      <c r="G290" t="s">
        <v>419</v>
      </c>
      <c r="H290">
        <v>1.675</v>
      </c>
      <c r="I290">
        <v>314.2374</v>
      </c>
      <c r="K290" s="2">
        <v>0.595138888888876</v>
      </c>
      <c r="L290" s="3">
        <f t="shared" si="26"/>
        <v>326.59513888888887</v>
      </c>
      <c r="M290">
        <f t="shared" si="28"/>
        <v>564.8905995762607</v>
      </c>
      <c r="N290">
        <f t="shared" si="30"/>
        <v>380.1964913725263</v>
      </c>
    </row>
    <row r="291" spans="1:14" ht="12.75">
      <c r="A291" t="s">
        <v>282</v>
      </c>
      <c r="B291" s="1">
        <v>36851</v>
      </c>
      <c r="C291" s="2">
        <v>0.6019907407407408</v>
      </c>
      <c r="D291" t="s">
        <v>418</v>
      </c>
      <c r="E291">
        <v>0.678</v>
      </c>
      <c r="F291">
        <v>11.7852</v>
      </c>
      <c r="G291" t="s">
        <v>419</v>
      </c>
      <c r="H291">
        <v>1.673</v>
      </c>
      <c r="I291">
        <v>348.0898</v>
      </c>
      <c r="K291" s="2">
        <v>0.597222222222209</v>
      </c>
      <c r="L291" s="3">
        <f t="shared" si="26"/>
        <v>326.59722222222223</v>
      </c>
      <c r="M291">
        <f t="shared" si="28"/>
        <v>579.3331268710642</v>
      </c>
      <c r="N291">
        <f t="shared" si="30"/>
        <v>417.2672181173146</v>
      </c>
    </row>
    <row r="292" spans="1:14" ht="12.75">
      <c r="A292" t="s">
        <v>283</v>
      </c>
      <c r="B292" s="1">
        <v>36851</v>
      </c>
      <c r="C292" s="2">
        <v>0.6040740740740741</v>
      </c>
      <c r="D292" t="s">
        <v>418</v>
      </c>
      <c r="E292">
        <v>0.68</v>
      </c>
      <c r="F292">
        <v>11.1749</v>
      </c>
      <c r="G292" t="s">
        <v>419</v>
      </c>
      <c r="H292">
        <v>1.675</v>
      </c>
      <c r="I292">
        <v>366.2274</v>
      </c>
      <c r="K292" s="2">
        <v>0.599305555555542</v>
      </c>
      <c r="L292" s="3">
        <f t="shared" si="26"/>
        <v>326.59930555555553</v>
      </c>
      <c r="M292">
        <f t="shared" si="28"/>
        <v>549.3321928750854</v>
      </c>
      <c r="N292">
        <f t="shared" si="30"/>
        <v>437.1291485389765</v>
      </c>
    </row>
    <row r="293" spans="1:14" ht="12.75">
      <c r="A293" t="s">
        <v>284</v>
      </c>
      <c r="B293" s="1">
        <v>36851</v>
      </c>
      <c r="C293" s="2">
        <v>0.6061574074074074</v>
      </c>
      <c r="D293" t="s">
        <v>418</v>
      </c>
      <c r="E293">
        <v>0.68</v>
      </c>
      <c r="F293">
        <v>12.2598</v>
      </c>
      <c r="G293" t="s">
        <v>419</v>
      </c>
      <c r="H293">
        <v>1.675</v>
      </c>
      <c r="I293">
        <v>389.7411</v>
      </c>
      <c r="K293" s="2">
        <v>0.601388888888875</v>
      </c>
      <c r="L293" s="3">
        <f t="shared" si="26"/>
        <v>326.6013888888889</v>
      </c>
      <c r="M293">
        <f t="shared" si="28"/>
        <v>602.6633632703624</v>
      </c>
      <c r="N293">
        <f t="shared" si="30"/>
        <v>462.87828146482315</v>
      </c>
    </row>
    <row r="294" spans="1:14" ht="12.75">
      <c r="A294" t="s">
        <v>285</v>
      </c>
      <c r="B294" s="1">
        <v>36851</v>
      </c>
      <c r="C294" s="2">
        <v>0.6082407407407407</v>
      </c>
      <c r="D294" t="s">
        <v>418</v>
      </c>
      <c r="E294">
        <v>0.678</v>
      </c>
      <c r="F294">
        <v>12.0276</v>
      </c>
      <c r="G294" t="s">
        <v>419</v>
      </c>
      <c r="H294">
        <v>1.673</v>
      </c>
      <c r="I294">
        <v>379.3768</v>
      </c>
      <c r="K294" s="2">
        <v>0.603472222222208</v>
      </c>
      <c r="L294" s="3">
        <f t="shared" si="26"/>
        <v>326.6034722222222</v>
      </c>
      <c r="M294">
        <f t="shared" si="28"/>
        <v>591.2489492545237</v>
      </c>
      <c r="N294">
        <f t="shared" si="30"/>
        <v>451.5286538697041</v>
      </c>
    </row>
    <row r="295" spans="1:14" ht="12.75">
      <c r="A295" t="s">
        <v>426</v>
      </c>
      <c r="B295" s="1">
        <v>36851</v>
      </c>
      <c r="C295">
        <f>AVERAGE(C294,C296)</f>
        <v>0.6103298611111111</v>
      </c>
      <c r="D295" t="s">
        <v>418</v>
      </c>
      <c r="E295" t="s">
        <v>426</v>
      </c>
      <c r="F295" t="s">
        <v>426</v>
      </c>
      <c r="G295" t="s">
        <v>419</v>
      </c>
      <c r="H295" t="s">
        <v>426</v>
      </c>
      <c r="I295" t="s">
        <v>426</v>
      </c>
      <c r="K295" s="2">
        <v>0.605555555555541</v>
      </c>
      <c r="L295" s="3">
        <f t="shared" si="26"/>
        <v>326.60555555555555</v>
      </c>
      <c r="M295" t="s">
        <v>426</v>
      </c>
      <c r="N295" t="s">
        <v>426</v>
      </c>
    </row>
    <row r="296" spans="1:14" ht="12.75">
      <c r="A296" t="s">
        <v>286</v>
      </c>
      <c r="B296" s="1">
        <v>36851</v>
      </c>
      <c r="C296" s="2">
        <v>0.6124189814814814</v>
      </c>
      <c r="D296" t="s">
        <v>418</v>
      </c>
      <c r="E296">
        <v>0.681</v>
      </c>
      <c r="F296">
        <v>11.9709</v>
      </c>
      <c r="G296" t="s">
        <v>419</v>
      </c>
      <c r="H296">
        <v>1.678</v>
      </c>
      <c r="I296">
        <v>402.3032</v>
      </c>
      <c r="K296" s="2">
        <v>0.607638888888874</v>
      </c>
      <c r="L296" s="3">
        <f t="shared" si="26"/>
        <v>326.60763888888886</v>
      </c>
      <c r="M296">
        <f t="shared" si="28"/>
        <v>588.4617086227491</v>
      </c>
      <c r="N296">
        <f>(277-103)/(-62+(AVERAGE($P$207,$P$367)))*I296+277-((277-103)/(-62+(AVERAGE($P$207,$P$367)))*220)</f>
        <v>476.63465254754414</v>
      </c>
    </row>
    <row r="297" spans="1:14" ht="12.75">
      <c r="A297" t="s">
        <v>426</v>
      </c>
      <c r="B297" s="1">
        <v>36851</v>
      </c>
      <c r="C297">
        <f>AVERAGE(C296,C298)</f>
        <v>0.6145023148148148</v>
      </c>
      <c r="D297" t="s">
        <v>418</v>
      </c>
      <c r="E297" t="s">
        <v>426</v>
      </c>
      <c r="F297" t="s">
        <v>426</v>
      </c>
      <c r="G297" t="s">
        <v>419</v>
      </c>
      <c r="H297" t="s">
        <v>426</v>
      </c>
      <c r="I297" t="s">
        <v>426</v>
      </c>
      <c r="K297" s="2">
        <v>0.609722222222207</v>
      </c>
      <c r="L297" s="3">
        <f t="shared" si="26"/>
        <v>326.6097222222222</v>
      </c>
      <c r="M297" t="s">
        <v>426</v>
      </c>
      <c r="N297" t="s">
        <v>426</v>
      </c>
    </row>
    <row r="298" spans="1:14" ht="12.75">
      <c r="A298" t="s">
        <v>287</v>
      </c>
      <c r="B298" s="1">
        <v>36851</v>
      </c>
      <c r="C298" s="2">
        <v>0.6165856481481481</v>
      </c>
      <c r="D298" t="s">
        <v>418</v>
      </c>
      <c r="E298">
        <v>0.68</v>
      </c>
      <c r="F298">
        <v>10.9915</v>
      </c>
      <c r="G298" t="s">
        <v>419</v>
      </c>
      <c r="H298">
        <v>1.676</v>
      </c>
      <c r="I298">
        <v>380.6916</v>
      </c>
      <c r="K298" s="2">
        <v>0.61180555555554</v>
      </c>
      <c r="L298" s="3">
        <f t="shared" si="26"/>
        <v>326.6118055555555</v>
      </c>
      <c r="M298">
        <f t="shared" si="28"/>
        <v>540.3166737945307</v>
      </c>
      <c r="N298">
        <f aca="true" t="shared" si="31" ref="N298:N324">(277-103)/(-62+(AVERAGE($P$207,$P$367)))*I298+277-((277-103)/(-62+(AVERAGE($P$207,$P$367)))*220)</f>
        <v>452.96845109306327</v>
      </c>
    </row>
    <row r="299" spans="1:14" ht="12.75">
      <c r="A299" t="s">
        <v>288</v>
      </c>
      <c r="B299" s="1">
        <v>36851</v>
      </c>
      <c r="C299" s="2">
        <v>0.6186689814814815</v>
      </c>
      <c r="D299" t="s">
        <v>418</v>
      </c>
      <c r="E299">
        <v>0.68</v>
      </c>
      <c r="F299">
        <v>12.4559</v>
      </c>
      <c r="G299" t="s">
        <v>419</v>
      </c>
      <c r="H299">
        <v>1.675</v>
      </c>
      <c r="I299">
        <v>358.2035</v>
      </c>
      <c r="K299" s="2">
        <v>0.613888888888873</v>
      </c>
      <c r="L299" s="3">
        <f t="shared" si="26"/>
        <v>326.6138888888889</v>
      </c>
      <c r="M299">
        <f t="shared" si="28"/>
        <v>612.303184926288</v>
      </c>
      <c r="N299">
        <f t="shared" si="31"/>
        <v>428.3424213253224</v>
      </c>
    </row>
    <row r="300" spans="1:14" ht="12.75">
      <c r="A300" t="s">
        <v>289</v>
      </c>
      <c r="B300" s="1">
        <v>36851</v>
      </c>
      <c r="C300" s="2">
        <v>0.6207523148148147</v>
      </c>
      <c r="D300" t="s">
        <v>418</v>
      </c>
      <c r="E300">
        <v>0.681</v>
      </c>
      <c r="F300">
        <v>11.758</v>
      </c>
      <c r="G300" t="s">
        <v>419</v>
      </c>
      <c r="H300">
        <v>1.678</v>
      </c>
      <c r="I300">
        <v>353.3658</v>
      </c>
      <c r="K300" s="2">
        <v>0.615972222222206</v>
      </c>
      <c r="L300" s="3">
        <f t="shared" si="26"/>
        <v>326.6159722222222</v>
      </c>
      <c r="M300">
        <f t="shared" si="28"/>
        <v>577.9960378907421</v>
      </c>
      <c r="N300">
        <f t="shared" si="31"/>
        <v>423.044804176368</v>
      </c>
    </row>
    <row r="301" spans="1:14" ht="12.75">
      <c r="A301" t="s">
        <v>290</v>
      </c>
      <c r="B301" s="1">
        <v>36851</v>
      </c>
      <c r="C301" s="2">
        <v>0.6228356481481482</v>
      </c>
      <c r="D301" t="s">
        <v>418</v>
      </c>
      <c r="E301">
        <v>0.68</v>
      </c>
      <c r="F301">
        <v>10.9753</v>
      </c>
      <c r="G301" t="s">
        <v>419</v>
      </c>
      <c r="H301">
        <v>1.675</v>
      </c>
      <c r="I301">
        <v>323.3496</v>
      </c>
      <c r="K301" s="2">
        <v>0.618055555555539</v>
      </c>
      <c r="L301" s="3">
        <f t="shared" si="26"/>
        <v>326.61805555555554</v>
      </c>
      <c r="M301">
        <f t="shared" si="28"/>
        <v>539.5203193283095</v>
      </c>
      <c r="N301">
        <f t="shared" si="31"/>
        <v>390.174982594533</v>
      </c>
    </row>
    <row r="302" spans="1:14" ht="12.75">
      <c r="A302" t="s">
        <v>291</v>
      </c>
      <c r="B302" s="1">
        <v>36851</v>
      </c>
      <c r="C302" s="2">
        <v>0.6249189814814815</v>
      </c>
      <c r="D302" t="s">
        <v>418</v>
      </c>
      <c r="E302">
        <v>0.68</v>
      </c>
      <c r="F302">
        <v>11.5974</v>
      </c>
      <c r="G302" t="s">
        <v>419</v>
      </c>
      <c r="H302">
        <v>1.675</v>
      </c>
      <c r="I302">
        <v>318.1191</v>
      </c>
      <c r="K302" s="2">
        <v>0.620138888888872</v>
      </c>
      <c r="L302" s="3">
        <f t="shared" si="26"/>
        <v>326.62013888888885</v>
      </c>
      <c r="M302">
        <f t="shared" si="28"/>
        <v>570.1013139848692</v>
      </c>
      <c r="N302">
        <f t="shared" si="31"/>
        <v>384.4472221923572</v>
      </c>
    </row>
    <row r="303" spans="1:14" ht="12.75">
      <c r="A303" t="s">
        <v>292</v>
      </c>
      <c r="B303" s="1">
        <v>36851</v>
      </c>
      <c r="C303" s="2">
        <v>0.6270138888888889</v>
      </c>
      <c r="D303" t="s">
        <v>418</v>
      </c>
      <c r="E303">
        <v>0.678</v>
      </c>
      <c r="F303">
        <v>11.4918</v>
      </c>
      <c r="G303" t="s">
        <v>419</v>
      </c>
      <c r="H303">
        <v>1.673</v>
      </c>
      <c r="I303">
        <v>306.359</v>
      </c>
      <c r="K303" s="2">
        <v>0.622222222222205</v>
      </c>
      <c r="L303" s="3">
        <f t="shared" si="26"/>
        <v>326.6222222222222</v>
      </c>
      <c r="M303">
        <f t="shared" si="28"/>
        <v>564.9102626495007</v>
      </c>
      <c r="N303">
        <f t="shared" si="31"/>
        <v>371.5690967539427</v>
      </c>
    </row>
    <row r="304" spans="1:14" ht="12.75">
      <c r="A304" t="s">
        <v>293</v>
      </c>
      <c r="B304" s="1">
        <v>36851</v>
      </c>
      <c r="C304" s="2">
        <v>0.6290972222222222</v>
      </c>
      <c r="D304" t="s">
        <v>418</v>
      </c>
      <c r="E304">
        <v>0.678</v>
      </c>
      <c r="F304">
        <v>10.6085</v>
      </c>
      <c r="G304" t="s">
        <v>419</v>
      </c>
      <c r="H304">
        <v>1.673</v>
      </c>
      <c r="I304">
        <v>306.477</v>
      </c>
      <c r="K304" s="2">
        <v>0.624305555555538</v>
      </c>
      <c r="L304" s="3">
        <f t="shared" si="26"/>
        <v>326.62430555555557</v>
      </c>
      <c r="M304">
        <f t="shared" si="28"/>
        <v>521.4892811672</v>
      </c>
      <c r="N304">
        <f t="shared" si="31"/>
        <v>371.6983149410102</v>
      </c>
    </row>
    <row r="305" spans="1:14" ht="12.75">
      <c r="A305" t="s">
        <v>294</v>
      </c>
      <c r="B305" s="1">
        <v>36851</v>
      </c>
      <c r="C305" s="2">
        <v>0.6311805555555555</v>
      </c>
      <c r="D305" t="s">
        <v>418</v>
      </c>
      <c r="E305">
        <v>0.68</v>
      </c>
      <c r="F305">
        <v>11.2706</v>
      </c>
      <c r="G305" t="s">
        <v>419</v>
      </c>
      <c r="H305">
        <v>1.675</v>
      </c>
      <c r="I305">
        <v>420.7077</v>
      </c>
      <c r="K305" s="2">
        <v>0.626388888888871</v>
      </c>
      <c r="L305" s="3">
        <f t="shared" si="26"/>
        <v>326.62638888888887</v>
      </c>
      <c r="M305">
        <f t="shared" si="28"/>
        <v>554.036583147763</v>
      </c>
      <c r="N305">
        <f t="shared" si="31"/>
        <v>496.7888569872428</v>
      </c>
    </row>
    <row r="306" spans="1:14" ht="12.75">
      <c r="A306" t="s">
        <v>295</v>
      </c>
      <c r="B306" s="1">
        <v>36851</v>
      </c>
      <c r="C306" s="2">
        <v>0.633263888888889</v>
      </c>
      <c r="D306" t="s">
        <v>418</v>
      </c>
      <c r="E306">
        <v>0.68</v>
      </c>
      <c r="F306">
        <v>12.3716</v>
      </c>
      <c r="G306" t="s">
        <v>419</v>
      </c>
      <c r="H306">
        <v>1.675</v>
      </c>
      <c r="I306">
        <v>432.3725</v>
      </c>
      <c r="K306" s="2">
        <v>0.628472222222204</v>
      </c>
      <c r="L306" s="3">
        <f t="shared" si="26"/>
        <v>326.62847222222223</v>
      </c>
      <c r="M306">
        <f t="shared" si="28"/>
        <v>608.1591922409513</v>
      </c>
      <c r="N306">
        <f t="shared" si="31"/>
        <v>509.56262231355953</v>
      </c>
    </row>
    <row r="307" spans="1:14" ht="12.75">
      <c r="A307" t="s">
        <v>296</v>
      </c>
      <c r="B307" s="1">
        <v>36851</v>
      </c>
      <c r="C307" s="2">
        <v>0.6353472222222222</v>
      </c>
      <c r="D307" t="s">
        <v>418</v>
      </c>
      <c r="E307">
        <v>0.68</v>
      </c>
      <c r="F307">
        <v>11.8</v>
      </c>
      <c r="G307" t="s">
        <v>419</v>
      </c>
      <c r="H307">
        <v>1.675</v>
      </c>
      <c r="I307">
        <v>409.27</v>
      </c>
      <c r="K307" s="2">
        <v>0.630555555555537</v>
      </c>
      <c r="L307" s="3">
        <f t="shared" si="26"/>
        <v>326.63055555555553</v>
      </c>
      <c r="M307">
        <f t="shared" si="28"/>
        <v>580.0606605809455</v>
      </c>
      <c r="N307">
        <f t="shared" si="31"/>
        <v>484.26378191756197</v>
      </c>
    </row>
    <row r="308" spans="1:14" ht="12.75">
      <c r="A308" t="s">
        <v>297</v>
      </c>
      <c r="B308" s="1">
        <v>36851</v>
      </c>
      <c r="C308" s="2">
        <v>0.6374305555555556</v>
      </c>
      <c r="D308" t="s">
        <v>418</v>
      </c>
      <c r="E308">
        <v>0.68</v>
      </c>
      <c r="F308">
        <v>12.5262</v>
      </c>
      <c r="G308" t="s">
        <v>419</v>
      </c>
      <c r="H308">
        <v>1.675</v>
      </c>
      <c r="I308">
        <v>404.1689</v>
      </c>
      <c r="K308" s="2">
        <v>0.63263888888887</v>
      </c>
      <c r="L308" s="3">
        <f t="shared" si="26"/>
        <v>326.6326388888889</v>
      </c>
      <c r="M308">
        <f t="shared" si="28"/>
        <v>615.7589700482237</v>
      </c>
      <c r="N308">
        <f t="shared" si="31"/>
        <v>478.67772349340765</v>
      </c>
    </row>
    <row r="309" spans="1:14" ht="12.75">
      <c r="A309" t="s">
        <v>298</v>
      </c>
      <c r="B309" s="1">
        <v>36851</v>
      </c>
      <c r="C309" s="2">
        <v>0.6395138888888888</v>
      </c>
      <c r="D309" t="s">
        <v>418</v>
      </c>
      <c r="E309">
        <v>0.678</v>
      </c>
      <c r="F309">
        <v>13.4815</v>
      </c>
      <c r="G309" t="s">
        <v>419</v>
      </c>
      <c r="H309">
        <v>1.675</v>
      </c>
      <c r="I309">
        <v>369.858</v>
      </c>
      <c r="K309" s="2">
        <v>0.634722222222203</v>
      </c>
      <c r="L309" s="3">
        <f t="shared" si="26"/>
        <v>326.6347222222222</v>
      </c>
      <c r="M309">
        <f t="shared" si="28"/>
        <v>662.7193047137303</v>
      </c>
      <c r="N309">
        <f t="shared" si="31"/>
        <v>441.10490743700535</v>
      </c>
    </row>
    <row r="310" spans="1:14" ht="12.75">
      <c r="A310" t="s">
        <v>299</v>
      </c>
      <c r="B310" s="1">
        <v>36851</v>
      </c>
      <c r="C310" s="2">
        <v>0.6415972222222223</v>
      </c>
      <c r="D310" t="s">
        <v>418</v>
      </c>
      <c r="E310">
        <v>0.681</v>
      </c>
      <c r="F310">
        <v>11.2568</v>
      </c>
      <c r="G310" t="s">
        <v>419</v>
      </c>
      <c r="H310">
        <v>1.678</v>
      </c>
      <c r="I310">
        <v>358.2724</v>
      </c>
      <c r="K310" s="2">
        <v>0.636805555555536</v>
      </c>
      <c r="L310" s="3">
        <f t="shared" si="26"/>
        <v>326.63680555555555</v>
      </c>
      <c r="M310">
        <f t="shared" si="28"/>
        <v>553.3582071209819</v>
      </c>
      <c r="N310">
        <f t="shared" si="31"/>
        <v>428.4178716057373</v>
      </c>
    </row>
    <row r="311" spans="1:14" ht="12.75">
      <c r="A311" t="s">
        <v>300</v>
      </c>
      <c r="B311" s="1">
        <v>36851</v>
      </c>
      <c r="C311" s="2">
        <v>0.6436921296296296</v>
      </c>
      <c r="D311" t="s">
        <v>418</v>
      </c>
      <c r="E311">
        <v>0.681</v>
      </c>
      <c r="F311">
        <v>11.908</v>
      </c>
      <c r="G311" t="s">
        <v>419</v>
      </c>
      <c r="H311">
        <v>1.676</v>
      </c>
      <c r="I311">
        <v>341.9483</v>
      </c>
      <c r="K311" s="2">
        <v>0.638888888888869</v>
      </c>
      <c r="L311" s="3">
        <f t="shared" si="26"/>
        <v>326.63888888888886</v>
      </c>
      <c r="M311">
        <f t="shared" si="28"/>
        <v>585.3696903557542</v>
      </c>
      <c r="N311">
        <f t="shared" si="31"/>
        <v>410.5418495082021</v>
      </c>
    </row>
    <row r="312" spans="1:14" ht="12.75">
      <c r="A312" t="s">
        <v>301</v>
      </c>
      <c r="B312" s="1">
        <v>36851</v>
      </c>
      <c r="C312" s="2">
        <v>0.645775462962963</v>
      </c>
      <c r="D312" t="s">
        <v>418</v>
      </c>
      <c r="E312">
        <v>0.68</v>
      </c>
      <c r="F312">
        <v>10.9969</v>
      </c>
      <c r="G312" t="s">
        <v>419</v>
      </c>
      <c r="H312">
        <v>1.676</v>
      </c>
      <c r="I312">
        <v>335.5908</v>
      </c>
      <c r="K312" s="2">
        <v>0.640972222222202</v>
      </c>
      <c r="L312" s="3">
        <f t="shared" si="26"/>
        <v>326.6409722222222</v>
      </c>
      <c r="M312">
        <f t="shared" si="28"/>
        <v>540.5821252832711</v>
      </c>
      <c r="N312">
        <f t="shared" si="31"/>
        <v>403.57994591259325</v>
      </c>
    </row>
    <row r="313" spans="1:14" ht="12.75">
      <c r="A313" t="s">
        <v>302</v>
      </c>
      <c r="B313" s="1">
        <v>36851</v>
      </c>
      <c r="C313" s="2">
        <v>0.6478587962962963</v>
      </c>
      <c r="D313" t="s">
        <v>418</v>
      </c>
      <c r="E313">
        <v>0.68</v>
      </c>
      <c r="F313">
        <v>11.2647</v>
      </c>
      <c r="G313" t="s">
        <v>419</v>
      </c>
      <c r="H313">
        <v>1.675</v>
      </c>
      <c r="I313">
        <v>332.4851</v>
      </c>
      <c r="K313" s="2">
        <v>0.643055555555535</v>
      </c>
      <c r="L313" s="3">
        <f t="shared" si="26"/>
        <v>326.6430555555555</v>
      </c>
      <c r="M313">
        <f t="shared" si="28"/>
        <v>553.7465528174725</v>
      </c>
      <c r="N313">
        <f t="shared" si="31"/>
        <v>400.17898893313867</v>
      </c>
    </row>
    <row r="314" spans="1:14" ht="12.75">
      <c r="A314" t="s">
        <v>303</v>
      </c>
      <c r="B314" s="1">
        <v>36851</v>
      </c>
      <c r="C314" s="2">
        <v>0.6499421296296296</v>
      </c>
      <c r="D314" t="s">
        <v>418</v>
      </c>
      <c r="E314">
        <v>0.68</v>
      </c>
      <c r="F314">
        <v>10.9305</v>
      </c>
      <c r="G314" t="s">
        <v>419</v>
      </c>
      <c r="H314">
        <v>1.675</v>
      </c>
      <c r="I314">
        <v>334.9602</v>
      </c>
      <c r="K314" s="2">
        <v>0.645138888888868</v>
      </c>
      <c r="L314" s="3">
        <f t="shared" si="26"/>
        <v>326.6451388888889</v>
      </c>
      <c r="M314">
        <f t="shared" si="28"/>
        <v>537.3180551254258</v>
      </c>
      <c r="N314">
        <f t="shared" si="31"/>
        <v>402.88939516034924</v>
      </c>
    </row>
    <row r="315" spans="1:14" ht="12.75">
      <c r="A315" t="s">
        <v>304</v>
      </c>
      <c r="B315" s="1">
        <v>36851</v>
      </c>
      <c r="C315" s="2">
        <v>0.6520254629629629</v>
      </c>
      <c r="D315" t="s">
        <v>418</v>
      </c>
      <c r="E315">
        <v>0.681</v>
      </c>
      <c r="F315">
        <v>11.5576</v>
      </c>
      <c r="G315" t="s">
        <v>419</v>
      </c>
      <c r="H315">
        <v>1.675</v>
      </c>
      <c r="I315">
        <v>435.0849</v>
      </c>
      <c r="K315" s="2">
        <v>0.647222222222201</v>
      </c>
      <c r="L315" s="3">
        <f t="shared" si="26"/>
        <v>326.6472222222222</v>
      </c>
      <c r="M315">
        <f t="shared" si="28"/>
        <v>568.144838197486</v>
      </c>
      <c r="N315">
        <f t="shared" si="31"/>
        <v>512.5328885051019</v>
      </c>
    </row>
    <row r="316" spans="1:14" ht="12.75">
      <c r="A316" t="s">
        <v>305</v>
      </c>
      <c r="B316" s="1">
        <v>36851</v>
      </c>
      <c r="C316" s="2">
        <v>0.6541087962962963</v>
      </c>
      <c r="D316" t="s">
        <v>418</v>
      </c>
      <c r="E316">
        <v>0.678</v>
      </c>
      <c r="F316">
        <v>13.3463</v>
      </c>
      <c r="G316" t="s">
        <v>419</v>
      </c>
      <c r="H316">
        <v>1.673</v>
      </c>
      <c r="I316">
        <v>525.6843</v>
      </c>
      <c r="K316" s="2">
        <v>0.649305555555534</v>
      </c>
      <c r="L316" s="3">
        <f t="shared" si="26"/>
        <v>326.64930555555554</v>
      </c>
      <c r="M316">
        <f t="shared" si="28"/>
        <v>656.0731859585993</v>
      </c>
      <c r="N316">
        <f t="shared" si="31"/>
        <v>611.7455174661732</v>
      </c>
    </row>
    <row r="317" spans="1:14" ht="12.75">
      <c r="A317" t="s">
        <v>306</v>
      </c>
      <c r="B317" s="1">
        <v>36851</v>
      </c>
      <c r="C317" s="2">
        <v>0.6562037037037037</v>
      </c>
      <c r="D317" t="s">
        <v>418</v>
      </c>
      <c r="E317">
        <v>0.68</v>
      </c>
      <c r="F317">
        <v>12.332</v>
      </c>
      <c r="G317" t="s">
        <v>419</v>
      </c>
      <c r="H317">
        <v>1.675</v>
      </c>
      <c r="I317">
        <v>491.4949</v>
      </c>
      <c r="K317" s="2">
        <v>0.651388888888867</v>
      </c>
      <c r="L317" s="3">
        <f t="shared" si="26"/>
        <v>326.65138888888885</v>
      </c>
      <c r="M317">
        <f t="shared" si="28"/>
        <v>606.2125479901881</v>
      </c>
      <c r="N317">
        <f t="shared" si="31"/>
        <v>574.3057523396749</v>
      </c>
    </row>
    <row r="318" spans="1:14" ht="12.75">
      <c r="A318" t="s">
        <v>307</v>
      </c>
      <c r="B318" s="1">
        <v>36851</v>
      </c>
      <c r="C318" s="2">
        <v>0.6582870370370371</v>
      </c>
      <c r="D318" t="s">
        <v>418</v>
      </c>
      <c r="E318">
        <v>0.68</v>
      </c>
      <c r="F318">
        <v>12.0236</v>
      </c>
      <c r="G318" t="s">
        <v>419</v>
      </c>
      <c r="H318">
        <v>1.675</v>
      </c>
      <c r="I318">
        <v>460.2575</v>
      </c>
      <c r="K318" s="2">
        <v>0.6534722222222</v>
      </c>
      <c r="L318" s="3">
        <f t="shared" si="26"/>
        <v>326.6534722222222</v>
      </c>
      <c r="M318">
        <f t="shared" si="28"/>
        <v>591.0523185221234</v>
      </c>
      <c r="N318">
        <f t="shared" si="31"/>
        <v>540.0986320286293</v>
      </c>
    </row>
    <row r="319" spans="1:14" ht="12.75">
      <c r="A319" t="s">
        <v>308</v>
      </c>
      <c r="B319" s="1">
        <v>36851</v>
      </c>
      <c r="C319" s="2">
        <v>0.6603703703703704</v>
      </c>
      <c r="D319" t="s">
        <v>418</v>
      </c>
      <c r="E319">
        <v>0.68</v>
      </c>
      <c r="F319">
        <v>11.6645</v>
      </c>
      <c r="G319" t="s">
        <v>419</v>
      </c>
      <c r="H319">
        <v>1.673</v>
      </c>
      <c r="I319">
        <v>409.5794</v>
      </c>
      <c r="K319" s="2">
        <v>0.655555555555533</v>
      </c>
      <c r="L319" s="3">
        <f t="shared" si="26"/>
        <v>326.6555555555555</v>
      </c>
      <c r="M319">
        <f t="shared" si="28"/>
        <v>573.3997945208846</v>
      </c>
      <c r="N319">
        <f t="shared" si="31"/>
        <v>484.6025963843305</v>
      </c>
    </row>
    <row r="320" spans="1:14" ht="12.75">
      <c r="A320" t="s">
        <v>309</v>
      </c>
      <c r="B320" s="1">
        <v>36851</v>
      </c>
      <c r="C320" s="2">
        <v>0.6624537037037037</v>
      </c>
      <c r="D320" t="s">
        <v>418</v>
      </c>
      <c r="E320">
        <v>0.68</v>
      </c>
      <c r="F320">
        <v>11.9548</v>
      </c>
      <c r="G320" t="s">
        <v>419</v>
      </c>
      <c r="H320">
        <v>1.676</v>
      </c>
      <c r="I320">
        <v>332.4916</v>
      </c>
      <c r="K320" s="2">
        <v>0.657638888888866</v>
      </c>
      <c r="L320" s="3">
        <f t="shared" si="26"/>
        <v>326.65763888888887</v>
      </c>
      <c r="M320">
        <f t="shared" si="28"/>
        <v>587.670269924838</v>
      </c>
      <c r="N320">
        <f t="shared" si="31"/>
        <v>400.1861068841212</v>
      </c>
    </row>
    <row r="321" spans="1:14" ht="12.75">
      <c r="A321" t="s">
        <v>310</v>
      </c>
      <c r="B321" s="1">
        <v>36851</v>
      </c>
      <c r="C321" s="2">
        <v>0.664537037037037</v>
      </c>
      <c r="D321" t="s">
        <v>418</v>
      </c>
      <c r="E321">
        <v>0.68</v>
      </c>
      <c r="F321">
        <v>10.8314</v>
      </c>
      <c r="G321" t="s">
        <v>419</v>
      </c>
      <c r="H321">
        <v>1.676</v>
      </c>
      <c r="I321">
        <v>306.044</v>
      </c>
      <c r="K321" s="2">
        <v>0.659722222222199</v>
      </c>
      <c r="L321" s="3">
        <f t="shared" si="26"/>
        <v>326.6597222222222</v>
      </c>
      <c r="M321">
        <f t="shared" si="28"/>
        <v>532.4465287302079</v>
      </c>
      <c r="N321">
        <f t="shared" si="31"/>
        <v>371.2241498986353</v>
      </c>
    </row>
    <row r="322" spans="1:14" ht="12.75">
      <c r="A322" t="s">
        <v>311</v>
      </c>
      <c r="B322" s="1">
        <v>36851</v>
      </c>
      <c r="C322" s="2">
        <v>0.6666203703703704</v>
      </c>
      <c r="D322" t="s">
        <v>418</v>
      </c>
      <c r="E322">
        <v>0.68</v>
      </c>
      <c r="F322">
        <v>10.6129</v>
      </c>
      <c r="G322" t="s">
        <v>419</v>
      </c>
      <c r="H322">
        <v>1.676</v>
      </c>
      <c r="I322">
        <v>310.289</v>
      </c>
      <c r="K322" s="2">
        <v>0.661805555555532</v>
      </c>
      <c r="L322" s="3">
        <f t="shared" si="26"/>
        <v>326.66180555555553</v>
      </c>
      <c r="M322">
        <f t="shared" si="28"/>
        <v>521.7055749728404</v>
      </c>
      <c r="N322">
        <f t="shared" si="31"/>
        <v>375.8727194249207</v>
      </c>
    </row>
    <row r="323" spans="1:14" ht="12.75">
      <c r="A323" t="s">
        <v>312</v>
      </c>
      <c r="B323" s="1">
        <v>36851</v>
      </c>
      <c r="C323" s="2">
        <v>0.6687037037037037</v>
      </c>
      <c r="D323" t="s">
        <v>418</v>
      </c>
      <c r="E323">
        <v>0.68</v>
      </c>
      <c r="F323">
        <v>10.6611</v>
      </c>
      <c r="G323" t="s">
        <v>419</v>
      </c>
      <c r="H323">
        <v>1.676</v>
      </c>
      <c r="I323">
        <v>297.2352</v>
      </c>
      <c r="K323" s="2">
        <v>0.663888888888865</v>
      </c>
      <c r="L323" s="3">
        <f t="shared" si="26"/>
        <v>326.6638888888889</v>
      </c>
      <c r="M323">
        <f t="shared" si="28"/>
        <v>524.0749752982641</v>
      </c>
      <c r="N323">
        <f t="shared" si="31"/>
        <v>361.5779027271057</v>
      </c>
    </row>
    <row r="324" spans="1:14" ht="12.75">
      <c r="A324" t="s">
        <v>313</v>
      </c>
      <c r="B324" s="1">
        <v>36851</v>
      </c>
      <c r="C324" s="2">
        <v>0.6707870370370371</v>
      </c>
      <c r="D324" t="s">
        <v>418</v>
      </c>
      <c r="E324">
        <v>0.68</v>
      </c>
      <c r="F324">
        <v>10.7719</v>
      </c>
      <c r="G324" t="s">
        <v>419</v>
      </c>
      <c r="H324">
        <v>1.676</v>
      </c>
      <c r="I324">
        <v>302.0659</v>
      </c>
      <c r="K324" s="2">
        <v>0.665972222222197</v>
      </c>
      <c r="L324" s="3">
        <f t="shared" si="26"/>
        <v>326.6659722222222</v>
      </c>
      <c r="M324">
        <f t="shared" si="28"/>
        <v>529.521646585753</v>
      </c>
      <c r="N324">
        <f t="shared" si="31"/>
        <v>366.8678543903865</v>
      </c>
    </row>
    <row r="325" spans="1:14" ht="12.75">
      <c r="A325" t="s">
        <v>426</v>
      </c>
      <c r="B325" s="1">
        <v>36851</v>
      </c>
      <c r="C325">
        <f>AVERAGE(C324,C326)</f>
        <v>0.6728761574074075</v>
      </c>
      <c r="D325" t="s">
        <v>418</v>
      </c>
      <c r="E325" t="s">
        <v>426</v>
      </c>
      <c r="F325" t="s">
        <v>426</v>
      </c>
      <c r="G325" t="s">
        <v>419</v>
      </c>
      <c r="H325" t="s">
        <v>426</v>
      </c>
      <c r="I325" t="s">
        <v>426</v>
      </c>
      <c r="K325" s="2">
        <v>0.66805555555553</v>
      </c>
      <c r="L325" s="3">
        <f t="shared" si="26"/>
        <v>326.66805555555555</v>
      </c>
      <c r="M325" t="s">
        <v>426</v>
      </c>
      <c r="N325" t="s">
        <v>426</v>
      </c>
    </row>
    <row r="326" spans="1:14" ht="12.75">
      <c r="A326" t="s">
        <v>314</v>
      </c>
      <c r="B326" s="1">
        <v>36851</v>
      </c>
      <c r="C326" s="2">
        <v>0.6749652777777778</v>
      </c>
      <c r="D326" t="s">
        <v>418</v>
      </c>
      <c r="E326">
        <v>0.681</v>
      </c>
      <c r="F326">
        <v>10.0902</v>
      </c>
      <c r="G326" t="s">
        <v>419</v>
      </c>
      <c r="H326">
        <v>1.678</v>
      </c>
      <c r="I326">
        <v>279.7673</v>
      </c>
      <c r="K326" s="2">
        <v>0.670138888888863</v>
      </c>
      <c r="L326" s="3">
        <f aca="true" t="shared" si="32" ref="L326:L389">B326-DATE(1999,12,31)+K326</f>
        <v>326.67013888888886</v>
      </c>
      <c r="M326">
        <f t="shared" si="28"/>
        <v>496.0108540164284</v>
      </c>
      <c r="N326">
        <f>(277-103)/(-62+(AVERAGE($P$207,$P$367)))*I326+277-((277-103)/(-62+(AVERAGE($P$207,$P$367)))*220)</f>
        <v>342.44934027052085</v>
      </c>
    </row>
    <row r="327" spans="1:14" ht="12.75">
      <c r="A327" t="s">
        <v>315</v>
      </c>
      <c r="B327" s="1">
        <v>36851</v>
      </c>
      <c r="C327" s="2">
        <v>0.6770486111111111</v>
      </c>
      <c r="D327" t="s">
        <v>418</v>
      </c>
      <c r="E327">
        <v>0.68</v>
      </c>
      <c r="F327">
        <v>11.8515</v>
      </c>
      <c r="G327" t="s">
        <v>419</v>
      </c>
      <c r="H327">
        <v>1.676</v>
      </c>
      <c r="I327">
        <v>275.0178</v>
      </c>
      <c r="K327" s="2">
        <v>0.672222222222196</v>
      </c>
      <c r="L327" s="3">
        <f t="shared" si="32"/>
        <v>326.6722222222222</v>
      </c>
      <c r="M327">
        <f t="shared" si="28"/>
        <v>582.5922812605996</v>
      </c>
      <c r="N327">
        <f>(277-103)/(-62+(AVERAGE($P$207,$P$367)))*I327+277-((277-103)/(-62+(AVERAGE($P$207,$P$367)))*220)</f>
        <v>337.2483082410527</v>
      </c>
    </row>
    <row r="328" spans="1:14" ht="12.75">
      <c r="A328" t="s">
        <v>316</v>
      </c>
      <c r="B328" s="1">
        <v>36851</v>
      </c>
      <c r="C328" s="2">
        <v>0.6791319444444445</v>
      </c>
      <c r="D328" t="s">
        <v>418</v>
      </c>
      <c r="E328">
        <v>0.68</v>
      </c>
      <c r="F328">
        <v>10.67</v>
      </c>
      <c r="G328" t="s">
        <v>419</v>
      </c>
      <c r="H328">
        <v>1.676</v>
      </c>
      <c r="I328">
        <v>275.4153</v>
      </c>
      <c r="K328" s="2">
        <v>0.674305555555529</v>
      </c>
      <c r="L328" s="3">
        <f t="shared" si="32"/>
        <v>326.6743055555555</v>
      </c>
      <c r="M328">
        <f t="shared" si="28"/>
        <v>524.5124786778549</v>
      </c>
      <c r="N328">
        <f>(277-103)/(-62+(AVERAGE($P$207,$P$367)))*I328+277-((277-103)/(-62+(AVERAGE($P$207,$P$367)))*220)</f>
        <v>337.6835983203692</v>
      </c>
    </row>
    <row r="329" spans="1:14" ht="12.75">
      <c r="A329" t="s">
        <v>317</v>
      </c>
      <c r="B329" s="1">
        <v>36851</v>
      </c>
      <c r="C329" s="2">
        <v>0.6812152777777777</v>
      </c>
      <c r="D329" t="s">
        <v>418</v>
      </c>
      <c r="E329">
        <v>0.68</v>
      </c>
      <c r="F329">
        <v>10.0168</v>
      </c>
      <c r="G329" t="s">
        <v>419</v>
      </c>
      <c r="H329">
        <v>1.675</v>
      </c>
      <c r="I329">
        <v>279.3769</v>
      </c>
      <c r="K329" s="2">
        <v>0.676388888888862</v>
      </c>
      <c r="L329" s="3">
        <f t="shared" si="32"/>
        <v>326.6763888888889</v>
      </c>
      <c r="M329">
        <f t="shared" si="28"/>
        <v>492.4026800768826</v>
      </c>
      <c r="N329">
        <f>(277-103)/(-62+(AVERAGE($P$207,$P$367)))*I329+277-((277-103)/(-62+(AVERAGE($P$207,$P$367)))*220)</f>
        <v>342.02182518381613</v>
      </c>
    </row>
    <row r="330" spans="1:14" ht="12.75">
      <c r="A330" t="s">
        <v>318</v>
      </c>
      <c r="B330" s="1">
        <v>36851</v>
      </c>
      <c r="C330" s="2">
        <v>0.6832986111111111</v>
      </c>
      <c r="D330" t="s">
        <v>418</v>
      </c>
      <c r="E330">
        <v>0.678</v>
      </c>
      <c r="F330">
        <v>10.4266</v>
      </c>
      <c r="G330" t="s">
        <v>419</v>
      </c>
      <c r="H330">
        <v>1.675</v>
      </c>
      <c r="I330">
        <v>280.5456</v>
      </c>
      <c r="K330" s="2">
        <v>0.678472222222195</v>
      </c>
      <c r="L330" s="3">
        <f t="shared" si="32"/>
        <v>326.6784722222222</v>
      </c>
      <c r="M330">
        <f t="shared" si="28"/>
        <v>512.5474986112955</v>
      </c>
      <c r="N330">
        <f>(277-103)/(-62+(AVERAGE($P$207,$P$367)))*I330+277-((277-103)/(-62+(AVERAGE($P$207,$P$367)))*220)</f>
        <v>343.3016327704757</v>
      </c>
    </row>
    <row r="331" spans="1:14" ht="12.75">
      <c r="A331" t="s">
        <v>426</v>
      </c>
      <c r="B331" s="1">
        <v>36851</v>
      </c>
      <c r="C331">
        <f>AVERAGE(C330,C332)</f>
        <v>0.6853877314814816</v>
      </c>
      <c r="D331" t="s">
        <v>418</v>
      </c>
      <c r="E331" t="s">
        <v>426</v>
      </c>
      <c r="F331" t="s">
        <v>426</v>
      </c>
      <c r="G331" t="s">
        <v>419</v>
      </c>
      <c r="H331" t="s">
        <v>426</v>
      </c>
      <c r="I331" t="s">
        <v>426</v>
      </c>
      <c r="K331" s="2">
        <v>0.680555555555528</v>
      </c>
      <c r="L331" s="3">
        <f t="shared" si="32"/>
        <v>326.68055555555554</v>
      </c>
      <c r="M331" t="s">
        <v>426</v>
      </c>
      <c r="N331" t="s">
        <v>426</v>
      </c>
    </row>
    <row r="332" spans="1:14" ht="12.75">
      <c r="A332" t="s">
        <v>319</v>
      </c>
      <c r="B332" s="1">
        <v>36851</v>
      </c>
      <c r="C332" s="2">
        <v>0.6874768518518519</v>
      </c>
      <c r="D332" t="s">
        <v>418</v>
      </c>
      <c r="E332">
        <v>0.685</v>
      </c>
      <c r="F332">
        <v>9.9179</v>
      </c>
      <c r="G332" t="s">
        <v>419</v>
      </c>
      <c r="H332">
        <v>1.68</v>
      </c>
      <c r="I332">
        <v>279.538</v>
      </c>
      <c r="K332" s="2">
        <v>0.682638888888861</v>
      </c>
      <c r="L332" s="3">
        <f t="shared" si="32"/>
        <v>326.68263888888885</v>
      </c>
      <c r="M332">
        <f t="shared" si="28"/>
        <v>487.5409852182847</v>
      </c>
      <c r="N332">
        <f aca="true" t="shared" si="33" ref="N332:N353">(277-103)/(-62+(AVERAGE($P$207,$P$367)))*I332+277-((277-103)/(-62+(AVERAGE($P$207,$P$367)))*220)</f>
        <v>342.19824086124476</v>
      </c>
    </row>
    <row r="333" spans="1:14" ht="12.75">
      <c r="A333" t="s">
        <v>320</v>
      </c>
      <c r="B333" s="1">
        <v>36851</v>
      </c>
      <c r="C333" s="2">
        <v>0.6895601851851851</v>
      </c>
      <c r="D333" t="s">
        <v>418</v>
      </c>
      <c r="E333">
        <v>0.678</v>
      </c>
      <c r="F333">
        <v>11.525</v>
      </c>
      <c r="G333" t="s">
        <v>419</v>
      </c>
      <c r="H333">
        <v>1.673</v>
      </c>
      <c r="I333">
        <v>287.2802</v>
      </c>
      <c r="K333" s="2">
        <v>0.684722222222194</v>
      </c>
      <c r="L333" s="3">
        <f t="shared" si="32"/>
        <v>326.6847222222222</v>
      </c>
      <c r="M333">
        <f t="shared" si="28"/>
        <v>566.5422977284235</v>
      </c>
      <c r="N333">
        <f t="shared" si="33"/>
        <v>350.6764870300098</v>
      </c>
    </row>
    <row r="334" spans="1:14" ht="12.75">
      <c r="A334" t="s">
        <v>321</v>
      </c>
      <c r="B334" s="1">
        <v>36851</v>
      </c>
      <c r="C334" s="2">
        <v>0.6916435185185185</v>
      </c>
      <c r="D334" t="s">
        <v>418</v>
      </c>
      <c r="E334">
        <v>0.68</v>
      </c>
      <c r="F334">
        <v>10.6781</v>
      </c>
      <c r="G334" t="s">
        <v>419</v>
      </c>
      <c r="H334">
        <v>1.675</v>
      </c>
      <c r="I334">
        <v>291.0142</v>
      </c>
      <c r="K334" s="2">
        <v>0.686805555555527</v>
      </c>
      <c r="L334" s="3">
        <f t="shared" si="32"/>
        <v>326.6868055555555</v>
      </c>
      <c r="M334">
        <f t="shared" si="28"/>
        <v>524.9106559109656</v>
      </c>
      <c r="N334">
        <f t="shared" si="33"/>
        <v>354.76547610212987</v>
      </c>
    </row>
    <row r="335" spans="1:14" ht="12.75">
      <c r="A335" t="s">
        <v>322</v>
      </c>
      <c r="B335" s="1">
        <v>36851</v>
      </c>
      <c r="C335" s="2">
        <v>0.6937268518518519</v>
      </c>
      <c r="D335" t="s">
        <v>418</v>
      </c>
      <c r="E335">
        <v>0.681</v>
      </c>
      <c r="F335">
        <v>9.932</v>
      </c>
      <c r="G335" t="s">
        <v>419</v>
      </c>
      <c r="H335">
        <v>1.676</v>
      </c>
      <c r="I335">
        <v>289.1156</v>
      </c>
      <c r="K335" s="2">
        <v>0.68888888888886</v>
      </c>
      <c r="L335" s="3">
        <f t="shared" si="32"/>
        <v>326.68888888888887</v>
      </c>
      <c r="M335">
        <f t="shared" si="28"/>
        <v>488.2341085499958</v>
      </c>
      <c r="N335">
        <f t="shared" si="33"/>
        <v>352.6863773736008</v>
      </c>
    </row>
    <row r="336" spans="1:14" ht="12.75">
      <c r="A336" t="s">
        <v>323</v>
      </c>
      <c r="B336" s="1">
        <v>36851</v>
      </c>
      <c r="C336" s="2">
        <v>0.6958101851851852</v>
      </c>
      <c r="D336" t="s">
        <v>418</v>
      </c>
      <c r="E336">
        <v>0.68</v>
      </c>
      <c r="F336">
        <v>11.2393</v>
      </c>
      <c r="G336" t="s">
        <v>419</v>
      </c>
      <c r="H336">
        <v>1.676</v>
      </c>
      <c r="I336">
        <v>295.6522</v>
      </c>
      <c r="K336" s="2">
        <v>0.690972222222193</v>
      </c>
      <c r="L336" s="3">
        <f t="shared" si="32"/>
        <v>326.6909722222222</v>
      </c>
      <c r="M336">
        <f t="shared" si="28"/>
        <v>552.4979476667305</v>
      </c>
      <c r="N336">
        <f t="shared" si="33"/>
        <v>359.84440789551326</v>
      </c>
    </row>
    <row r="337" spans="1:14" ht="12.75">
      <c r="A337" t="s">
        <v>324</v>
      </c>
      <c r="B337" s="1">
        <v>36851</v>
      </c>
      <c r="C337" s="2">
        <v>0.6978935185185186</v>
      </c>
      <c r="D337" t="s">
        <v>418</v>
      </c>
      <c r="E337">
        <v>0.68</v>
      </c>
      <c r="F337">
        <v>11.8328</v>
      </c>
      <c r="G337" t="s">
        <v>419</v>
      </c>
      <c r="H337">
        <v>1.676</v>
      </c>
      <c r="I337">
        <v>297.763</v>
      </c>
      <c r="K337" s="2">
        <v>0.693055555555526</v>
      </c>
      <c r="L337" s="3">
        <f t="shared" si="32"/>
        <v>326.69305555555553</v>
      </c>
      <c r="M337">
        <f aca="true" t="shared" si="34" ref="M337:M363">500*F337/AVERAGE($Q$367,$Q$207)</f>
        <v>581.6730325866282</v>
      </c>
      <c r="N337">
        <f t="shared" si="33"/>
        <v>362.1558803468874</v>
      </c>
    </row>
    <row r="338" spans="1:14" ht="12.75">
      <c r="A338" t="s">
        <v>325</v>
      </c>
      <c r="B338" s="1">
        <v>36851</v>
      </c>
      <c r="C338" s="2">
        <v>0.6999884259259259</v>
      </c>
      <c r="D338" t="s">
        <v>418</v>
      </c>
      <c r="E338">
        <v>0.68</v>
      </c>
      <c r="F338">
        <v>9.9677</v>
      </c>
      <c r="G338" t="s">
        <v>419</v>
      </c>
      <c r="H338">
        <v>1.675</v>
      </c>
      <c r="I338">
        <v>293.6168</v>
      </c>
      <c r="K338" s="2">
        <v>0.695138888888859</v>
      </c>
      <c r="L338" s="3">
        <f t="shared" si="32"/>
        <v>326.69513888888883</v>
      </c>
      <c r="M338">
        <f t="shared" si="34"/>
        <v>489.98903783666873</v>
      </c>
      <c r="N338">
        <f t="shared" si="33"/>
        <v>357.61550367553644</v>
      </c>
    </row>
    <row r="339" spans="1:14" ht="12.75">
      <c r="A339" t="s">
        <v>326</v>
      </c>
      <c r="B339" s="1">
        <v>36851</v>
      </c>
      <c r="C339" s="2">
        <v>0.7020717592592592</v>
      </c>
      <c r="D339" t="s">
        <v>418</v>
      </c>
      <c r="E339">
        <v>0.678</v>
      </c>
      <c r="F339">
        <v>11.1629</v>
      </c>
      <c r="G339" t="s">
        <v>419</v>
      </c>
      <c r="H339">
        <v>1.675</v>
      </c>
      <c r="I339">
        <v>291.9318</v>
      </c>
      <c r="K339" s="2">
        <v>0.697222222222192</v>
      </c>
      <c r="L339" s="3">
        <f t="shared" si="32"/>
        <v>326.6972222222222</v>
      </c>
      <c r="M339">
        <f t="shared" si="34"/>
        <v>548.7423006778844</v>
      </c>
      <c r="N339">
        <f t="shared" si="33"/>
        <v>355.7703117669873</v>
      </c>
    </row>
    <row r="340" spans="1:14" ht="12.75">
      <c r="A340" t="s">
        <v>327</v>
      </c>
      <c r="B340" s="1">
        <v>36851</v>
      </c>
      <c r="C340" s="2">
        <v>0.7041550925925927</v>
      </c>
      <c r="D340" t="s">
        <v>418</v>
      </c>
      <c r="E340">
        <v>0.68</v>
      </c>
      <c r="F340">
        <v>10.2557</v>
      </c>
      <c r="G340" t="s">
        <v>419</v>
      </c>
      <c r="H340">
        <v>1.676</v>
      </c>
      <c r="I340">
        <v>288.665</v>
      </c>
      <c r="K340" s="2">
        <v>0.699305555555525</v>
      </c>
      <c r="L340" s="3">
        <f t="shared" si="32"/>
        <v>326.6993055555555</v>
      </c>
      <c r="M340">
        <f t="shared" si="34"/>
        <v>504.14645056949166</v>
      </c>
      <c r="N340">
        <f t="shared" si="33"/>
        <v>352.1929391101041</v>
      </c>
    </row>
    <row r="341" spans="1:14" ht="12.75">
      <c r="A341" t="s">
        <v>328</v>
      </c>
      <c r="B341" s="1">
        <v>36851</v>
      </c>
      <c r="C341" s="2">
        <v>0.7062384259259259</v>
      </c>
      <c r="D341" t="s">
        <v>418</v>
      </c>
      <c r="E341">
        <v>0.681</v>
      </c>
      <c r="F341">
        <v>10.375</v>
      </c>
      <c r="G341" t="s">
        <v>419</v>
      </c>
      <c r="H341">
        <v>1.676</v>
      </c>
      <c r="I341">
        <v>283.3454</v>
      </c>
      <c r="K341" s="2">
        <v>0.701388888888858</v>
      </c>
      <c r="L341" s="3">
        <f t="shared" si="32"/>
        <v>326.70138888888886</v>
      </c>
      <c r="M341">
        <f t="shared" si="34"/>
        <v>510.0109621633313</v>
      </c>
      <c r="N341">
        <f t="shared" si="33"/>
        <v>346.36760802599844</v>
      </c>
    </row>
    <row r="342" spans="1:14" ht="12.75">
      <c r="A342" t="s">
        <v>329</v>
      </c>
      <c r="B342" s="1">
        <v>36851</v>
      </c>
      <c r="C342" s="2">
        <v>0.7083217592592592</v>
      </c>
      <c r="D342" t="s">
        <v>418</v>
      </c>
      <c r="E342">
        <v>0.68</v>
      </c>
      <c r="F342">
        <v>10.9204</v>
      </c>
      <c r="G342" t="s">
        <v>419</v>
      </c>
      <c r="H342">
        <v>1.676</v>
      </c>
      <c r="I342">
        <v>282.9557</v>
      </c>
      <c r="K342" s="2">
        <v>0.703472222222191</v>
      </c>
      <c r="L342" s="3">
        <f t="shared" si="32"/>
        <v>326.7034722222222</v>
      </c>
      <c r="M342">
        <f t="shared" si="34"/>
        <v>536.821562526115</v>
      </c>
      <c r="N342">
        <f t="shared" si="33"/>
        <v>345.940859487861</v>
      </c>
    </row>
    <row r="343" spans="1:14" ht="12.75">
      <c r="A343" t="s">
        <v>330</v>
      </c>
      <c r="B343" s="1">
        <v>36851</v>
      </c>
      <c r="C343" s="2">
        <v>0.7104050925925925</v>
      </c>
      <c r="D343" t="s">
        <v>418</v>
      </c>
      <c r="E343">
        <v>0.685</v>
      </c>
      <c r="F343">
        <v>10.5607</v>
      </c>
      <c r="G343" t="s">
        <v>419</v>
      </c>
      <c r="H343">
        <v>1.681</v>
      </c>
      <c r="I343">
        <v>271.305</v>
      </c>
      <c r="K343" s="2">
        <v>0.705555555555524</v>
      </c>
      <c r="L343" s="3">
        <f t="shared" si="32"/>
        <v>326.7055555555555</v>
      </c>
      <c r="M343">
        <f t="shared" si="34"/>
        <v>519.1395439150162</v>
      </c>
      <c r="N343">
        <f t="shared" si="33"/>
        <v>333.1825346398295</v>
      </c>
    </row>
    <row r="344" spans="1:14" ht="12.75">
      <c r="A344" t="s">
        <v>331</v>
      </c>
      <c r="B344" s="1">
        <v>36851</v>
      </c>
      <c r="C344" s="2">
        <v>0.712488425925926</v>
      </c>
      <c r="D344" t="s">
        <v>418</v>
      </c>
      <c r="E344">
        <v>0.68</v>
      </c>
      <c r="F344">
        <v>10.3392</v>
      </c>
      <c r="G344" t="s">
        <v>419</v>
      </c>
      <c r="H344">
        <v>1.676</v>
      </c>
      <c r="I344">
        <v>274.9798</v>
      </c>
      <c r="K344" s="2">
        <v>0.707638888888857</v>
      </c>
      <c r="L344" s="3">
        <f t="shared" si="32"/>
        <v>326.7076388888889</v>
      </c>
      <c r="M344">
        <f t="shared" si="34"/>
        <v>508.25111710834847</v>
      </c>
      <c r="N344">
        <f t="shared" si="33"/>
        <v>337.20669560453945</v>
      </c>
    </row>
    <row r="345" spans="1:14" ht="12.75">
      <c r="A345" t="s">
        <v>332</v>
      </c>
      <c r="B345" s="1">
        <v>36851</v>
      </c>
      <c r="C345" s="2">
        <v>0.7145833333333332</v>
      </c>
      <c r="D345" t="s">
        <v>418</v>
      </c>
      <c r="E345">
        <v>0.681</v>
      </c>
      <c r="F345">
        <v>10.8436</v>
      </c>
      <c r="G345" t="s">
        <v>419</v>
      </c>
      <c r="H345">
        <v>1.678</v>
      </c>
      <c r="I345">
        <v>275.6746</v>
      </c>
      <c r="K345" s="2">
        <v>0.70972222222219</v>
      </c>
      <c r="L345" s="3">
        <f t="shared" si="32"/>
        <v>326.7097222222222</v>
      </c>
      <c r="M345">
        <f t="shared" si="34"/>
        <v>533.0462524640288</v>
      </c>
      <c r="N345">
        <f t="shared" si="33"/>
        <v>337.9675498111032</v>
      </c>
    </row>
    <row r="346" spans="1:14" ht="12.75">
      <c r="A346" t="s">
        <v>333</v>
      </c>
      <c r="B346" s="1">
        <v>36851</v>
      </c>
      <c r="C346" s="2">
        <v>0.7166666666666667</v>
      </c>
      <c r="D346" t="s">
        <v>418</v>
      </c>
      <c r="E346">
        <v>0.68</v>
      </c>
      <c r="F346">
        <v>10.8582</v>
      </c>
      <c r="G346" t="s">
        <v>419</v>
      </c>
      <c r="H346">
        <v>1.676</v>
      </c>
      <c r="I346">
        <v>271.8819</v>
      </c>
      <c r="K346" s="2">
        <v>0.711805555555523</v>
      </c>
      <c r="L346" s="3">
        <f t="shared" si="32"/>
        <v>326.71180555555554</v>
      </c>
      <c r="M346">
        <f t="shared" si="34"/>
        <v>533.76395463729</v>
      </c>
      <c r="N346">
        <f t="shared" si="33"/>
        <v>333.8142801662638</v>
      </c>
    </row>
    <row r="347" spans="1:14" ht="12.75">
      <c r="A347" t="s">
        <v>334</v>
      </c>
      <c r="B347" s="1">
        <v>36851</v>
      </c>
      <c r="C347" s="2">
        <v>0.71875</v>
      </c>
      <c r="D347" t="s">
        <v>418</v>
      </c>
      <c r="E347">
        <v>0.68</v>
      </c>
      <c r="F347">
        <v>10.5012</v>
      </c>
      <c r="G347" t="s">
        <v>419</v>
      </c>
      <c r="H347">
        <v>1.676</v>
      </c>
      <c r="I347">
        <v>268.1581</v>
      </c>
      <c r="K347" s="2">
        <v>0.713888888888856</v>
      </c>
      <c r="L347" s="3">
        <f t="shared" si="32"/>
        <v>326.71388888888885</v>
      </c>
      <c r="M347">
        <f t="shared" si="34"/>
        <v>516.2146617705614</v>
      </c>
      <c r="N347">
        <f t="shared" si="33"/>
        <v>329.7364608018394</v>
      </c>
    </row>
    <row r="348" spans="1:14" ht="12.75">
      <c r="A348" t="s">
        <v>335</v>
      </c>
      <c r="B348" s="1">
        <v>36851</v>
      </c>
      <c r="C348" s="2">
        <v>0.7208333333333333</v>
      </c>
      <c r="D348" t="s">
        <v>418</v>
      </c>
      <c r="E348">
        <v>0.68</v>
      </c>
      <c r="F348">
        <v>10.5989</v>
      </c>
      <c r="G348" t="s">
        <v>419</v>
      </c>
      <c r="H348">
        <v>1.676</v>
      </c>
      <c r="I348">
        <v>276.5936</v>
      </c>
      <c r="K348" s="2">
        <v>0.715972222222189</v>
      </c>
      <c r="L348" s="3">
        <f t="shared" si="32"/>
        <v>326.7159722222222</v>
      </c>
      <c r="M348">
        <f t="shared" si="34"/>
        <v>521.0173674094392</v>
      </c>
      <c r="N348">
        <f t="shared" si="33"/>
        <v>338.9739185730952</v>
      </c>
    </row>
    <row r="349" spans="1:14" ht="12.75">
      <c r="A349" t="s">
        <v>336</v>
      </c>
      <c r="B349" s="1">
        <v>36851</v>
      </c>
      <c r="C349" s="2">
        <v>0.7229166666666668</v>
      </c>
      <c r="D349" t="s">
        <v>418</v>
      </c>
      <c r="E349">
        <v>0.68</v>
      </c>
      <c r="F349">
        <v>10.5724</v>
      </c>
      <c r="G349" t="s">
        <v>419</v>
      </c>
      <c r="H349">
        <v>1.676</v>
      </c>
      <c r="I349">
        <v>270.1642</v>
      </c>
      <c r="K349" s="2">
        <v>0.718055555555522</v>
      </c>
      <c r="L349" s="3">
        <f t="shared" si="32"/>
        <v>326.7180555555555</v>
      </c>
      <c r="M349">
        <f t="shared" si="34"/>
        <v>519.7146888072871</v>
      </c>
      <c r="N349">
        <f t="shared" si="33"/>
        <v>331.93327948892573</v>
      </c>
    </row>
    <row r="350" spans="1:14" ht="12.75">
      <c r="A350" t="s">
        <v>337</v>
      </c>
      <c r="B350" s="1">
        <v>36851</v>
      </c>
      <c r="C350" s="2">
        <v>0.725</v>
      </c>
      <c r="D350" t="s">
        <v>418</v>
      </c>
      <c r="E350">
        <v>0.68</v>
      </c>
      <c r="F350">
        <v>10.2949</v>
      </c>
      <c r="G350" t="s">
        <v>419</v>
      </c>
      <c r="H350">
        <v>1.675</v>
      </c>
      <c r="I350">
        <v>275.5496</v>
      </c>
      <c r="K350" s="2">
        <v>0.720138888888855</v>
      </c>
      <c r="L350" s="3">
        <f t="shared" si="32"/>
        <v>326.72013888888887</v>
      </c>
      <c r="M350">
        <f t="shared" si="34"/>
        <v>506.07343174701487</v>
      </c>
      <c r="N350">
        <f t="shared" si="33"/>
        <v>337.8306661383621</v>
      </c>
    </row>
    <row r="351" spans="1:14" ht="12.75">
      <c r="A351" t="s">
        <v>338</v>
      </c>
      <c r="B351" s="1">
        <v>36851</v>
      </c>
      <c r="C351" s="2">
        <v>0.7270949074074075</v>
      </c>
      <c r="D351" t="s">
        <v>418</v>
      </c>
      <c r="E351">
        <v>0.68</v>
      </c>
      <c r="F351">
        <v>10.0353</v>
      </c>
      <c r="G351" t="s">
        <v>419</v>
      </c>
      <c r="H351">
        <v>1.676</v>
      </c>
      <c r="I351">
        <v>275.9914</v>
      </c>
      <c r="K351" s="2">
        <v>0.722222222222188</v>
      </c>
      <c r="L351" s="3">
        <f t="shared" si="32"/>
        <v>326.7222222222222</v>
      </c>
      <c r="M351">
        <f t="shared" si="34"/>
        <v>493.31209721423403</v>
      </c>
      <c r="N351">
        <f t="shared" si="33"/>
        <v>338.314467791298</v>
      </c>
    </row>
    <row r="352" spans="1:14" ht="12.75">
      <c r="A352" t="s">
        <v>339</v>
      </c>
      <c r="B352" s="1">
        <v>36851</v>
      </c>
      <c r="C352" s="2">
        <v>0.7291782407407408</v>
      </c>
      <c r="D352" t="s">
        <v>418</v>
      </c>
      <c r="E352">
        <v>0.68</v>
      </c>
      <c r="F352">
        <v>10.9514</v>
      </c>
      <c r="G352" t="s">
        <v>419</v>
      </c>
      <c r="H352">
        <v>1.675</v>
      </c>
      <c r="I352">
        <v>272.573</v>
      </c>
      <c r="K352" s="2">
        <v>0.724305555555521</v>
      </c>
      <c r="L352" s="3">
        <f t="shared" si="32"/>
        <v>326.72430555555553</v>
      </c>
      <c r="M352">
        <f t="shared" si="34"/>
        <v>538.3454507022175</v>
      </c>
      <c r="N352">
        <f t="shared" si="33"/>
        <v>334.57108261611444</v>
      </c>
    </row>
    <row r="353" spans="1:14" ht="12.75">
      <c r="A353" t="s">
        <v>340</v>
      </c>
      <c r="B353" s="1">
        <v>36851</v>
      </c>
      <c r="C353" s="2">
        <v>0.7312615740740741</v>
      </c>
      <c r="D353" t="s">
        <v>418</v>
      </c>
      <c r="E353">
        <v>0.68</v>
      </c>
      <c r="F353">
        <v>11.1856</v>
      </c>
      <c r="G353" t="s">
        <v>419</v>
      </c>
      <c r="H353">
        <v>1.675</v>
      </c>
      <c r="I353">
        <v>271.5363</v>
      </c>
      <c r="K353" s="2">
        <v>0.726388888888854</v>
      </c>
      <c r="L353" s="3">
        <f t="shared" si="32"/>
        <v>326.72638888888883</v>
      </c>
      <c r="M353">
        <f t="shared" si="34"/>
        <v>549.8581800842562</v>
      </c>
      <c r="N353">
        <f t="shared" si="33"/>
        <v>333.4358241878694</v>
      </c>
    </row>
    <row r="354" spans="1:14" ht="12.75">
      <c r="A354" t="s">
        <v>426</v>
      </c>
      <c r="B354" s="1">
        <v>36851</v>
      </c>
      <c r="C354">
        <f>AVERAGE(C353,C355)</f>
        <v>0.7333449074074074</v>
      </c>
      <c r="D354" t="s">
        <v>418</v>
      </c>
      <c r="E354" t="s">
        <v>426</v>
      </c>
      <c r="F354" t="s">
        <v>426</v>
      </c>
      <c r="G354" t="s">
        <v>419</v>
      </c>
      <c r="H354" t="s">
        <v>426</v>
      </c>
      <c r="I354" t="s">
        <v>426</v>
      </c>
      <c r="K354" s="2">
        <v>0.728472222222187</v>
      </c>
      <c r="L354" s="3">
        <f t="shared" si="32"/>
        <v>326.7284722222222</v>
      </c>
      <c r="M354" t="s">
        <v>426</v>
      </c>
      <c r="N354" t="s">
        <v>426</v>
      </c>
    </row>
    <row r="355" spans="1:14" ht="12.75">
      <c r="A355" t="s">
        <v>341</v>
      </c>
      <c r="B355" s="1">
        <v>36851</v>
      </c>
      <c r="C355" s="2">
        <v>0.7354282407407408</v>
      </c>
      <c r="D355" t="s">
        <v>418</v>
      </c>
      <c r="E355">
        <v>0.68</v>
      </c>
      <c r="F355">
        <v>10.3011</v>
      </c>
      <c r="G355" t="s">
        <v>419</v>
      </c>
      <c r="H355">
        <v>1.676</v>
      </c>
      <c r="I355">
        <v>260.3142</v>
      </c>
      <c r="K355" s="2">
        <v>0.73055555555552</v>
      </c>
      <c r="L355" s="3">
        <f t="shared" si="32"/>
        <v>326.7305555555555</v>
      </c>
      <c r="M355">
        <f t="shared" si="34"/>
        <v>506.3782093822354</v>
      </c>
      <c r="N355">
        <f aca="true" t="shared" si="35" ref="N355:N363">(277-103)/(-62+(AVERAGE($P$207,$P$367)))*I355+277-((277-103)/(-62+(AVERAGE($P$207,$P$367)))*220)</f>
        <v>321.1468460769324</v>
      </c>
    </row>
    <row r="356" spans="1:14" ht="12.75">
      <c r="A356" t="s">
        <v>342</v>
      </c>
      <c r="B356" s="1">
        <v>36851</v>
      </c>
      <c r="C356" s="2">
        <v>0.7375115740740741</v>
      </c>
      <c r="D356" t="s">
        <v>418</v>
      </c>
      <c r="E356">
        <v>0.678</v>
      </c>
      <c r="F356">
        <v>11.9097</v>
      </c>
      <c r="G356" t="s">
        <v>419</v>
      </c>
      <c r="H356">
        <v>1.675</v>
      </c>
      <c r="I356">
        <v>240.9302</v>
      </c>
      <c r="K356" s="2">
        <v>0.732638888888853</v>
      </c>
      <c r="L356" s="3">
        <f t="shared" si="32"/>
        <v>326.73263888888886</v>
      </c>
      <c r="M356">
        <f t="shared" si="34"/>
        <v>585.4532584170244</v>
      </c>
      <c r="N356">
        <f t="shared" si="35"/>
        <v>299.92002117763485</v>
      </c>
    </row>
    <row r="357" spans="1:14" ht="12.75">
      <c r="A357" t="s">
        <v>343</v>
      </c>
      <c r="B357" s="1">
        <v>36851</v>
      </c>
      <c r="C357" s="2">
        <v>0.7395949074074074</v>
      </c>
      <c r="D357" t="s">
        <v>418</v>
      </c>
      <c r="E357">
        <v>0.68</v>
      </c>
      <c r="F357">
        <v>10.4784</v>
      </c>
      <c r="G357" t="s">
        <v>419</v>
      </c>
      <c r="H357">
        <v>1.675</v>
      </c>
      <c r="I357">
        <v>235.9726</v>
      </c>
      <c r="K357" s="2">
        <v>0.734722222222186</v>
      </c>
      <c r="L357" s="3">
        <f t="shared" si="32"/>
        <v>326.73472222222216</v>
      </c>
      <c r="M357">
        <f t="shared" si="34"/>
        <v>515.0938665958796</v>
      </c>
      <c r="N357">
        <f t="shared" si="35"/>
        <v>294.49110520978735</v>
      </c>
    </row>
    <row r="358" spans="1:14" ht="12.75">
      <c r="A358" t="s">
        <v>344</v>
      </c>
      <c r="B358" s="1">
        <v>36851</v>
      </c>
      <c r="C358" s="2">
        <v>0.7416782407407408</v>
      </c>
      <c r="D358" t="s">
        <v>418</v>
      </c>
      <c r="E358">
        <v>0.68</v>
      </c>
      <c r="F358">
        <v>11.2648</v>
      </c>
      <c r="G358" t="s">
        <v>419</v>
      </c>
      <c r="H358">
        <v>1.676</v>
      </c>
      <c r="I358">
        <v>242.1679</v>
      </c>
      <c r="K358" s="2">
        <v>0.736805555555519</v>
      </c>
      <c r="L358" s="3">
        <f t="shared" si="32"/>
        <v>326.7368055555555</v>
      </c>
      <c r="M358">
        <f t="shared" si="34"/>
        <v>553.7514685857825</v>
      </c>
      <c r="N358">
        <f t="shared" si="35"/>
        <v>301.2753885516475</v>
      </c>
    </row>
    <row r="359" spans="1:14" ht="12.75">
      <c r="A359" t="s">
        <v>345</v>
      </c>
      <c r="B359" s="1">
        <v>36851</v>
      </c>
      <c r="C359" s="2">
        <v>0.7437731481481481</v>
      </c>
      <c r="D359" t="s">
        <v>418</v>
      </c>
      <c r="E359">
        <v>0.68</v>
      </c>
      <c r="F359">
        <v>10.663</v>
      </c>
      <c r="G359" t="s">
        <v>419</v>
      </c>
      <c r="H359">
        <v>1.675</v>
      </c>
      <c r="I359">
        <v>274.0632</v>
      </c>
      <c r="K359" s="2">
        <v>0.738888888888852</v>
      </c>
      <c r="L359" s="3">
        <f t="shared" si="32"/>
        <v>326.7388888888889</v>
      </c>
      <c r="M359">
        <f t="shared" si="34"/>
        <v>524.1683748961544</v>
      </c>
      <c r="N359">
        <f t="shared" si="35"/>
        <v>336.20295500906394</v>
      </c>
    </row>
    <row r="360" spans="1:14" ht="12.75">
      <c r="A360" t="s">
        <v>346</v>
      </c>
      <c r="B360" s="1">
        <v>36851</v>
      </c>
      <c r="C360" s="2">
        <v>0.745914351851852</v>
      </c>
      <c r="D360" t="s">
        <v>418</v>
      </c>
      <c r="E360">
        <v>0.68</v>
      </c>
      <c r="F360">
        <v>10.932</v>
      </c>
      <c r="G360" t="s">
        <v>419</v>
      </c>
      <c r="H360">
        <v>1.676</v>
      </c>
      <c r="I360">
        <v>288.8678</v>
      </c>
      <c r="K360" s="2">
        <v>0.740972222222185</v>
      </c>
      <c r="L360" s="3">
        <f t="shared" si="32"/>
        <v>326.7409722222222</v>
      </c>
      <c r="M360">
        <f t="shared" si="34"/>
        <v>537.3917916500759</v>
      </c>
      <c r="N360">
        <f t="shared" si="35"/>
        <v>352.4150191807591</v>
      </c>
    </row>
    <row r="361" spans="1:14" ht="12.75">
      <c r="A361" t="s">
        <v>347</v>
      </c>
      <c r="B361" s="1">
        <v>36851</v>
      </c>
      <c r="C361" s="2">
        <v>0.7479398148148149</v>
      </c>
      <c r="D361" t="s">
        <v>418</v>
      </c>
      <c r="E361">
        <v>0.68</v>
      </c>
      <c r="F361">
        <v>10.8317</v>
      </c>
      <c r="G361" t="s">
        <v>419</v>
      </c>
      <c r="H361">
        <v>1.675</v>
      </c>
      <c r="I361">
        <v>288.1388</v>
      </c>
      <c r="K361" s="2">
        <v>0.743055555555518</v>
      </c>
      <c r="L361" s="3">
        <f t="shared" si="32"/>
        <v>326.74305555555554</v>
      </c>
      <c r="M361">
        <f t="shared" si="34"/>
        <v>532.4612760351379</v>
      </c>
      <c r="N361">
        <f t="shared" si="35"/>
        <v>351.6167136013334</v>
      </c>
    </row>
    <row r="362" spans="1:14" ht="12.75">
      <c r="A362" t="s">
        <v>348</v>
      </c>
      <c r="B362" s="1">
        <v>36851</v>
      </c>
      <c r="C362" s="2">
        <v>0.7500810185185185</v>
      </c>
      <c r="D362" t="s">
        <v>418</v>
      </c>
      <c r="E362">
        <v>0.68</v>
      </c>
      <c r="F362">
        <v>11.2127</v>
      </c>
      <c r="G362" t="s">
        <v>419</v>
      </c>
      <c r="H362">
        <v>1.676</v>
      </c>
      <c r="I362">
        <v>293.7704</v>
      </c>
      <c r="K362" s="2">
        <v>0.745138888888851</v>
      </c>
      <c r="L362" s="3">
        <f t="shared" si="32"/>
        <v>326.74513888888885</v>
      </c>
      <c r="M362">
        <f t="shared" si="34"/>
        <v>551.1903532962684</v>
      </c>
      <c r="N362">
        <f t="shared" si="35"/>
        <v>357.7837063326005</v>
      </c>
    </row>
    <row r="363" spans="1:14" ht="12.75">
      <c r="A363" t="s">
        <v>349</v>
      </c>
      <c r="B363" s="1">
        <v>36851</v>
      </c>
      <c r="C363" s="2">
        <v>0.7521064814814814</v>
      </c>
      <c r="D363" t="s">
        <v>418</v>
      </c>
      <c r="E363">
        <v>0.68</v>
      </c>
      <c r="F363">
        <v>10.9874</v>
      </c>
      <c r="G363" t="s">
        <v>419</v>
      </c>
      <c r="H363">
        <v>1.675</v>
      </c>
      <c r="I363">
        <v>290.8587</v>
      </c>
      <c r="K363" s="2">
        <v>0.747222222222184</v>
      </c>
      <c r="L363" s="3">
        <f t="shared" si="32"/>
        <v>326.7472222222222</v>
      </c>
      <c r="M363">
        <f t="shared" si="34"/>
        <v>540.1151272938204</v>
      </c>
      <c r="N363">
        <f t="shared" si="35"/>
        <v>354.5951928132401</v>
      </c>
    </row>
    <row r="364" spans="1:14" ht="12.75">
      <c r="A364" t="s">
        <v>426</v>
      </c>
      <c r="B364" s="1">
        <v>36851</v>
      </c>
      <c r="C364">
        <f>AVERAGE(C363,C365)</f>
        <v>0.7541898148148147</v>
      </c>
      <c r="D364" t="s">
        <v>418</v>
      </c>
      <c r="E364" t="s">
        <v>426</v>
      </c>
      <c r="F364" t="s">
        <v>426</v>
      </c>
      <c r="G364" t="s">
        <v>419</v>
      </c>
      <c r="H364" t="s">
        <v>426</v>
      </c>
      <c r="I364" t="s">
        <v>426</v>
      </c>
      <c r="K364" s="2">
        <v>0.749305555555517</v>
      </c>
      <c r="L364" s="3">
        <f t="shared" si="32"/>
        <v>326.7493055555555</v>
      </c>
      <c r="M364" t="s">
        <v>426</v>
      </c>
      <c r="N364" t="s">
        <v>426</v>
      </c>
    </row>
    <row r="365" spans="1:17" ht="12.75">
      <c r="A365" t="s">
        <v>350</v>
      </c>
      <c r="B365" s="1">
        <v>36851</v>
      </c>
      <c r="C365" s="2">
        <v>0.7562731481481482</v>
      </c>
      <c r="D365" t="s">
        <v>418</v>
      </c>
      <c r="E365">
        <v>0.68</v>
      </c>
      <c r="F365">
        <v>10.4996</v>
      </c>
      <c r="G365" t="s">
        <v>419</v>
      </c>
      <c r="H365">
        <v>1.676</v>
      </c>
      <c r="I365">
        <v>226.6596</v>
      </c>
      <c r="K365" s="2">
        <v>0.75138888888885</v>
      </c>
      <c r="L365" s="3">
        <f t="shared" si="32"/>
        <v>326.75138888888887</v>
      </c>
      <c r="M365" t="s">
        <v>426</v>
      </c>
      <c r="N365" t="s">
        <v>426</v>
      </c>
      <c r="P365" t="s">
        <v>427</v>
      </c>
      <c r="Q365" t="s">
        <v>418</v>
      </c>
    </row>
    <row r="366" spans="1:14" ht="12.75">
      <c r="A366" t="s">
        <v>351</v>
      </c>
      <c r="B366" s="1">
        <v>36851</v>
      </c>
      <c r="C366" s="2">
        <v>0.7583680555555555</v>
      </c>
      <c r="D366" t="s">
        <v>418</v>
      </c>
      <c r="E366">
        <v>0.68</v>
      </c>
      <c r="F366">
        <v>10.734</v>
      </c>
      <c r="G366" t="s">
        <v>419</v>
      </c>
      <c r="H366">
        <v>1.676</v>
      </c>
      <c r="I366">
        <v>226.73</v>
      </c>
      <c r="K366" s="2">
        <v>0.753472222222183</v>
      </c>
      <c r="L366" s="3">
        <f t="shared" si="32"/>
        <v>326.7534722222222</v>
      </c>
      <c r="M366" t="s">
        <v>426</v>
      </c>
      <c r="N366" t="s">
        <v>426</v>
      </c>
    </row>
    <row r="367" spans="1:17" ht="12.75">
      <c r="A367" t="s">
        <v>352</v>
      </c>
      <c r="B367" s="1">
        <v>36851</v>
      </c>
      <c r="C367" s="2">
        <v>0.7604513888888889</v>
      </c>
      <c r="D367" t="s">
        <v>418</v>
      </c>
      <c r="E367">
        <v>0.681</v>
      </c>
      <c r="F367">
        <v>10.3551</v>
      </c>
      <c r="G367" t="s">
        <v>419</v>
      </c>
      <c r="H367">
        <v>1.678</v>
      </c>
      <c r="I367">
        <v>222.1299</v>
      </c>
      <c r="K367" s="2">
        <v>0.755555555555516</v>
      </c>
      <c r="L367" s="3">
        <f t="shared" si="32"/>
        <v>326.75555555555553</v>
      </c>
      <c r="M367" t="s">
        <v>426</v>
      </c>
      <c r="N367" t="s">
        <v>426</v>
      </c>
      <c r="P367">
        <f>AVERAGE(I366:I368)</f>
        <v>226.38583333333335</v>
      </c>
      <c r="Q367">
        <f>AVERAGE(F366:F368)</f>
        <v>10.5929</v>
      </c>
    </row>
    <row r="368" spans="1:17" ht="12.75">
      <c r="A368" t="s">
        <v>353</v>
      </c>
      <c r="B368" s="1">
        <v>36851</v>
      </c>
      <c r="C368" s="2">
        <v>0.7625925925925926</v>
      </c>
      <c r="D368" t="s">
        <v>418</v>
      </c>
      <c r="E368">
        <v>0.68</v>
      </c>
      <c r="F368">
        <v>10.6896</v>
      </c>
      <c r="G368" t="s">
        <v>419</v>
      </c>
      <c r="H368">
        <v>1.676</v>
      </c>
      <c r="I368">
        <v>230.2976</v>
      </c>
      <c r="K368" s="2">
        <v>0.757638888888849</v>
      </c>
      <c r="L368" s="3">
        <f t="shared" si="32"/>
        <v>326.75763888888883</v>
      </c>
      <c r="M368" t="s">
        <v>426</v>
      </c>
      <c r="N368" t="s">
        <v>426</v>
      </c>
      <c r="P368">
        <f>STDEV(I366:I368)</f>
        <v>4.094712302875956</v>
      </c>
      <c r="Q368">
        <f>STDEV(F366:F368)</f>
        <v>0.20713394217261422</v>
      </c>
    </row>
    <row r="369" spans="1:14" ht="12.75">
      <c r="A369" t="s">
        <v>354</v>
      </c>
      <c r="B369" s="1">
        <v>36851</v>
      </c>
      <c r="C369" s="2">
        <v>0.7646180555555556</v>
      </c>
      <c r="D369" t="s">
        <v>418</v>
      </c>
      <c r="E369">
        <v>0.68</v>
      </c>
      <c r="F369">
        <v>11.9846</v>
      </c>
      <c r="G369" t="s">
        <v>419</v>
      </c>
      <c r="H369">
        <v>1.676</v>
      </c>
      <c r="I369">
        <v>266.0356</v>
      </c>
      <c r="K369" s="2">
        <v>0.759722222222182</v>
      </c>
      <c r="L369" s="3">
        <f t="shared" si="32"/>
        <v>326.7597222222222</v>
      </c>
      <c r="M369">
        <f aca="true" t="shared" si="36" ref="M369:M431">500*F369/AVERAGE($Q$367,$Q$6)</f>
        <v>575.4343510002617</v>
      </c>
      <c r="N369">
        <f>(277-103)/(-62+(AVERAGE($Q$4,$P$367)))*I369+277-((277-103)/(-62+(AVERAGE($Q$4,$P$367)))*220)</f>
        <v>326.05132127641787</v>
      </c>
    </row>
    <row r="370" spans="1:14" ht="12.75">
      <c r="A370" t="s">
        <v>355</v>
      </c>
      <c r="B370" s="1">
        <v>36851</v>
      </c>
      <c r="C370" s="2">
        <v>0.766701388888889</v>
      </c>
      <c r="D370" t="s">
        <v>418</v>
      </c>
      <c r="E370">
        <v>0.68</v>
      </c>
      <c r="F370">
        <v>10.2405</v>
      </c>
      <c r="G370" t="s">
        <v>419</v>
      </c>
      <c r="H370">
        <v>1.676</v>
      </c>
      <c r="I370">
        <v>281.882</v>
      </c>
      <c r="K370" s="2">
        <v>0.761805555555515</v>
      </c>
      <c r="L370" s="3">
        <f t="shared" si="32"/>
        <v>326.7618055555555</v>
      </c>
      <c r="M370">
        <f t="shared" si="36"/>
        <v>491.69229439598985</v>
      </c>
      <c r="N370">
        <f>(277-103)/(-62+(AVERAGE($Q$4,$P$367)))*I370+277-((277-103)/(-62+(AVERAGE($Q$4,$P$367)))*220)</f>
        <v>342.93579454220844</v>
      </c>
    </row>
    <row r="371" spans="1:14" ht="12.75">
      <c r="A371" t="s">
        <v>356</v>
      </c>
      <c r="B371" s="1">
        <v>36851</v>
      </c>
      <c r="C371" s="2">
        <v>0.7687847222222222</v>
      </c>
      <c r="D371" t="s">
        <v>418</v>
      </c>
      <c r="E371">
        <v>0.68</v>
      </c>
      <c r="F371">
        <v>11.6727</v>
      </c>
      <c r="G371" t="s">
        <v>419</v>
      </c>
      <c r="H371">
        <v>1.676</v>
      </c>
      <c r="I371">
        <v>287.2618</v>
      </c>
      <c r="K371" s="2">
        <v>0.763888888888848</v>
      </c>
      <c r="L371" s="3">
        <f t="shared" si="32"/>
        <v>326.76388888888886</v>
      </c>
      <c r="M371">
        <f t="shared" si="36"/>
        <v>560.4586343241122</v>
      </c>
      <c r="N371">
        <f>(277-103)/(-62+(AVERAGE($Q$4,$P$367)))*I371+277-((277-103)/(-62+(AVERAGE($Q$4,$P$367)))*220)</f>
        <v>348.6680169570976</v>
      </c>
    </row>
    <row r="372" spans="1:14" ht="12.75">
      <c r="A372" t="s">
        <v>357</v>
      </c>
      <c r="B372" s="1">
        <v>36851</v>
      </c>
      <c r="C372" s="2">
        <v>0.7708796296296296</v>
      </c>
      <c r="D372" t="s">
        <v>418</v>
      </c>
      <c r="E372">
        <v>0.68</v>
      </c>
      <c r="F372">
        <v>11.1181</v>
      </c>
      <c r="G372" t="s">
        <v>419</v>
      </c>
      <c r="H372">
        <v>1.675</v>
      </c>
      <c r="I372">
        <v>271.0453</v>
      </c>
      <c r="K372" s="2">
        <v>0.765972222222181</v>
      </c>
      <c r="L372" s="3">
        <f t="shared" si="32"/>
        <v>326.76597222222216</v>
      </c>
      <c r="M372">
        <f t="shared" si="36"/>
        <v>533.8298030686055</v>
      </c>
      <c r="N372">
        <f>(277-103)/(-62+(AVERAGE($Q$4,$P$367)))*I372+277-((277-103)/(-62+(AVERAGE($Q$4,$P$367)))*220)</f>
        <v>331.38919901013844</v>
      </c>
    </row>
    <row r="373" spans="1:14" ht="12.75">
      <c r="A373" t="s">
        <v>358</v>
      </c>
      <c r="B373" s="1">
        <v>36851</v>
      </c>
      <c r="C373" s="2">
        <v>0.7730208333333333</v>
      </c>
      <c r="D373" t="s">
        <v>418</v>
      </c>
      <c r="E373">
        <v>0.68</v>
      </c>
      <c r="F373">
        <v>11.4159</v>
      </c>
      <c r="G373" t="s">
        <v>419</v>
      </c>
      <c r="H373">
        <v>1.676</v>
      </c>
      <c r="I373">
        <v>253.116</v>
      </c>
      <c r="K373" s="2">
        <v>0.768055555555514</v>
      </c>
      <c r="L373" s="3">
        <f t="shared" si="32"/>
        <v>326.7680555555555</v>
      </c>
      <c r="M373">
        <f t="shared" si="36"/>
        <v>548.1285155602931</v>
      </c>
      <c r="N373">
        <f>(277-103)/(-62+(AVERAGE($Q$4,$P$367)))*I373+277-((277-103)/(-62+(AVERAGE($Q$4,$P$367)))*220)</f>
        <v>312.2853781723244</v>
      </c>
    </row>
    <row r="374" spans="1:14" ht="12.75">
      <c r="A374" t="s">
        <v>426</v>
      </c>
      <c r="B374" s="1">
        <v>36851</v>
      </c>
      <c r="C374">
        <f>AVERAGE(C373,C375)</f>
        <v>0.7750752314814815</v>
      </c>
      <c r="D374" t="s">
        <v>418</v>
      </c>
      <c r="E374" t="s">
        <v>426</v>
      </c>
      <c r="F374" t="s">
        <v>426</v>
      </c>
      <c r="G374" t="s">
        <v>419</v>
      </c>
      <c r="H374" t="s">
        <v>426</v>
      </c>
      <c r="I374" t="s">
        <v>426</v>
      </c>
      <c r="K374" s="2">
        <v>0.770138888888847</v>
      </c>
      <c r="L374" s="3">
        <f t="shared" si="32"/>
        <v>326.7701388888888</v>
      </c>
      <c r="M374" t="s">
        <v>426</v>
      </c>
      <c r="N374" t="s">
        <v>426</v>
      </c>
    </row>
    <row r="375" spans="1:14" ht="12.75">
      <c r="A375" t="s">
        <v>359</v>
      </c>
      <c r="B375" s="1">
        <v>36851</v>
      </c>
      <c r="C375" s="2">
        <v>0.7771296296296296</v>
      </c>
      <c r="D375" t="s">
        <v>418</v>
      </c>
      <c r="E375">
        <v>0.68</v>
      </c>
      <c r="F375">
        <v>10.1496</v>
      </c>
      <c r="G375" t="s">
        <v>419</v>
      </c>
      <c r="H375">
        <v>1.678</v>
      </c>
      <c r="I375">
        <v>171.2386</v>
      </c>
      <c r="K375" s="2">
        <v>0.77222222222218</v>
      </c>
      <c r="L375" s="3">
        <f t="shared" si="32"/>
        <v>326.7722222222222</v>
      </c>
      <c r="M375">
        <f t="shared" si="36"/>
        <v>487.32777805786225</v>
      </c>
      <c r="N375">
        <f aca="true" t="shared" si="37" ref="N375:N381">(277-103)/(-62+(AVERAGE($Q$4,$P$367)))*I375+277-((277-103)/(-62+(AVERAGE($Q$4,$P$367)))*220)</f>
        <v>225.04431576241157</v>
      </c>
    </row>
    <row r="376" spans="1:14" ht="12.75">
      <c r="A376" t="s">
        <v>360</v>
      </c>
      <c r="B376" s="1">
        <v>36851</v>
      </c>
      <c r="C376" s="2">
        <v>0.7792129629629629</v>
      </c>
      <c r="D376" t="s">
        <v>418</v>
      </c>
      <c r="E376">
        <v>0.681</v>
      </c>
      <c r="F376">
        <v>10.9159</v>
      </c>
      <c r="G376" t="s">
        <v>419</v>
      </c>
      <c r="H376">
        <v>1.678</v>
      </c>
      <c r="I376">
        <v>187.8316</v>
      </c>
      <c r="K376" s="2">
        <v>0.774305555555513</v>
      </c>
      <c r="L376" s="3">
        <f t="shared" si="32"/>
        <v>326.7743055555555</v>
      </c>
      <c r="M376">
        <f t="shared" si="36"/>
        <v>524.121274976533</v>
      </c>
      <c r="N376">
        <f t="shared" si="37"/>
        <v>242.72429764468538</v>
      </c>
    </row>
    <row r="377" spans="1:14" ht="12.75">
      <c r="A377" t="s">
        <v>361</v>
      </c>
      <c r="B377" s="1">
        <v>36851</v>
      </c>
      <c r="C377" s="2">
        <v>0.7812962962962963</v>
      </c>
      <c r="D377" t="s">
        <v>418</v>
      </c>
      <c r="E377">
        <v>0.68</v>
      </c>
      <c r="F377">
        <v>10.4265</v>
      </c>
      <c r="G377" t="s">
        <v>419</v>
      </c>
      <c r="H377">
        <v>1.678</v>
      </c>
      <c r="I377">
        <v>206.7555</v>
      </c>
      <c r="K377" s="2">
        <v>0.776388888888846</v>
      </c>
      <c r="L377" s="3">
        <f t="shared" si="32"/>
        <v>326.77638888888885</v>
      </c>
      <c r="M377">
        <f t="shared" si="36"/>
        <v>500.6229878931486</v>
      </c>
      <c r="N377">
        <f t="shared" si="37"/>
        <v>262.8878731971449</v>
      </c>
    </row>
    <row r="378" spans="1:14" ht="12.75">
      <c r="A378" t="s">
        <v>362</v>
      </c>
      <c r="B378" s="1">
        <v>36851</v>
      </c>
      <c r="C378" s="2">
        <v>0.7833796296296297</v>
      </c>
      <c r="D378" t="s">
        <v>418</v>
      </c>
      <c r="E378">
        <v>0.68</v>
      </c>
      <c r="F378">
        <v>11.2427</v>
      </c>
      <c r="G378" t="s">
        <v>419</v>
      </c>
      <c r="H378">
        <v>1.678</v>
      </c>
      <c r="I378">
        <v>189.0328</v>
      </c>
      <c r="K378" s="2">
        <v>0.778472222222179</v>
      </c>
      <c r="L378" s="3">
        <f t="shared" si="32"/>
        <v>326.7784722222222</v>
      </c>
      <c r="M378">
        <f t="shared" si="36"/>
        <v>539.8124074220784</v>
      </c>
      <c r="N378">
        <f t="shared" si="37"/>
        <v>244.0041864072351</v>
      </c>
    </row>
    <row r="379" spans="1:14" ht="12.75">
      <c r="A379" t="s">
        <v>363</v>
      </c>
      <c r="B379" s="1">
        <v>36851</v>
      </c>
      <c r="C379" s="2">
        <v>0.785474537037037</v>
      </c>
      <c r="D379" t="s">
        <v>418</v>
      </c>
      <c r="E379">
        <v>0.68</v>
      </c>
      <c r="F379">
        <v>10.5785</v>
      </c>
      <c r="G379" t="s">
        <v>419</v>
      </c>
      <c r="H379">
        <v>1.678</v>
      </c>
      <c r="I379">
        <v>174.8205</v>
      </c>
      <c r="K379" s="2">
        <v>0.780555555555512</v>
      </c>
      <c r="L379" s="3">
        <f t="shared" si="32"/>
        <v>326.7805555555555</v>
      </c>
      <c r="M379">
        <f t="shared" si="36"/>
        <v>507.92118903061163</v>
      </c>
      <c r="N379">
        <f t="shared" si="37"/>
        <v>228.86086051647155</v>
      </c>
    </row>
    <row r="380" spans="1:14" ht="12.75">
      <c r="A380" t="s">
        <v>364</v>
      </c>
      <c r="B380" s="1">
        <v>36851</v>
      </c>
      <c r="C380" s="2">
        <v>0.7875578703703704</v>
      </c>
      <c r="D380" t="s">
        <v>418</v>
      </c>
      <c r="E380">
        <v>0.681</v>
      </c>
      <c r="F380">
        <v>10.5492</v>
      </c>
      <c r="G380" t="s">
        <v>419</v>
      </c>
      <c r="H380">
        <v>1.678</v>
      </c>
      <c r="I380">
        <v>174.204</v>
      </c>
      <c r="K380" s="2">
        <v>0.782638888888845</v>
      </c>
      <c r="L380" s="3">
        <f t="shared" si="32"/>
        <v>326.78263888888887</v>
      </c>
      <c r="M380">
        <f t="shared" si="36"/>
        <v>506.51436473240335</v>
      </c>
      <c r="N380">
        <f t="shared" si="37"/>
        <v>228.20397455067743</v>
      </c>
    </row>
    <row r="381" spans="1:14" ht="12.75">
      <c r="A381" t="s">
        <v>365</v>
      </c>
      <c r="B381" s="1">
        <v>36851</v>
      </c>
      <c r="C381" s="2">
        <v>0.7896412037037037</v>
      </c>
      <c r="D381" t="s">
        <v>418</v>
      </c>
      <c r="E381">
        <v>0.68</v>
      </c>
      <c r="F381">
        <v>11.2116</v>
      </c>
      <c r="G381" t="s">
        <v>419</v>
      </c>
      <c r="H381">
        <v>1.676</v>
      </c>
      <c r="I381">
        <v>183.3902</v>
      </c>
      <c r="K381" s="2">
        <v>0.784722222222178</v>
      </c>
      <c r="L381" s="3">
        <f t="shared" si="32"/>
        <v>326.7847222222222</v>
      </c>
      <c r="M381">
        <f t="shared" si="36"/>
        <v>538.3191570577686</v>
      </c>
      <c r="N381">
        <f t="shared" si="37"/>
        <v>237.99194836897087</v>
      </c>
    </row>
    <row r="382" spans="1:14" ht="12.75">
      <c r="A382" t="s">
        <v>426</v>
      </c>
      <c r="B382" s="1">
        <v>36851</v>
      </c>
      <c r="C382">
        <f>AVERAGE(C381,C384)</f>
        <v>0.7927662037037038</v>
      </c>
      <c r="D382" t="s">
        <v>418</v>
      </c>
      <c r="E382" t="s">
        <v>426</v>
      </c>
      <c r="F382" t="s">
        <v>426</v>
      </c>
      <c r="G382" t="s">
        <v>419</v>
      </c>
      <c r="H382" t="s">
        <v>426</v>
      </c>
      <c r="I382" t="s">
        <v>426</v>
      </c>
      <c r="K382" s="2">
        <v>0.786805555555511</v>
      </c>
      <c r="L382" s="3">
        <f t="shared" si="32"/>
        <v>326.78680555555553</v>
      </c>
      <c r="M382" t="s">
        <v>426</v>
      </c>
      <c r="N382" t="s">
        <v>426</v>
      </c>
    </row>
    <row r="383" spans="1:14" ht="12.75">
      <c r="A383" t="s">
        <v>426</v>
      </c>
      <c r="B383" s="1">
        <v>36851</v>
      </c>
      <c r="C383">
        <f>AVERAGE(C382,C384)</f>
        <v>0.7943287037037037</v>
      </c>
      <c r="D383" t="s">
        <v>418</v>
      </c>
      <c r="E383" t="s">
        <v>426</v>
      </c>
      <c r="F383" t="s">
        <v>426</v>
      </c>
      <c r="G383" t="s">
        <v>419</v>
      </c>
      <c r="H383" t="s">
        <v>426</v>
      </c>
      <c r="I383" t="s">
        <v>426</v>
      </c>
      <c r="K383" s="2">
        <v>0.788888888888844</v>
      </c>
      <c r="L383" s="3">
        <f t="shared" si="32"/>
        <v>326.78888888888883</v>
      </c>
      <c r="M383" t="s">
        <v>426</v>
      </c>
      <c r="N383" t="s">
        <v>426</v>
      </c>
    </row>
    <row r="384" spans="1:14" ht="12.75">
      <c r="A384" t="s">
        <v>366</v>
      </c>
      <c r="B384" s="1">
        <v>36851</v>
      </c>
      <c r="C384" s="2">
        <v>0.7958912037037037</v>
      </c>
      <c r="D384" t="s">
        <v>418</v>
      </c>
      <c r="E384">
        <v>0.68</v>
      </c>
      <c r="F384">
        <v>10.8195</v>
      </c>
      <c r="G384" t="s">
        <v>419</v>
      </c>
      <c r="H384">
        <v>1.676</v>
      </c>
      <c r="I384">
        <v>213.9705</v>
      </c>
      <c r="K384" s="2">
        <v>0.790972222222177</v>
      </c>
      <c r="L384" s="3">
        <f t="shared" si="32"/>
        <v>326.7909722222222</v>
      </c>
      <c r="M384">
        <f t="shared" si="36"/>
        <v>519.492678991984</v>
      </c>
      <c r="N384">
        <f>(277-103)/(-62+(AVERAGE($Q$4,$P$367)))*I384+277-((277-103)/(-62+(AVERAGE($Q$4,$P$367)))*220)</f>
        <v>270.57551673843363</v>
      </c>
    </row>
    <row r="385" spans="1:14" ht="12.75">
      <c r="A385" t="s">
        <v>367</v>
      </c>
      <c r="B385" s="1">
        <v>36851</v>
      </c>
      <c r="C385" s="2">
        <v>0.797974537037037</v>
      </c>
      <c r="D385" t="s">
        <v>418</v>
      </c>
      <c r="E385">
        <v>0.68</v>
      </c>
      <c r="F385">
        <v>11.7966</v>
      </c>
      <c r="G385" t="s">
        <v>419</v>
      </c>
      <c r="H385">
        <v>1.676</v>
      </c>
      <c r="I385">
        <v>214.8784</v>
      </c>
      <c r="K385" s="2">
        <v>0.79305555555551</v>
      </c>
      <c r="L385" s="3">
        <f t="shared" si="32"/>
        <v>326.7930555555555</v>
      </c>
      <c r="M385">
        <f t="shared" si="36"/>
        <v>566.407628540768</v>
      </c>
      <c r="N385">
        <f>(277-103)/(-62+(AVERAGE($Q$4,$P$367)))*I385+277-((277-103)/(-62+(AVERAGE($Q$4,$P$367)))*220)</f>
        <v>271.5428918695683</v>
      </c>
    </row>
    <row r="386" spans="1:14" ht="12.75">
      <c r="A386" t="s">
        <v>368</v>
      </c>
      <c r="B386" s="1">
        <v>36851</v>
      </c>
      <c r="C386" s="2">
        <v>0.8000578703703703</v>
      </c>
      <c r="D386" t="s">
        <v>418</v>
      </c>
      <c r="E386">
        <v>0.68</v>
      </c>
      <c r="F386">
        <v>10.8514</v>
      </c>
      <c r="G386" t="s">
        <v>419</v>
      </c>
      <c r="H386">
        <v>1.678</v>
      </c>
      <c r="I386">
        <v>221.6798</v>
      </c>
      <c r="K386" s="2">
        <v>0.795138888888843</v>
      </c>
      <c r="L386" s="3">
        <f t="shared" si="32"/>
        <v>326.79513888888886</v>
      </c>
      <c r="M386">
        <f t="shared" si="36"/>
        <v>521.0243409412278</v>
      </c>
      <c r="N386">
        <f>(277-103)/(-62+(AVERAGE($Q$4,$P$367)))*I386+277-((277-103)/(-62+(AVERAGE($Q$4,$P$367)))*220)</f>
        <v>278.78984111166415</v>
      </c>
    </row>
    <row r="387" spans="1:14" ht="12.75">
      <c r="A387" t="s">
        <v>369</v>
      </c>
      <c r="B387" s="1">
        <v>36851</v>
      </c>
      <c r="C387" s="2">
        <v>0.8021527777777777</v>
      </c>
      <c r="D387" t="s">
        <v>418</v>
      </c>
      <c r="E387">
        <v>0.68</v>
      </c>
      <c r="F387">
        <v>10.9421</v>
      </c>
      <c r="G387" t="s">
        <v>419</v>
      </c>
      <c r="H387">
        <v>1.676</v>
      </c>
      <c r="I387">
        <v>216.3262</v>
      </c>
      <c r="K387" s="2">
        <v>0.797222222222176</v>
      </c>
      <c r="L387" s="3">
        <f t="shared" si="32"/>
        <v>326.79722222222216</v>
      </c>
      <c r="M387">
        <f t="shared" si="36"/>
        <v>525.379254383122</v>
      </c>
      <c r="N387">
        <f>(277-103)/(-62+(AVERAGE($Q$4,$P$367)))*I387+277-((277-103)/(-62+(AVERAGE($Q$4,$P$367)))*220)</f>
        <v>273.0855350184356</v>
      </c>
    </row>
    <row r="388" spans="1:14" ht="12.75">
      <c r="A388" t="s">
        <v>426</v>
      </c>
      <c r="B388" s="1">
        <v>36851</v>
      </c>
      <c r="C388">
        <f>AVERAGE(C387,C389)</f>
        <v>0.8042361111111112</v>
      </c>
      <c r="D388" t="s">
        <v>418</v>
      </c>
      <c r="E388" t="s">
        <v>426</v>
      </c>
      <c r="F388" t="s">
        <v>426</v>
      </c>
      <c r="G388" t="s">
        <v>419</v>
      </c>
      <c r="H388" t="s">
        <v>426</v>
      </c>
      <c r="I388" t="s">
        <v>426</v>
      </c>
      <c r="K388" s="2">
        <v>0.799305555555509</v>
      </c>
      <c r="L388" s="3">
        <f t="shared" si="32"/>
        <v>326.7993055555555</v>
      </c>
      <c r="M388" t="s">
        <v>426</v>
      </c>
      <c r="N388" t="s">
        <v>426</v>
      </c>
    </row>
    <row r="389" spans="1:14" ht="12.75">
      <c r="A389" t="s">
        <v>370</v>
      </c>
      <c r="B389" s="1">
        <v>36851</v>
      </c>
      <c r="C389" s="2">
        <v>0.8063194444444445</v>
      </c>
      <c r="D389" t="s">
        <v>418</v>
      </c>
      <c r="E389">
        <v>0.681</v>
      </c>
      <c r="F389">
        <v>11.0748</v>
      </c>
      <c r="G389" t="s">
        <v>419</v>
      </c>
      <c r="H389">
        <v>1.678</v>
      </c>
      <c r="I389">
        <v>212.7816</v>
      </c>
      <c r="K389" s="2">
        <v>0.801388888888842</v>
      </c>
      <c r="L389" s="3">
        <f t="shared" si="32"/>
        <v>326.8013888888888</v>
      </c>
      <c r="M389">
        <f t="shared" si="36"/>
        <v>531.7507760340518</v>
      </c>
      <c r="N389">
        <f aca="true" t="shared" si="38" ref="N389:N395">(277-103)/(-62+(AVERAGE($Q$4,$P$367)))*I389+277-((277-103)/(-62+(AVERAGE($Q$4,$P$367)))*220)</f>
        <v>269.3087337299461</v>
      </c>
    </row>
    <row r="390" spans="1:14" ht="12.75">
      <c r="A390" t="s">
        <v>371</v>
      </c>
      <c r="B390" s="1">
        <v>36851</v>
      </c>
      <c r="C390" s="2">
        <v>0.8084027777777778</v>
      </c>
      <c r="D390" t="s">
        <v>418</v>
      </c>
      <c r="E390">
        <v>0.68</v>
      </c>
      <c r="F390">
        <v>12.146</v>
      </c>
      <c r="G390" t="s">
        <v>419</v>
      </c>
      <c r="H390">
        <v>1.676</v>
      </c>
      <c r="I390">
        <v>217.2492</v>
      </c>
      <c r="K390" s="2">
        <v>0.803472222222175</v>
      </c>
      <c r="L390" s="3">
        <f aca="true" t="shared" si="39" ref="L390:L453">B390-DATE(1999,12,31)+K390</f>
        <v>326.8034722222222</v>
      </c>
      <c r="M390">
        <f t="shared" si="36"/>
        <v>583.1838882606994</v>
      </c>
      <c r="N390">
        <f t="shared" si="38"/>
        <v>274.0689993273212</v>
      </c>
    </row>
    <row r="391" spans="1:14" ht="12.75">
      <c r="A391" t="s">
        <v>372</v>
      </c>
      <c r="B391" s="1">
        <v>36851</v>
      </c>
      <c r="C391" s="2">
        <v>0.8104861111111111</v>
      </c>
      <c r="D391" t="s">
        <v>418</v>
      </c>
      <c r="E391">
        <v>0.681</v>
      </c>
      <c r="F391">
        <v>11.3612</v>
      </c>
      <c r="G391" t="s">
        <v>419</v>
      </c>
      <c r="H391">
        <v>1.676</v>
      </c>
      <c r="I391">
        <v>283.3522</v>
      </c>
      <c r="K391" s="2">
        <v>0.805555555555508</v>
      </c>
      <c r="L391" s="3">
        <f t="shared" si="39"/>
        <v>326.8055555555555</v>
      </c>
      <c r="M391">
        <f t="shared" si="36"/>
        <v>545.5021234404297</v>
      </c>
      <c r="N391">
        <f t="shared" si="38"/>
        <v>344.50230508058723</v>
      </c>
    </row>
    <row r="392" spans="1:14" ht="12.75">
      <c r="A392" t="s">
        <v>373</v>
      </c>
      <c r="B392" s="1">
        <v>36851</v>
      </c>
      <c r="C392" s="2">
        <v>0.8125694444444443</v>
      </c>
      <c r="D392" t="s">
        <v>418</v>
      </c>
      <c r="E392">
        <v>0.68</v>
      </c>
      <c r="F392">
        <v>12.0412</v>
      </c>
      <c r="G392" t="s">
        <v>419</v>
      </c>
      <c r="H392">
        <v>1.675</v>
      </c>
      <c r="I392">
        <v>298.9144</v>
      </c>
      <c r="K392" s="2">
        <v>0.807638888888841</v>
      </c>
      <c r="L392" s="3">
        <f t="shared" si="39"/>
        <v>326.80763888888885</v>
      </c>
      <c r="M392">
        <f t="shared" si="36"/>
        <v>578.1519706343433</v>
      </c>
      <c r="N392">
        <f t="shared" si="38"/>
        <v>361.0839608419517</v>
      </c>
    </row>
    <row r="393" spans="1:14" ht="12.75">
      <c r="A393" t="s">
        <v>374</v>
      </c>
      <c r="B393" s="1">
        <v>36851</v>
      </c>
      <c r="C393" s="2">
        <v>0.8146643518518518</v>
      </c>
      <c r="D393" t="s">
        <v>418</v>
      </c>
      <c r="E393">
        <v>0.68</v>
      </c>
      <c r="F393">
        <v>12.4125</v>
      </c>
      <c r="G393" t="s">
        <v>419</v>
      </c>
      <c r="H393">
        <v>1.675</v>
      </c>
      <c r="I393">
        <v>372.7543</v>
      </c>
      <c r="K393" s="2">
        <v>0.809722222222174</v>
      </c>
      <c r="L393" s="3">
        <f t="shared" si="39"/>
        <v>326.80972222222215</v>
      </c>
      <c r="M393">
        <f t="shared" si="36"/>
        <v>595.9797474918436</v>
      </c>
      <c r="N393">
        <f t="shared" si="38"/>
        <v>439.76099900195334</v>
      </c>
    </row>
    <row r="394" spans="1:14" ht="12.75">
      <c r="A394" t="s">
        <v>375</v>
      </c>
      <c r="B394" s="1">
        <v>36851</v>
      </c>
      <c r="C394" s="2">
        <v>0.8167476851851853</v>
      </c>
      <c r="D394" t="s">
        <v>418</v>
      </c>
      <c r="E394">
        <v>0.68</v>
      </c>
      <c r="F394">
        <v>13.0642</v>
      </c>
      <c r="G394" t="s">
        <v>419</v>
      </c>
      <c r="H394">
        <v>1.675</v>
      </c>
      <c r="I394">
        <v>444.7079</v>
      </c>
      <c r="K394" s="2">
        <v>0.811805555555507</v>
      </c>
      <c r="L394" s="3">
        <f t="shared" si="39"/>
        <v>326.8118055555555</v>
      </c>
      <c r="M394">
        <f t="shared" si="36"/>
        <v>627.2707848687163</v>
      </c>
      <c r="N394">
        <f t="shared" si="38"/>
        <v>516.4281685532324</v>
      </c>
    </row>
    <row r="395" spans="1:14" ht="12.75">
      <c r="A395" t="s">
        <v>376</v>
      </c>
      <c r="B395" s="1">
        <v>36851</v>
      </c>
      <c r="C395" s="2">
        <v>0.8188310185185186</v>
      </c>
      <c r="D395" t="s">
        <v>418</v>
      </c>
      <c r="E395">
        <v>0.68</v>
      </c>
      <c r="F395">
        <v>14.1765</v>
      </c>
      <c r="G395" t="s">
        <v>419</v>
      </c>
      <c r="H395">
        <v>1.676</v>
      </c>
      <c r="I395">
        <v>529.0309</v>
      </c>
      <c r="K395" s="2">
        <v>0.81388888888884</v>
      </c>
      <c r="L395" s="3">
        <f t="shared" si="39"/>
        <v>326.8138888888888</v>
      </c>
      <c r="M395">
        <f t="shared" si="36"/>
        <v>680.6772922713491</v>
      </c>
      <c r="N395">
        <f t="shared" si="38"/>
        <v>606.2750384537308</v>
      </c>
    </row>
    <row r="396" spans="1:14" ht="12.75">
      <c r="A396" t="s">
        <v>426</v>
      </c>
      <c r="B396" s="1">
        <v>36851</v>
      </c>
      <c r="C396">
        <f>AVERAGE(C395,C397)</f>
        <v>0.8209143518518518</v>
      </c>
      <c r="D396" t="s">
        <v>418</v>
      </c>
      <c r="E396" t="s">
        <v>426</v>
      </c>
      <c r="F396" t="s">
        <v>426</v>
      </c>
      <c r="G396" t="s">
        <v>419</v>
      </c>
      <c r="H396" t="s">
        <v>426</v>
      </c>
      <c r="I396" t="s">
        <v>426</v>
      </c>
      <c r="K396" s="2">
        <v>0.815972222222173</v>
      </c>
      <c r="L396" s="3">
        <f t="shared" si="39"/>
        <v>326.8159722222222</v>
      </c>
      <c r="M396" t="s">
        <v>426</v>
      </c>
      <c r="N396" t="s">
        <v>426</v>
      </c>
    </row>
    <row r="397" spans="1:14" ht="12.75">
      <c r="A397" t="s">
        <v>377</v>
      </c>
      <c r="B397" s="1">
        <v>36851</v>
      </c>
      <c r="C397" s="2">
        <v>0.8229976851851851</v>
      </c>
      <c r="D397" t="s">
        <v>418</v>
      </c>
      <c r="E397">
        <v>0.68</v>
      </c>
      <c r="F397">
        <v>15.2938</v>
      </c>
      <c r="G397" t="s">
        <v>419</v>
      </c>
      <c r="H397">
        <v>1.675</v>
      </c>
      <c r="I397">
        <v>669.9609</v>
      </c>
      <c r="K397" s="2">
        <v>0.818055555555506</v>
      </c>
      <c r="L397" s="3">
        <f t="shared" si="39"/>
        <v>326.81805555555553</v>
      </c>
      <c r="M397">
        <f t="shared" si="36"/>
        <v>734.3238720798192</v>
      </c>
      <c r="N397">
        <f>(277-103)/(-62+(AVERAGE($Q$4,$P$367)))*I397+277-((277-103)/(-62+(AVERAGE($Q$4,$P$367)))*220)</f>
        <v>756.4371457681913</v>
      </c>
    </row>
    <row r="398" spans="1:14" ht="12.75">
      <c r="A398" t="s">
        <v>426</v>
      </c>
      <c r="B398" s="1">
        <v>36851</v>
      </c>
      <c r="C398">
        <f>AVERAGE(C397,C399)</f>
        <v>0.8250810185185184</v>
      </c>
      <c r="D398" t="s">
        <v>418</v>
      </c>
      <c r="E398" t="s">
        <v>426</v>
      </c>
      <c r="F398" t="s">
        <v>426</v>
      </c>
      <c r="G398" t="s">
        <v>419</v>
      </c>
      <c r="H398" t="s">
        <v>426</v>
      </c>
      <c r="I398" t="s">
        <v>426</v>
      </c>
      <c r="K398" s="2">
        <v>0.820138888888839</v>
      </c>
      <c r="L398" s="3">
        <f t="shared" si="39"/>
        <v>326.82013888888883</v>
      </c>
      <c r="M398" t="s">
        <v>426</v>
      </c>
      <c r="N398" t="s">
        <v>426</v>
      </c>
    </row>
    <row r="399" spans="1:14" ht="12.75">
      <c r="A399" t="s">
        <v>378</v>
      </c>
      <c r="B399" s="1">
        <v>36851</v>
      </c>
      <c r="C399" s="2">
        <v>0.8271643518518519</v>
      </c>
      <c r="D399" t="s">
        <v>418</v>
      </c>
      <c r="E399">
        <v>0.68</v>
      </c>
      <c r="F399">
        <v>15.5774</v>
      </c>
      <c r="G399" t="s">
        <v>419</v>
      </c>
      <c r="H399">
        <v>1.675</v>
      </c>
      <c r="I399">
        <v>628.3561</v>
      </c>
      <c r="K399" s="2">
        <v>0.822222222222172</v>
      </c>
      <c r="L399" s="3">
        <f t="shared" si="39"/>
        <v>326.8222222222222</v>
      </c>
      <c r="M399">
        <f t="shared" si="36"/>
        <v>747.940778938928</v>
      </c>
      <c r="N399">
        <f>(277-103)/(-62+(AVERAGE($Q$4,$P$367)))*I399+277-((277-103)/(-62+(AVERAGE($Q$4,$P$367)))*220)</f>
        <v>712.1068793778082</v>
      </c>
    </row>
    <row r="400" spans="1:14" ht="12.75">
      <c r="A400" t="s">
        <v>379</v>
      </c>
      <c r="B400" s="1">
        <v>36851</v>
      </c>
      <c r="C400" s="2">
        <v>0.8292476851851852</v>
      </c>
      <c r="D400" t="s">
        <v>418</v>
      </c>
      <c r="E400">
        <v>0.68</v>
      </c>
      <c r="F400">
        <v>15.4418</v>
      </c>
      <c r="G400" t="s">
        <v>419</v>
      </c>
      <c r="H400">
        <v>1.675</v>
      </c>
      <c r="I400">
        <v>615.2226</v>
      </c>
      <c r="K400" s="2">
        <v>0.824305555555505</v>
      </c>
      <c r="L400" s="3">
        <f t="shared" si="39"/>
        <v>326.8243055555555</v>
      </c>
      <c r="M400">
        <f t="shared" si="36"/>
        <v>741.4300152926123</v>
      </c>
      <c r="N400">
        <f>(277-103)/(-62+(AVERAGE($Q$4,$P$367)))*I400+277-((277-103)/(-62+(AVERAGE($Q$4,$P$367)))*220)</f>
        <v>698.11302401405</v>
      </c>
    </row>
    <row r="401" spans="1:14" ht="12.75">
      <c r="A401" t="s">
        <v>426</v>
      </c>
      <c r="B401" s="1">
        <v>36851</v>
      </c>
      <c r="C401">
        <f>AVERAGE(C400,C402)</f>
        <v>0.8313368055555556</v>
      </c>
      <c r="D401" t="s">
        <v>418</v>
      </c>
      <c r="E401" t="s">
        <v>426</v>
      </c>
      <c r="F401" t="s">
        <v>426</v>
      </c>
      <c r="G401" t="s">
        <v>419</v>
      </c>
      <c r="H401" t="s">
        <v>426</v>
      </c>
      <c r="I401" t="s">
        <v>426</v>
      </c>
      <c r="K401" s="2">
        <v>0.826388888888838</v>
      </c>
      <c r="L401" s="3">
        <f t="shared" si="39"/>
        <v>326.82638888888886</v>
      </c>
      <c r="M401" t="s">
        <v>426</v>
      </c>
      <c r="N401" t="s">
        <v>426</v>
      </c>
    </row>
    <row r="402" spans="1:14" ht="12.75">
      <c r="A402" t="s">
        <v>380</v>
      </c>
      <c r="B402" s="1">
        <v>36851</v>
      </c>
      <c r="C402" s="2">
        <v>0.8334259259259259</v>
      </c>
      <c r="D402" t="s">
        <v>418</v>
      </c>
      <c r="E402">
        <v>0.68</v>
      </c>
      <c r="F402">
        <v>15.5447</v>
      </c>
      <c r="G402" t="s">
        <v>419</v>
      </c>
      <c r="H402">
        <v>1.675</v>
      </c>
      <c r="I402">
        <v>676.1387</v>
      </c>
      <c r="K402" s="2">
        <v>0.828472222222171</v>
      </c>
      <c r="L402" s="3">
        <f t="shared" si="39"/>
        <v>326.82847222222216</v>
      </c>
      <c r="M402">
        <f t="shared" si="36"/>
        <v>746.3707054047501</v>
      </c>
      <c r="N402">
        <f>(277-103)/(-62+(AVERAGE($Q$4,$P$367)))*I402+277-((277-103)/(-62+(AVERAGE($Q$4,$P$367)))*220)</f>
        <v>763.0196439344246</v>
      </c>
    </row>
    <row r="403" spans="1:14" ht="12.75">
      <c r="A403" t="s">
        <v>381</v>
      </c>
      <c r="B403" s="1">
        <v>36851</v>
      </c>
      <c r="C403" s="2">
        <v>0.8355092592592593</v>
      </c>
      <c r="D403" t="s">
        <v>418</v>
      </c>
      <c r="E403">
        <v>0.68</v>
      </c>
      <c r="F403">
        <v>15.3219</v>
      </c>
      <c r="G403" t="s">
        <v>419</v>
      </c>
      <c r="H403">
        <v>1.673</v>
      </c>
      <c r="I403">
        <v>703.7693</v>
      </c>
      <c r="K403" s="2">
        <v>0.830555555555504</v>
      </c>
      <c r="L403" s="3">
        <f t="shared" si="39"/>
        <v>326.8305555555555</v>
      </c>
      <c r="M403">
        <f t="shared" si="36"/>
        <v>735.6730790006266</v>
      </c>
      <c r="N403">
        <f>(277-103)/(-62+(AVERAGE($Q$4,$P$367)))*I403+277-((277-103)/(-62+(AVERAGE($Q$4,$P$367)))*220)</f>
        <v>792.460281998449</v>
      </c>
    </row>
    <row r="404" spans="1:14" ht="12.75">
      <c r="A404" t="s">
        <v>382</v>
      </c>
      <c r="B404" s="1">
        <v>36851</v>
      </c>
      <c r="C404" s="2">
        <v>0.8375925925925927</v>
      </c>
      <c r="D404" t="s">
        <v>418</v>
      </c>
      <c r="E404">
        <v>0.68</v>
      </c>
      <c r="F404">
        <v>16.22</v>
      </c>
      <c r="G404" t="s">
        <v>419</v>
      </c>
      <c r="H404">
        <v>1.673</v>
      </c>
      <c r="I404">
        <v>732.1476</v>
      </c>
      <c r="K404" s="2">
        <v>0.832638888888837</v>
      </c>
      <c r="L404" s="3">
        <f t="shared" si="39"/>
        <v>326.8326388888888</v>
      </c>
      <c r="M404">
        <f t="shared" si="36"/>
        <v>778.7948845371764</v>
      </c>
      <c r="N404">
        <f>(277-103)/(-62+(AVERAGE($Q$4,$P$367)))*I404+277-((277-103)/(-62+(AVERAGE($Q$4,$P$367)))*220)</f>
        <v>822.6976007382626</v>
      </c>
    </row>
    <row r="405" spans="1:14" ht="12.75">
      <c r="A405" t="s">
        <v>383</v>
      </c>
      <c r="B405" s="1">
        <v>36851</v>
      </c>
      <c r="C405" s="2">
        <v>0.8396759259259259</v>
      </c>
      <c r="D405" t="s">
        <v>418</v>
      </c>
      <c r="E405">
        <v>0.681</v>
      </c>
      <c r="F405">
        <v>15.7389</v>
      </c>
      <c r="G405" t="s">
        <v>419</v>
      </c>
      <c r="H405">
        <v>1.676</v>
      </c>
      <c r="I405">
        <v>714.8759</v>
      </c>
      <c r="K405" s="2">
        <v>0.83472222222217</v>
      </c>
      <c r="L405" s="3">
        <f t="shared" si="39"/>
        <v>326.8347222222222</v>
      </c>
      <c r="M405">
        <f t="shared" si="36"/>
        <v>755.6951176474824</v>
      </c>
      <c r="N405">
        <f>(277-103)/(-62+(AVERAGE($Q$4,$P$367)))*I405+277-((277-103)/(-62+(AVERAGE($Q$4,$P$367)))*220)</f>
        <v>804.2944582639622</v>
      </c>
    </row>
    <row r="406" spans="1:14" ht="12.75">
      <c r="A406" t="s">
        <v>384</v>
      </c>
      <c r="B406" s="1">
        <v>36851</v>
      </c>
      <c r="C406" s="2">
        <v>0.8417592592592592</v>
      </c>
      <c r="D406" t="s">
        <v>418</v>
      </c>
      <c r="E406">
        <v>0.68</v>
      </c>
      <c r="F406">
        <v>14.9536</v>
      </c>
      <c r="G406" t="s">
        <v>419</v>
      </c>
      <c r="H406">
        <v>1.675</v>
      </c>
      <c r="I406">
        <v>676.6974</v>
      </c>
      <c r="K406" s="2">
        <v>0.836805555555503</v>
      </c>
      <c r="L406" s="3">
        <f t="shared" si="39"/>
        <v>326.8368055555555</v>
      </c>
      <c r="M406">
        <f t="shared" si="36"/>
        <v>717.9893455866289</v>
      </c>
      <c r="N406">
        <f>(277-103)/(-62+(AVERAGE($Q$4,$P$367)))*I406+277-((277-103)/(-62+(AVERAGE($Q$4,$P$367)))*220)</f>
        <v>763.6149435112117</v>
      </c>
    </row>
    <row r="407" spans="1:14" ht="12.75">
      <c r="A407" t="s">
        <v>426</v>
      </c>
      <c r="B407" s="1">
        <v>36851</v>
      </c>
      <c r="C407">
        <f>AVERAGE(C406,C408)</f>
        <v>0.8438773148148148</v>
      </c>
      <c r="D407" t="s">
        <v>418</v>
      </c>
      <c r="E407" t="s">
        <v>426</v>
      </c>
      <c r="F407" t="s">
        <v>426</v>
      </c>
      <c r="G407" t="s">
        <v>419</v>
      </c>
      <c r="H407" t="s">
        <v>426</v>
      </c>
      <c r="I407" t="s">
        <v>426</v>
      </c>
      <c r="K407" s="2">
        <v>0.838888888888836</v>
      </c>
      <c r="L407" s="3">
        <f t="shared" si="39"/>
        <v>326.83888888888885</v>
      </c>
      <c r="M407" t="s">
        <v>426</v>
      </c>
      <c r="N407" t="s">
        <v>426</v>
      </c>
    </row>
    <row r="408" spans="1:14" ht="12.75">
      <c r="A408" t="s">
        <v>385</v>
      </c>
      <c r="B408" s="1">
        <v>36851</v>
      </c>
      <c r="C408" s="2">
        <v>0.8459953703703703</v>
      </c>
      <c r="D408" t="s">
        <v>418</v>
      </c>
      <c r="E408">
        <v>0.68</v>
      </c>
      <c r="F408">
        <v>12.71</v>
      </c>
      <c r="G408" t="s">
        <v>419</v>
      </c>
      <c r="H408">
        <v>1.673</v>
      </c>
      <c r="I408">
        <v>477.5356</v>
      </c>
      <c r="K408" s="2">
        <v>0.840972222222169</v>
      </c>
      <c r="L408" s="3">
        <f t="shared" si="39"/>
        <v>326.84097222222215</v>
      </c>
      <c r="M408">
        <f t="shared" si="36"/>
        <v>610.2640556391808</v>
      </c>
      <c r="N408">
        <f>(277-103)/(-62+(AVERAGE($Q$4,$P$367)))*I408+277-((277-103)/(-62+(AVERAGE($Q$4,$P$367)))*220)</f>
        <v>551.4063606364433</v>
      </c>
    </row>
    <row r="409" spans="1:14" ht="12.75">
      <c r="A409" t="s">
        <v>426</v>
      </c>
      <c r="B409" s="1">
        <v>36851</v>
      </c>
      <c r="C409">
        <f>AVERAGE(C408,C410)</f>
        <v>0.8480497685185184</v>
      </c>
      <c r="D409" t="s">
        <v>418</v>
      </c>
      <c r="E409" t="s">
        <v>426</v>
      </c>
      <c r="F409" t="s">
        <v>426</v>
      </c>
      <c r="G409" t="s">
        <v>419</v>
      </c>
      <c r="H409" t="s">
        <v>426</v>
      </c>
      <c r="I409" t="s">
        <v>426</v>
      </c>
      <c r="K409" s="2">
        <v>0.843055555555502</v>
      </c>
      <c r="L409" s="3">
        <f t="shared" si="39"/>
        <v>326.8430555555555</v>
      </c>
      <c r="M409" t="s">
        <v>426</v>
      </c>
      <c r="N409" t="s">
        <v>426</v>
      </c>
    </row>
    <row r="410" spans="1:14" ht="12.75">
      <c r="A410" t="s">
        <v>386</v>
      </c>
      <c r="B410" s="1">
        <v>36851</v>
      </c>
      <c r="C410" s="2">
        <v>0.8501041666666667</v>
      </c>
      <c r="D410" t="s">
        <v>418</v>
      </c>
      <c r="E410">
        <v>0.68</v>
      </c>
      <c r="F410">
        <v>13.0408</v>
      </c>
      <c r="G410" t="s">
        <v>419</v>
      </c>
      <c r="H410">
        <v>1.676</v>
      </c>
      <c r="I410">
        <v>360.9738</v>
      </c>
      <c r="K410" s="2">
        <v>0.845138888888835</v>
      </c>
      <c r="L410" s="3">
        <f t="shared" si="39"/>
        <v>326.8451388888888</v>
      </c>
      <c r="M410">
        <f t="shared" si="36"/>
        <v>626.1472460093964</v>
      </c>
      <c r="N410">
        <f aca="true" t="shared" si="40" ref="N410:N417">(277-103)/(-62+(AVERAGE($Q$4,$P$367)))*I410+277-((277-103)/(-62+(AVERAGE($Q$4,$P$367)))*220)</f>
        <v>427.20877658502286</v>
      </c>
    </row>
    <row r="411" spans="1:14" ht="12.75">
      <c r="A411" t="s">
        <v>387</v>
      </c>
      <c r="B411" s="1">
        <v>36851</v>
      </c>
      <c r="C411" s="2">
        <v>0.8521875</v>
      </c>
      <c r="D411" t="s">
        <v>418</v>
      </c>
      <c r="E411">
        <v>0.68</v>
      </c>
      <c r="F411">
        <v>12.6132</v>
      </c>
      <c r="G411" t="s">
        <v>419</v>
      </c>
      <c r="H411">
        <v>1.675</v>
      </c>
      <c r="I411">
        <v>325.2263</v>
      </c>
      <c r="K411" s="2">
        <v>0.847222222222168</v>
      </c>
      <c r="L411" s="3">
        <f t="shared" si="39"/>
        <v>326.8472222222222</v>
      </c>
      <c r="M411">
        <f t="shared" si="36"/>
        <v>605.6162538621649</v>
      </c>
      <c r="N411">
        <f t="shared" si="40"/>
        <v>389.1195128993372</v>
      </c>
    </row>
    <row r="412" spans="1:14" ht="12.75">
      <c r="A412" t="s">
        <v>388</v>
      </c>
      <c r="B412" s="1">
        <v>36851</v>
      </c>
      <c r="C412" s="2">
        <v>0.8542708333333334</v>
      </c>
      <c r="D412" t="s">
        <v>418</v>
      </c>
      <c r="E412">
        <v>0.68</v>
      </c>
      <c r="F412">
        <v>12.8786</v>
      </c>
      <c r="G412" t="s">
        <v>419</v>
      </c>
      <c r="H412">
        <v>1.676</v>
      </c>
      <c r="I412">
        <v>345.0721</v>
      </c>
      <c r="K412" s="2">
        <v>0.849305555555501</v>
      </c>
      <c r="L412" s="3">
        <f t="shared" si="39"/>
        <v>326.8493055555555</v>
      </c>
      <c r="M412">
        <f t="shared" si="36"/>
        <v>618.3592971640247</v>
      </c>
      <c r="N412">
        <f t="shared" si="40"/>
        <v>410.265380701376</v>
      </c>
    </row>
    <row r="413" spans="1:14" ht="12.75">
      <c r="A413" t="s">
        <v>389</v>
      </c>
      <c r="B413" s="1">
        <v>36851</v>
      </c>
      <c r="C413" s="2">
        <v>0.8563657407407407</v>
      </c>
      <c r="D413" t="s">
        <v>418</v>
      </c>
      <c r="E413">
        <v>0.68</v>
      </c>
      <c r="F413">
        <v>12.9459</v>
      </c>
      <c r="G413" t="s">
        <v>419</v>
      </c>
      <c r="H413">
        <v>1.675</v>
      </c>
      <c r="I413">
        <v>404.2877</v>
      </c>
      <c r="K413" s="2">
        <v>0.851388888888834</v>
      </c>
      <c r="L413" s="3">
        <f t="shared" si="39"/>
        <v>326.85138888888883</v>
      </c>
      <c r="M413">
        <f t="shared" si="36"/>
        <v>621.5906717465988</v>
      </c>
      <c r="N413">
        <f t="shared" si="40"/>
        <v>473.3601034849577</v>
      </c>
    </row>
    <row r="414" spans="1:14" ht="12.75">
      <c r="A414" t="s">
        <v>390</v>
      </c>
      <c r="B414" s="1">
        <v>36851</v>
      </c>
      <c r="C414" s="2">
        <v>0.8584375</v>
      </c>
      <c r="D414" t="s">
        <v>418</v>
      </c>
      <c r="E414">
        <v>0.68</v>
      </c>
      <c r="F414">
        <v>13.3883</v>
      </c>
      <c r="G414" t="s">
        <v>419</v>
      </c>
      <c r="H414">
        <v>1.675</v>
      </c>
      <c r="I414">
        <v>448.6786</v>
      </c>
      <c r="K414" s="2">
        <v>0.853472222222167</v>
      </c>
      <c r="L414" s="3">
        <f t="shared" si="39"/>
        <v>326.8534722222222</v>
      </c>
      <c r="M414">
        <f t="shared" si="36"/>
        <v>642.8322782151097</v>
      </c>
      <c r="N414">
        <f t="shared" si="40"/>
        <v>520.658982996669</v>
      </c>
    </row>
    <row r="415" spans="1:14" ht="12.75">
      <c r="A415" t="s">
        <v>391</v>
      </c>
      <c r="B415" s="1">
        <v>36851</v>
      </c>
      <c r="C415" s="2">
        <v>0.8605324074074074</v>
      </c>
      <c r="D415" t="s">
        <v>418</v>
      </c>
      <c r="E415">
        <v>0.68</v>
      </c>
      <c r="F415">
        <v>13.8008</v>
      </c>
      <c r="G415" t="s">
        <v>419</v>
      </c>
      <c r="H415">
        <v>1.676</v>
      </c>
      <c r="I415">
        <v>580.0438</v>
      </c>
      <c r="K415" s="2">
        <v>0.8555555555555</v>
      </c>
      <c r="L415" s="3">
        <f t="shared" si="39"/>
        <v>326.8555555555555</v>
      </c>
      <c r="M415">
        <f t="shared" si="36"/>
        <v>662.6382516967118</v>
      </c>
      <c r="N415">
        <f t="shared" si="40"/>
        <v>660.6297149897547</v>
      </c>
    </row>
    <row r="416" spans="1:14" ht="12.75">
      <c r="A416" t="s">
        <v>392</v>
      </c>
      <c r="B416" s="1">
        <v>36851</v>
      </c>
      <c r="C416" s="2">
        <v>0.8626736111111111</v>
      </c>
      <c r="D416" t="s">
        <v>418</v>
      </c>
      <c r="E416">
        <v>0.68</v>
      </c>
      <c r="F416">
        <v>13.025</v>
      </c>
      <c r="G416" t="s">
        <v>419</v>
      </c>
      <c r="H416">
        <v>1.675</v>
      </c>
      <c r="I416">
        <v>469.6847</v>
      </c>
      <c r="K416" s="2">
        <v>0.857638888888833</v>
      </c>
      <c r="L416" s="3">
        <f t="shared" si="39"/>
        <v>326.85763888888886</v>
      </c>
      <c r="M416">
        <f t="shared" si="36"/>
        <v>625.3886172069497</v>
      </c>
      <c r="N416">
        <f t="shared" si="40"/>
        <v>543.0411602652299</v>
      </c>
    </row>
    <row r="417" spans="1:14" ht="12.75">
      <c r="A417" t="s">
        <v>393</v>
      </c>
      <c r="B417" s="1">
        <v>36851</v>
      </c>
      <c r="C417" s="2">
        <v>0.864699074074074</v>
      </c>
      <c r="D417" t="s">
        <v>418</v>
      </c>
      <c r="E417">
        <v>0.681</v>
      </c>
      <c r="F417">
        <v>13.0942</v>
      </c>
      <c r="G417" t="s">
        <v>419</v>
      </c>
      <c r="H417">
        <v>1.676</v>
      </c>
      <c r="I417">
        <v>510.6141</v>
      </c>
      <c r="K417" s="2">
        <v>0.859722222222166</v>
      </c>
      <c r="L417" s="3">
        <f t="shared" si="39"/>
        <v>326.85972222222216</v>
      </c>
      <c r="M417">
        <f t="shared" si="36"/>
        <v>628.711219303742</v>
      </c>
      <c r="N417">
        <f t="shared" si="40"/>
        <v>586.6517822415052</v>
      </c>
    </row>
    <row r="418" spans="1:14" ht="12.75">
      <c r="A418" t="s">
        <v>426</v>
      </c>
      <c r="B418" s="1">
        <v>36851</v>
      </c>
      <c r="C418">
        <f>AVERAGE(C417,C419)</f>
        <v>0.8667824074074073</v>
      </c>
      <c r="D418" t="s">
        <v>418</v>
      </c>
      <c r="E418" t="s">
        <v>426</v>
      </c>
      <c r="F418" t="s">
        <v>426</v>
      </c>
      <c r="G418" t="s">
        <v>419</v>
      </c>
      <c r="H418" t="s">
        <v>426</v>
      </c>
      <c r="I418" t="s">
        <v>426</v>
      </c>
      <c r="K418" s="2">
        <v>0.861805555555499</v>
      </c>
      <c r="L418" s="3">
        <f t="shared" si="39"/>
        <v>326.8618055555555</v>
      </c>
      <c r="M418" t="s">
        <v>426</v>
      </c>
      <c r="N418" t="s">
        <v>426</v>
      </c>
    </row>
    <row r="419" spans="1:14" ht="12.75">
      <c r="A419" t="s">
        <v>394</v>
      </c>
      <c r="B419" s="1">
        <v>36851</v>
      </c>
      <c r="C419" s="2">
        <v>0.8688657407407407</v>
      </c>
      <c r="D419" t="s">
        <v>418</v>
      </c>
      <c r="E419">
        <v>0.68</v>
      </c>
      <c r="F419">
        <v>14.03</v>
      </c>
      <c r="G419" t="s">
        <v>419</v>
      </c>
      <c r="H419">
        <v>1.675</v>
      </c>
      <c r="I419">
        <v>403.2495</v>
      </c>
      <c r="K419" s="2">
        <v>0.863888888888832</v>
      </c>
      <c r="L419" s="3">
        <f t="shared" si="39"/>
        <v>326.8638888888888</v>
      </c>
      <c r="M419">
        <f t="shared" si="36"/>
        <v>673.6431707803074</v>
      </c>
      <c r="N419">
        <f>(277-103)/(-62+(AVERAGE($Q$4,$P$367)))*I419+277-((277-103)/(-62+(AVERAGE($Q$4,$P$367)))*220)</f>
        <v>472.25389260144186</v>
      </c>
    </row>
    <row r="420" spans="1:14" ht="12.75">
      <c r="A420" t="s">
        <v>426</v>
      </c>
      <c r="B420" s="1">
        <v>36851</v>
      </c>
      <c r="C420">
        <f>AVERAGE(C419,C422)</f>
        <v>0.8719965277777777</v>
      </c>
      <c r="D420" t="s">
        <v>418</v>
      </c>
      <c r="E420" t="s">
        <v>426</v>
      </c>
      <c r="F420" t="s">
        <v>426</v>
      </c>
      <c r="G420" t="s">
        <v>419</v>
      </c>
      <c r="H420" t="s">
        <v>426</v>
      </c>
      <c r="I420" t="s">
        <v>426</v>
      </c>
      <c r="K420" s="2">
        <v>0.865972222222165</v>
      </c>
      <c r="L420" s="3">
        <f t="shared" si="39"/>
        <v>326.8659722222222</v>
      </c>
      <c r="M420" t="s">
        <v>426</v>
      </c>
      <c r="N420" t="s">
        <v>426</v>
      </c>
    </row>
    <row r="421" spans="1:14" ht="12.75">
      <c r="A421" t="s">
        <v>426</v>
      </c>
      <c r="B421" s="1">
        <v>36851</v>
      </c>
      <c r="C421">
        <f>AVERAGE(C420,C422)</f>
        <v>0.8735619212962962</v>
      </c>
      <c r="D421" t="s">
        <v>418</v>
      </c>
      <c r="E421" t="s">
        <v>426</v>
      </c>
      <c r="F421" t="s">
        <v>426</v>
      </c>
      <c r="G421" t="s">
        <v>419</v>
      </c>
      <c r="H421" t="s">
        <v>426</v>
      </c>
      <c r="I421" t="s">
        <v>426</v>
      </c>
      <c r="K421" s="2">
        <v>0.868055555555498</v>
      </c>
      <c r="L421" s="3">
        <f t="shared" si="39"/>
        <v>326.8680555555555</v>
      </c>
      <c r="M421" t="s">
        <v>426</v>
      </c>
      <c r="N421" t="s">
        <v>426</v>
      </c>
    </row>
    <row r="422" spans="1:14" ht="12.75">
      <c r="A422" t="s">
        <v>395</v>
      </c>
      <c r="B422" s="1">
        <v>36851</v>
      </c>
      <c r="C422" s="2">
        <v>0.8751273148148148</v>
      </c>
      <c r="D422" t="s">
        <v>418</v>
      </c>
      <c r="E422">
        <v>0.68</v>
      </c>
      <c r="F422">
        <v>13.3121</v>
      </c>
      <c r="G422" t="s">
        <v>419</v>
      </c>
      <c r="H422">
        <v>1.675</v>
      </c>
      <c r="I422">
        <v>521.3388</v>
      </c>
      <c r="K422" s="2">
        <v>0.870138888888831</v>
      </c>
      <c r="L422" s="3">
        <f t="shared" si="39"/>
        <v>326.87013888888885</v>
      </c>
      <c r="M422">
        <f t="shared" si="36"/>
        <v>639.1735747501446</v>
      </c>
      <c r="N422">
        <f>(277-103)/(-62+(AVERAGE($Q$4,$P$367)))*I422+277-((277-103)/(-62+(AVERAGE($Q$4,$P$367)))*220)</f>
        <v>598.0790408260181</v>
      </c>
    </row>
    <row r="423" spans="1:14" ht="12.75">
      <c r="A423" t="s">
        <v>396</v>
      </c>
      <c r="B423" s="1">
        <v>36851</v>
      </c>
      <c r="C423" s="2">
        <v>0.8772106481481482</v>
      </c>
      <c r="D423" t="s">
        <v>418</v>
      </c>
      <c r="E423">
        <v>0.68</v>
      </c>
      <c r="F423">
        <v>14.4774</v>
      </c>
      <c r="G423" t="s">
        <v>419</v>
      </c>
      <c r="H423">
        <v>1.675</v>
      </c>
      <c r="I423">
        <v>483.5092</v>
      </c>
      <c r="K423" s="2">
        <v>0.872222222222164</v>
      </c>
      <c r="L423" s="3">
        <f t="shared" si="39"/>
        <v>326.87222222222215</v>
      </c>
      <c r="M423">
        <f t="shared" si="36"/>
        <v>695.1248496546558</v>
      </c>
      <c r="N423">
        <f>(277-103)/(-62+(AVERAGE($Q$4,$P$367)))*I423+277-((277-103)/(-62+(AVERAGE($Q$4,$P$367)))*220)</f>
        <v>557.771281975077</v>
      </c>
    </row>
    <row r="424" spans="1:14" ht="12.75">
      <c r="A424" t="s">
        <v>397</v>
      </c>
      <c r="B424" s="1">
        <v>36851</v>
      </c>
      <c r="C424" s="2">
        <v>0.8792939814814815</v>
      </c>
      <c r="D424" t="s">
        <v>418</v>
      </c>
      <c r="E424">
        <v>0.681</v>
      </c>
      <c r="F424">
        <v>14.0258</v>
      </c>
      <c r="G424" t="s">
        <v>419</v>
      </c>
      <c r="H424">
        <v>1.676</v>
      </c>
      <c r="I424">
        <v>518.494</v>
      </c>
      <c r="K424" s="2">
        <v>0.874305555555497</v>
      </c>
      <c r="L424" s="3">
        <f t="shared" si="39"/>
        <v>326.8743055555555</v>
      </c>
      <c r="M424">
        <f t="shared" si="36"/>
        <v>673.4415099594038</v>
      </c>
      <c r="N424">
        <f>(277-103)/(-62+(AVERAGE($Q$4,$P$367)))*I424+277-((277-103)/(-62+(AVERAGE($Q$4,$P$367)))*220)</f>
        <v>595.0478823580681</v>
      </c>
    </row>
    <row r="425" spans="1:14" ht="12.75">
      <c r="A425" t="s">
        <v>398</v>
      </c>
      <c r="B425" s="1">
        <v>36851</v>
      </c>
      <c r="C425" s="2">
        <v>0.8814351851851852</v>
      </c>
      <c r="D425" t="s">
        <v>418</v>
      </c>
      <c r="E425">
        <v>0.68</v>
      </c>
      <c r="F425">
        <v>13.2894</v>
      </c>
      <c r="G425" t="s">
        <v>419</v>
      </c>
      <c r="H425">
        <v>1.673</v>
      </c>
      <c r="I425">
        <v>520.5201</v>
      </c>
      <c r="K425" s="2">
        <v>0.87638888888883</v>
      </c>
      <c r="L425" s="3">
        <f t="shared" si="39"/>
        <v>326.8763888888888</v>
      </c>
      <c r="M425">
        <f t="shared" si="36"/>
        <v>638.083646027642</v>
      </c>
      <c r="N425">
        <f>(277-103)/(-62+(AVERAGE($Q$4,$P$367)))*I425+277-((277-103)/(-62+(AVERAGE($Q$4,$P$367)))*220)</f>
        <v>597.2067090495449</v>
      </c>
    </row>
    <row r="426" spans="1:14" ht="12.75">
      <c r="A426" t="s">
        <v>399</v>
      </c>
      <c r="B426" s="1">
        <v>36851</v>
      </c>
      <c r="C426" s="2">
        <v>0.8834606481481481</v>
      </c>
      <c r="D426" t="s">
        <v>418</v>
      </c>
      <c r="E426">
        <v>0.68</v>
      </c>
      <c r="F426">
        <v>14.4157</v>
      </c>
      <c r="G426" t="s">
        <v>419</v>
      </c>
      <c r="H426">
        <v>1.673</v>
      </c>
      <c r="I426">
        <v>589.2303</v>
      </c>
      <c r="K426" s="2">
        <v>0.878472222222163</v>
      </c>
      <c r="L426" s="3">
        <f t="shared" si="39"/>
        <v>326.8784722222222</v>
      </c>
      <c r="M426">
        <f t="shared" si="36"/>
        <v>692.1623561666198</v>
      </c>
      <c r="N426">
        <f>(277-103)/(-62+(AVERAGE($Q$4,$P$367)))*I426+277-((277-103)/(-62+(AVERAGE($Q$4,$P$367)))*220)</f>
        <v>670.4180084605863</v>
      </c>
    </row>
    <row r="427" spans="1:14" ht="12.75">
      <c r="A427" t="s">
        <v>426</v>
      </c>
      <c r="B427" s="1">
        <v>36851</v>
      </c>
      <c r="C427">
        <f>AVERAGE(C426,C428)</f>
        <v>0.8855497685185185</v>
      </c>
      <c r="D427" t="s">
        <v>418</v>
      </c>
      <c r="E427" t="s">
        <v>426</v>
      </c>
      <c r="F427" t="s">
        <v>426</v>
      </c>
      <c r="G427" t="s">
        <v>419</v>
      </c>
      <c r="H427" t="s">
        <v>426</v>
      </c>
      <c r="I427" t="s">
        <v>426</v>
      </c>
      <c r="K427" s="2">
        <v>0.880555555555496</v>
      </c>
      <c r="L427" s="3">
        <f t="shared" si="39"/>
        <v>326.8805555555555</v>
      </c>
      <c r="M427" t="s">
        <v>426</v>
      </c>
      <c r="N427" t="s">
        <v>426</v>
      </c>
    </row>
    <row r="428" spans="1:14" ht="12.75">
      <c r="A428" t="s">
        <v>400</v>
      </c>
      <c r="B428" s="1">
        <v>36851</v>
      </c>
      <c r="C428" s="2">
        <v>0.887638888888889</v>
      </c>
      <c r="D428" t="s">
        <v>418</v>
      </c>
      <c r="E428">
        <v>0.68</v>
      </c>
      <c r="F428">
        <v>17.4158</v>
      </c>
      <c r="G428" t="s">
        <v>419</v>
      </c>
      <c r="H428">
        <v>1.675</v>
      </c>
      <c r="I428">
        <v>864.4487</v>
      </c>
      <c r="K428" s="2">
        <v>0.882638888888829</v>
      </c>
      <c r="L428" s="3">
        <f t="shared" si="39"/>
        <v>326.88263888888883</v>
      </c>
      <c r="M428">
        <f t="shared" si="36"/>
        <v>836.210601117297</v>
      </c>
      <c r="N428">
        <f>(277-103)/(-62+(AVERAGE($Q$4,$P$367)))*I428+277-((277-103)/(-62+(AVERAGE($Q$4,$P$367)))*220)</f>
        <v>963.6655420993721</v>
      </c>
    </row>
    <row r="429" spans="1:14" ht="12.75">
      <c r="A429" t="s">
        <v>401</v>
      </c>
      <c r="B429" s="1">
        <v>36851</v>
      </c>
      <c r="C429" s="2">
        <v>0.8897222222222222</v>
      </c>
      <c r="D429" t="s">
        <v>418</v>
      </c>
      <c r="E429">
        <v>0.68</v>
      </c>
      <c r="F429">
        <v>19.5282</v>
      </c>
      <c r="G429" t="s">
        <v>419</v>
      </c>
      <c r="H429">
        <v>1.673</v>
      </c>
      <c r="I429">
        <v>1175.6173</v>
      </c>
      <c r="K429" s="2">
        <v>0.884722222222162</v>
      </c>
      <c r="L429" s="3">
        <f t="shared" si="39"/>
        <v>326.88472222222214</v>
      </c>
      <c r="M429">
        <f t="shared" si="36"/>
        <v>937.6363911355663</v>
      </c>
      <c r="N429">
        <f>(277-103)/(-62+(AVERAGE($Q$4,$P$367)))*I429+277-((277-103)/(-62+(AVERAGE($Q$4,$P$367)))*220)</f>
        <v>1295.2183179887527</v>
      </c>
    </row>
    <row r="430" spans="1:14" ht="12.75">
      <c r="A430" t="s">
        <v>402</v>
      </c>
      <c r="B430" s="1">
        <v>36851</v>
      </c>
      <c r="C430" s="2">
        <v>0.8918055555555555</v>
      </c>
      <c r="D430" t="s">
        <v>418</v>
      </c>
      <c r="E430">
        <v>0.68</v>
      </c>
      <c r="F430">
        <v>21.234</v>
      </c>
      <c r="G430" t="s">
        <v>419</v>
      </c>
      <c r="H430">
        <v>1.673</v>
      </c>
      <c r="I430">
        <v>1228.9253</v>
      </c>
      <c r="K430" s="2">
        <v>0.886805555555495</v>
      </c>
      <c r="L430" s="3">
        <f t="shared" si="39"/>
        <v>326.8868055555555</v>
      </c>
      <c r="M430">
        <f t="shared" si="36"/>
        <v>1019.5394931111223</v>
      </c>
      <c r="N430">
        <f>(277-103)/(-62+(AVERAGE($Q$4,$P$367)))*I430+277-((277-103)/(-62+(AVERAGE($Q$4,$P$367)))*220)</f>
        <v>1352.0184429920826</v>
      </c>
    </row>
    <row r="431" spans="1:14" ht="12.75">
      <c r="A431" t="s">
        <v>403</v>
      </c>
      <c r="B431" s="1">
        <v>36851</v>
      </c>
      <c r="C431" s="2">
        <v>0.8938888888888888</v>
      </c>
      <c r="D431" t="s">
        <v>418</v>
      </c>
      <c r="E431">
        <v>0.681</v>
      </c>
      <c r="F431">
        <v>22.7677</v>
      </c>
      <c r="G431" t="s">
        <v>419</v>
      </c>
      <c r="H431">
        <v>1.675</v>
      </c>
      <c r="I431">
        <v>1544.7823</v>
      </c>
      <c r="K431" s="2">
        <v>0.888888888888828</v>
      </c>
      <c r="L431" s="3">
        <f t="shared" si="39"/>
        <v>326.8888888888888</v>
      </c>
      <c r="M431">
        <f t="shared" si="36"/>
        <v>1093.179302877748</v>
      </c>
      <c r="N431">
        <f>(277-103)/(-62+(AVERAGE($Q$4,$P$367)))*I431+277-((277-103)/(-62+(AVERAGE($Q$4,$P$367)))*220)</f>
        <v>1688.5667487468795</v>
      </c>
    </row>
    <row r="432" spans="1:14" ht="12.75">
      <c r="A432" t="s">
        <v>426</v>
      </c>
      <c r="B432" s="1">
        <v>36851</v>
      </c>
      <c r="C432">
        <f>AVERAGE(C431,C433)</f>
        <v>0.8959722222222222</v>
      </c>
      <c r="D432" t="s">
        <v>418</v>
      </c>
      <c r="E432" t="s">
        <v>426</v>
      </c>
      <c r="F432" t="s">
        <v>426</v>
      </c>
      <c r="G432" t="s">
        <v>419</v>
      </c>
      <c r="H432" t="s">
        <v>426</v>
      </c>
      <c r="I432" t="s">
        <v>426</v>
      </c>
      <c r="K432" s="2">
        <v>0.890972222222161</v>
      </c>
      <c r="L432" s="3">
        <f t="shared" si="39"/>
        <v>326.89097222222216</v>
      </c>
      <c r="M432" t="s">
        <v>426</v>
      </c>
      <c r="N432" t="s">
        <v>426</v>
      </c>
    </row>
    <row r="433" spans="1:14" ht="12.75">
      <c r="A433" t="s">
        <v>404</v>
      </c>
      <c r="B433" s="1">
        <v>36851</v>
      </c>
      <c r="C433" s="2">
        <v>0.8980555555555556</v>
      </c>
      <c r="D433" t="s">
        <v>418</v>
      </c>
      <c r="E433">
        <v>0.68</v>
      </c>
      <c r="F433">
        <v>21.7462</v>
      </c>
      <c r="G433" t="s">
        <v>419</v>
      </c>
      <c r="H433">
        <v>1.673</v>
      </c>
      <c r="I433">
        <v>1421.422</v>
      </c>
      <c r="K433" s="2">
        <v>0.893055555555494</v>
      </c>
      <c r="L433" s="3">
        <f t="shared" si="39"/>
        <v>326.8930555555555</v>
      </c>
      <c r="M433">
        <f aca="true" t="shared" si="41" ref="M433:M484">500*F433/AVERAGE($Q$367,$Q$6)</f>
        <v>1044.132510365126</v>
      </c>
      <c r="N433">
        <f>(277-103)/(-62+(AVERAGE($Q$4,$P$367)))*I433+277-((277-103)/(-62+(AVERAGE($Q$4,$P$367)))*220)</f>
        <v>1557.1253054278982</v>
      </c>
    </row>
    <row r="434" spans="1:14" ht="12.75">
      <c r="A434" t="s">
        <v>426</v>
      </c>
      <c r="B434" s="1">
        <v>36851</v>
      </c>
      <c r="C434">
        <f>AVERAGE(C433,C435)</f>
        <v>0.9001388888888888</v>
      </c>
      <c r="D434" t="s">
        <v>418</v>
      </c>
      <c r="E434" t="s">
        <v>426</v>
      </c>
      <c r="F434" t="s">
        <v>426</v>
      </c>
      <c r="G434" t="s">
        <v>419</v>
      </c>
      <c r="H434" t="s">
        <v>426</v>
      </c>
      <c r="I434" t="s">
        <v>426</v>
      </c>
      <c r="K434" s="2">
        <v>0.895138888888827</v>
      </c>
      <c r="L434" s="3">
        <f t="shared" si="39"/>
        <v>326.8951388888888</v>
      </c>
      <c r="M434" t="s">
        <v>426</v>
      </c>
      <c r="N434" t="s">
        <v>426</v>
      </c>
    </row>
    <row r="435" spans="1:14" ht="12.75">
      <c r="A435" t="s">
        <v>405</v>
      </c>
      <c r="B435" s="1">
        <v>36851</v>
      </c>
      <c r="C435" s="2">
        <v>0.9022222222222221</v>
      </c>
      <c r="D435" t="s">
        <v>418</v>
      </c>
      <c r="E435">
        <v>0.68</v>
      </c>
      <c r="F435">
        <v>16.3797</v>
      </c>
      <c r="G435" t="s">
        <v>419</v>
      </c>
      <c r="H435">
        <v>1.673</v>
      </c>
      <c r="I435">
        <v>823.8016</v>
      </c>
      <c r="K435" s="2">
        <v>0.89722222222216</v>
      </c>
      <c r="L435" s="3">
        <f t="shared" si="39"/>
        <v>326.8972222222222</v>
      </c>
      <c r="M435">
        <f t="shared" si="41"/>
        <v>786.4627971796293</v>
      </c>
      <c r="N435">
        <f aca="true" t="shared" si="42" ref="N435:N440">(277-103)/(-62+(AVERAGE($Q$4,$P$367)))*I435+277-((277-103)/(-62+(AVERAGE($Q$4,$P$367)))*220)</f>
        <v>920.3557131614483</v>
      </c>
    </row>
    <row r="436" spans="1:14" ht="12.75">
      <c r="A436" t="s">
        <v>406</v>
      </c>
      <c r="B436" s="1">
        <v>36851</v>
      </c>
      <c r="C436" s="2">
        <v>0.904375</v>
      </c>
      <c r="D436" t="s">
        <v>418</v>
      </c>
      <c r="E436">
        <v>0.68</v>
      </c>
      <c r="F436">
        <v>15.3199</v>
      </c>
      <c r="G436" t="s">
        <v>419</v>
      </c>
      <c r="H436">
        <v>1.673</v>
      </c>
      <c r="I436">
        <v>791.7225</v>
      </c>
      <c r="K436" s="2">
        <v>0.899305555555493</v>
      </c>
      <c r="L436" s="3">
        <f t="shared" si="39"/>
        <v>326.8993055555555</v>
      </c>
      <c r="M436">
        <f t="shared" si="41"/>
        <v>735.5770500382915</v>
      </c>
      <c r="N436">
        <f t="shared" si="42"/>
        <v>886.1751607116413</v>
      </c>
    </row>
    <row r="437" spans="1:14" ht="12.75">
      <c r="A437" t="s">
        <v>407</v>
      </c>
      <c r="B437" s="1">
        <v>36851</v>
      </c>
      <c r="C437" s="2">
        <v>0.9064004629629631</v>
      </c>
      <c r="D437" t="s">
        <v>418</v>
      </c>
      <c r="E437">
        <v>0.685</v>
      </c>
      <c r="F437">
        <v>14.9863</v>
      </c>
      <c r="G437" t="s">
        <v>419</v>
      </c>
      <c r="H437">
        <v>1.68</v>
      </c>
      <c r="I437">
        <v>634.333</v>
      </c>
      <c r="K437" s="2">
        <v>0.901388888888826</v>
      </c>
      <c r="L437" s="3">
        <f t="shared" si="39"/>
        <v>326.90138888888885</v>
      </c>
      <c r="M437">
        <f t="shared" si="41"/>
        <v>719.5594191208068</v>
      </c>
      <c r="N437">
        <f t="shared" si="42"/>
        <v>718.4753168943612</v>
      </c>
    </row>
    <row r="438" spans="1:14" ht="12.75">
      <c r="A438" t="s">
        <v>408</v>
      </c>
      <c r="B438" s="1">
        <v>36851</v>
      </c>
      <c r="C438" s="2">
        <v>0.9084837962962963</v>
      </c>
      <c r="D438" t="s">
        <v>418</v>
      </c>
      <c r="E438">
        <v>0.68</v>
      </c>
      <c r="F438">
        <v>15.0404</v>
      </c>
      <c r="G438" t="s">
        <v>419</v>
      </c>
      <c r="H438">
        <v>1.675</v>
      </c>
      <c r="I438">
        <v>677.6865</v>
      </c>
      <c r="K438" s="2">
        <v>0.903472222222159</v>
      </c>
      <c r="L438" s="3">
        <f t="shared" si="39"/>
        <v>326.90347222222215</v>
      </c>
      <c r="M438">
        <f t="shared" si="41"/>
        <v>722.1570025519696</v>
      </c>
      <c r="N438">
        <f t="shared" si="42"/>
        <v>764.6688379293252</v>
      </c>
    </row>
    <row r="439" spans="1:14" ht="12.75">
      <c r="A439" t="s">
        <v>0</v>
      </c>
      <c r="B439" s="1">
        <v>36851</v>
      </c>
      <c r="C439" s="2">
        <v>0.9105671296296296</v>
      </c>
      <c r="D439" t="s">
        <v>418</v>
      </c>
      <c r="E439">
        <v>0.68</v>
      </c>
      <c r="F439">
        <v>15.2641</v>
      </c>
      <c r="G439" t="s">
        <v>419</v>
      </c>
      <c r="H439">
        <v>1.675</v>
      </c>
      <c r="I439">
        <v>647.8192</v>
      </c>
      <c r="K439" s="2">
        <v>0.905555555555492</v>
      </c>
      <c r="L439" s="3">
        <f t="shared" si="39"/>
        <v>326.9055555555555</v>
      </c>
      <c r="M439">
        <f t="shared" si="41"/>
        <v>732.8978419891439</v>
      </c>
      <c r="N439">
        <f t="shared" si="42"/>
        <v>732.8449770920784</v>
      </c>
    </row>
    <row r="440" spans="1:14" ht="12.75">
      <c r="A440" t="s">
        <v>1</v>
      </c>
      <c r="B440" s="1">
        <v>36851</v>
      </c>
      <c r="C440" s="2">
        <v>0.9126504629629629</v>
      </c>
      <c r="D440" t="s">
        <v>418</v>
      </c>
      <c r="E440">
        <v>0.68</v>
      </c>
      <c r="F440">
        <v>14.2344</v>
      </c>
      <c r="G440" t="s">
        <v>419</v>
      </c>
      <c r="H440">
        <v>1.673</v>
      </c>
      <c r="I440">
        <v>674.6051</v>
      </c>
      <c r="K440" s="2">
        <v>0.907638888888825</v>
      </c>
      <c r="L440" s="3">
        <f t="shared" si="39"/>
        <v>326.9076388888888</v>
      </c>
      <c r="M440">
        <f t="shared" si="41"/>
        <v>683.4573307309486</v>
      </c>
      <c r="N440">
        <f t="shared" si="42"/>
        <v>761.3855801596609</v>
      </c>
    </row>
    <row r="441" spans="1:14" ht="12.75">
      <c r="A441" t="s">
        <v>426</v>
      </c>
      <c r="B441" s="1">
        <v>36851</v>
      </c>
      <c r="C441">
        <f>AVERAGE(C440,C442)</f>
        <v>0.9147395833333333</v>
      </c>
      <c r="D441" t="s">
        <v>418</v>
      </c>
      <c r="E441" t="s">
        <v>426</v>
      </c>
      <c r="F441" t="s">
        <v>426</v>
      </c>
      <c r="G441" t="s">
        <v>419</v>
      </c>
      <c r="H441" t="s">
        <v>426</v>
      </c>
      <c r="I441" t="s">
        <v>426</v>
      </c>
      <c r="K441" s="2">
        <v>0.909722222222158</v>
      </c>
      <c r="L441" s="3">
        <f t="shared" si="39"/>
        <v>326.9097222222222</v>
      </c>
      <c r="M441" t="s">
        <v>426</v>
      </c>
      <c r="N441" t="s">
        <v>426</v>
      </c>
    </row>
    <row r="442" spans="1:14" ht="12.75">
      <c r="A442" t="s">
        <v>2</v>
      </c>
      <c r="B442" s="1">
        <v>36851</v>
      </c>
      <c r="C442" s="2">
        <v>0.9168287037037036</v>
      </c>
      <c r="D442" t="s">
        <v>418</v>
      </c>
      <c r="E442">
        <v>0.681</v>
      </c>
      <c r="F442">
        <v>14.7583</v>
      </c>
      <c r="G442" t="s">
        <v>419</v>
      </c>
      <c r="H442">
        <v>1.675</v>
      </c>
      <c r="I442">
        <v>636.6441</v>
      </c>
      <c r="K442" s="2">
        <v>0.911805555555491</v>
      </c>
      <c r="L442" s="3">
        <f t="shared" si="39"/>
        <v>326.9118055555555</v>
      </c>
      <c r="M442">
        <f t="shared" si="41"/>
        <v>708.6121174146123</v>
      </c>
      <c r="N442">
        <f>(277-103)/(-62+(AVERAGE($Q$4,$P$367)))*I442+277-((277-103)/(-62+(AVERAGE($Q$4,$P$367)))*220)</f>
        <v>720.9378134970324</v>
      </c>
    </row>
    <row r="443" spans="1:14" ht="12.75">
      <c r="A443" t="s">
        <v>3</v>
      </c>
      <c r="B443" s="1">
        <v>36851</v>
      </c>
      <c r="C443" s="2">
        <v>0.918912037037037</v>
      </c>
      <c r="D443" t="s">
        <v>418</v>
      </c>
      <c r="E443">
        <v>0.68</v>
      </c>
      <c r="F443">
        <v>13.6634</v>
      </c>
      <c r="G443" t="s">
        <v>419</v>
      </c>
      <c r="H443">
        <v>1.675</v>
      </c>
      <c r="I443">
        <v>537.2738</v>
      </c>
      <c r="K443" s="2">
        <v>0.913888888888824</v>
      </c>
      <c r="L443" s="3">
        <f t="shared" si="39"/>
        <v>326.91388888888883</v>
      </c>
      <c r="M443">
        <f t="shared" si="41"/>
        <v>656.0410619842944</v>
      </c>
      <c r="N443">
        <f>(277-103)/(-62+(AVERAGE($Q$4,$P$367)))*I443+277-((277-103)/(-62+(AVERAGE($Q$4,$P$367)))*220)</f>
        <v>615.057918141394</v>
      </c>
    </row>
    <row r="444" spans="1:14" ht="12.75">
      <c r="A444" t="s">
        <v>426</v>
      </c>
      <c r="B444" s="1">
        <v>36851</v>
      </c>
      <c r="C444">
        <f>AVERAGE(C443,C445)</f>
        <v>0.9209953703703704</v>
      </c>
      <c r="D444" t="s">
        <v>418</v>
      </c>
      <c r="E444" t="s">
        <v>426</v>
      </c>
      <c r="F444" t="s">
        <v>426</v>
      </c>
      <c r="G444" t="s">
        <v>419</v>
      </c>
      <c r="H444" t="s">
        <v>426</v>
      </c>
      <c r="I444" t="s">
        <v>426</v>
      </c>
      <c r="K444" s="2">
        <v>0.915972222222157</v>
      </c>
      <c r="L444" s="3">
        <f t="shared" si="39"/>
        <v>326.91597222222214</v>
      </c>
      <c r="M444" t="s">
        <v>426</v>
      </c>
      <c r="N444" t="s">
        <v>426</v>
      </c>
    </row>
    <row r="445" spans="1:14" ht="12.75">
      <c r="A445" t="s">
        <v>4</v>
      </c>
      <c r="B445" s="1">
        <v>36851</v>
      </c>
      <c r="C445" s="2">
        <v>0.9230787037037037</v>
      </c>
      <c r="D445" t="s">
        <v>418</v>
      </c>
      <c r="E445">
        <v>0.68</v>
      </c>
      <c r="F445">
        <v>12.9901</v>
      </c>
      <c r="G445" t="s">
        <v>419</v>
      </c>
      <c r="H445">
        <v>1.675</v>
      </c>
      <c r="I445">
        <v>509.4094</v>
      </c>
      <c r="K445" s="2">
        <v>0.91805555555549</v>
      </c>
      <c r="L445" s="3">
        <f t="shared" si="39"/>
        <v>326.9180555555555</v>
      </c>
      <c r="M445">
        <f t="shared" si="41"/>
        <v>623.7129118142032</v>
      </c>
      <c r="N445">
        <f>(277-103)/(-62+(AVERAGE($Q$4,$P$367)))*I445+277-((277-103)/(-62+(AVERAGE($Q$4,$P$367)))*220)</f>
        <v>585.3681641993444</v>
      </c>
    </row>
    <row r="446" spans="1:14" ht="12.75">
      <c r="A446" t="s">
        <v>5</v>
      </c>
      <c r="B446" s="1">
        <v>36851</v>
      </c>
      <c r="C446" s="2">
        <v>0.9251620370370371</v>
      </c>
      <c r="D446" t="s">
        <v>418</v>
      </c>
      <c r="E446">
        <v>0.68</v>
      </c>
      <c r="F446">
        <v>13.9794</v>
      </c>
      <c r="G446" t="s">
        <v>419</v>
      </c>
      <c r="H446">
        <v>1.675</v>
      </c>
      <c r="I446">
        <v>530.1992</v>
      </c>
      <c r="K446" s="2">
        <v>0.920138888888823</v>
      </c>
      <c r="L446" s="3">
        <f t="shared" si="39"/>
        <v>326.9201388888888</v>
      </c>
      <c r="M446">
        <f t="shared" si="41"/>
        <v>671.2136380332308</v>
      </c>
      <c r="N446">
        <f>(277-103)/(-62+(AVERAGE($Q$4,$P$367)))*I446+277-((277-103)/(-62+(AVERAGE($Q$4,$P$367)))*220)</f>
        <v>607.5198719879356</v>
      </c>
    </row>
    <row r="447" spans="1:14" ht="12.75">
      <c r="A447" t="s">
        <v>426</v>
      </c>
      <c r="B447" s="1">
        <v>36851</v>
      </c>
      <c r="C447">
        <f>AVERAGE(C446,C448)</f>
        <v>0.9272743055555557</v>
      </c>
      <c r="D447" t="s">
        <v>418</v>
      </c>
      <c r="E447" t="s">
        <v>426</v>
      </c>
      <c r="F447" t="s">
        <v>426</v>
      </c>
      <c r="G447" t="s">
        <v>419</v>
      </c>
      <c r="H447" t="s">
        <v>426</v>
      </c>
      <c r="I447" t="s">
        <v>426</v>
      </c>
      <c r="K447" s="2">
        <v>0.922222222222156</v>
      </c>
      <c r="L447" s="3">
        <f t="shared" si="39"/>
        <v>326.92222222222216</v>
      </c>
      <c r="M447" t="s">
        <v>426</v>
      </c>
      <c r="N447" t="s">
        <v>426</v>
      </c>
    </row>
    <row r="448" spans="1:14" ht="12.75">
      <c r="A448" t="s">
        <v>6</v>
      </c>
      <c r="B448" s="1">
        <v>36851</v>
      </c>
      <c r="C448" s="2">
        <v>0.9293865740740741</v>
      </c>
      <c r="D448" t="s">
        <v>418</v>
      </c>
      <c r="E448">
        <v>0.68</v>
      </c>
      <c r="F448">
        <v>13.5635</v>
      </c>
      <c r="G448" t="s">
        <v>419</v>
      </c>
      <c r="H448">
        <v>1.675</v>
      </c>
      <c r="I448">
        <v>528.4253</v>
      </c>
      <c r="K448" s="2">
        <v>0.924305555555489</v>
      </c>
      <c r="L448" s="3">
        <f t="shared" si="39"/>
        <v>326.92430555555546</v>
      </c>
      <c r="M448">
        <f t="shared" si="41"/>
        <v>651.2444153156592</v>
      </c>
      <c r="N448">
        <f aca="true" t="shared" si="43" ref="N448:N453">(277-103)/(-62+(AVERAGE($Q$4,$P$367)))*I448+277-((277-103)/(-62+(AVERAGE($Q$4,$P$367)))*220)</f>
        <v>605.6297665301543</v>
      </c>
    </row>
    <row r="449" spans="1:14" ht="12.75">
      <c r="A449" t="s">
        <v>7</v>
      </c>
      <c r="B449" s="1">
        <v>36851</v>
      </c>
      <c r="C449" s="2">
        <v>0.931412037037037</v>
      </c>
      <c r="D449" t="s">
        <v>418</v>
      </c>
      <c r="E449">
        <v>0.68</v>
      </c>
      <c r="F449">
        <v>13.5803</v>
      </c>
      <c r="G449" t="s">
        <v>419</v>
      </c>
      <c r="H449">
        <v>1.675</v>
      </c>
      <c r="I449">
        <v>515.7893</v>
      </c>
      <c r="K449" s="2">
        <v>0.926388888888822</v>
      </c>
      <c r="L449" s="3">
        <f t="shared" si="39"/>
        <v>326.9263888888888</v>
      </c>
      <c r="M449">
        <f t="shared" si="41"/>
        <v>652.0510585992735</v>
      </c>
      <c r="N449">
        <f t="shared" si="43"/>
        <v>592.1660016254107</v>
      </c>
    </row>
    <row r="450" spans="1:14" ht="12.75">
      <c r="A450" t="s">
        <v>8</v>
      </c>
      <c r="B450" s="1">
        <v>36851</v>
      </c>
      <c r="C450" s="2">
        <v>0.9335069444444444</v>
      </c>
      <c r="D450" t="s">
        <v>418</v>
      </c>
      <c r="E450">
        <v>0.68</v>
      </c>
      <c r="F450">
        <v>13.6646</v>
      </c>
      <c r="G450" t="s">
        <v>419</v>
      </c>
      <c r="H450">
        <v>1.675</v>
      </c>
      <c r="I450">
        <v>592.3714</v>
      </c>
      <c r="K450" s="2">
        <v>0.928472222222155</v>
      </c>
      <c r="L450" s="3">
        <f t="shared" si="39"/>
        <v>326.9284722222222</v>
      </c>
      <c r="M450">
        <f t="shared" si="41"/>
        <v>656.0986793616955</v>
      </c>
      <c r="N450">
        <f t="shared" si="43"/>
        <v>673.7648770853322</v>
      </c>
    </row>
    <row r="451" spans="1:14" ht="12.75">
      <c r="A451" t="s">
        <v>9</v>
      </c>
      <c r="B451" s="1">
        <v>36851</v>
      </c>
      <c r="C451" s="2">
        <v>0.9355902777777777</v>
      </c>
      <c r="D451" t="s">
        <v>418</v>
      </c>
      <c r="E451">
        <v>0.68</v>
      </c>
      <c r="F451">
        <v>13.5507</v>
      </c>
      <c r="G451" t="s">
        <v>419</v>
      </c>
      <c r="H451">
        <v>1.675</v>
      </c>
      <c r="I451">
        <v>509.9214</v>
      </c>
      <c r="K451" s="2">
        <v>0.930555555555488</v>
      </c>
      <c r="L451" s="3">
        <f t="shared" si="39"/>
        <v>326.9305555555555</v>
      </c>
      <c r="M451">
        <f t="shared" si="41"/>
        <v>650.629829956715</v>
      </c>
      <c r="N451">
        <f t="shared" si="43"/>
        <v>585.9137045310339</v>
      </c>
    </row>
    <row r="452" spans="1:14" ht="12.75">
      <c r="A452" t="s">
        <v>10</v>
      </c>
      <c r="B452" s="1">
        <v>36851</v>
      </c>
      <c r="C452" s="2">
        <v>0.9376736111111111</v>
      </c>
      <c r="D452" t="s">
        <v>418</v>
      </c>
      <c r="E452">
        <v>0.68</v>
      </c>
      <c r="F452">
        <v>13.5952</v>
      </c>
      <c r="G452" t="s">
        <v>419</v>
      </c>
      <c r="H452">
        <v>1.675</v>
      </c>
      <c r="I452">
        <v>565.3343</v>
      </c>
      <c r="K452" s="2">
        <v>0.932638888888821</v>
      </c>
      <c r="L452" s="3">
        <f t="shared" si="39"/>
        <v>326.93263888888885</v>
      </c>
      <c r="M452">
        <f t="shared" si="41"/>
        <v>652.7664743686696</v>
      </c>
      <c r="N452">
        <f t="shared" si="43"/>
        <v>644.9566182925145</v>
      </c>
    </row>
    <row r="453" spans="1:14" ht="12.75">
      <c r="A453" t="s">
        <v>11</v>
      </c>
      <c r="B453" s="1">
        <v>36851</v>
      </c>
      <c r="C453" s="2">
        <v>0.9397569444444445</v>
      </c>
      <c r="D453" t="s">
        <v>418</v>
      </c>
      <c r="E453">
        <v>0.68</v>
      </c>
      <c r="F453">
        <v>13.5946</v>
      </c>
      <c r="G453" t="s">
        <v>419</v>
      </c>
      <c r="H453">
        <v>1.673</v>
      </c>
      <c r="I453">
        <v>544.0093</v>
      </c>
      <c r="K453" s="2">
        <v>0.934722222222154</v>
      </c>
      <c r="L453" s="3">
        <f t="shared" si="39"/>
        <v>326.93472222222215</v>
      </c>
      <c r="M453">
        <f t="shared" si="41"/>
        <v>652.7376656799692</v>
      </c>
      <c r="N453">
        <f t="shared" si="43"/>
        <v>622.2346503759541</v>
      </c>
    </row>
    <row r="454" spans="1:14" ht="12.75">
      <c r="A454" t="s">
        <v>426</v>
      </c>
      <c r="B454" s="1">
        <v>36851</v>
      </c>
      <c r="C454">
        <f>AVERAGE(C453,C455)</f>
        <v>0.9418402777777777</v>
      </c>
      <c r="D454" t="s">
        <v>418</v>
      </c>
      <c r="E454" t="s">
        <v>426</v>
      </c>
      <c r="F454" t="s">
        <v>426</v>
      </c>
      <c r="G454" t="s">
        <v>419</v>
      </c>
      <c r="H454" t="s">
        <v>426</v>
      </c>
      <c r="I454" t="s">
        <v>426</v>
      </c>
      <c r="K454" s="2">
        <v>0.936805555555487</v>
      </c>
      <c r="L454" s="3">
        <f aca="true" t="shared" si="44" ref="L454:L484">B454-DATE(1999,12,31)+K454</f>
        <v>326.9368055555555</v>
      </c>
      <c r="M454" t="s">
        <v>426</v>
      </c>
      <c r="N454" t="s">
        <v>426</v>
      </c>
    </row>
    <row r="455" spans="1:14" ht="12.75">
      <c r="A455" t="s">
        <v>12</v>
      </c>
      <c r="B455" s="1">
        <v>36851</v>
      </c>
      <c r="C455" s="2">
        <v>0.943923611111111</v>
      </c>
      <c r="D455" t="s">
        <v>418</v>
      </c>
      <c r="E455">
        <v>0.68</v>
      </c>
      <c r="F455">
        <v>13.0116</v>
      </c>
      <c r="G455" t="s">
        <v>419</v>
      </c>
      <c r="H455">
        <v>1.676</v>
      </c>
      <c r="I455">
        <v>409.7405</v>
      </c>
      <c r="K455" s="2">
        <v>0.93888888888882</v>
      </c>
      <c r="L455" s="3">
        <f t="shared" si="44"/>
        <v>326.9388888888888</v>
      </c>
      <c r="M455">
        <f t="shared" si="41"/>
        <v>624.7452231593048</v>
      </c>
      <c r="N455">
        <f aca="true" t="shared" si="45" ref="N455:N463">(277-103)/(-62+(AVERAGE($Q$4,$P$367)))*I455+277-((277-103)/(-62+(AVERAGE($Q$4,$P$367)))*220)</f>
        <v>479.17010801745107</v>
      </c>
    </row>
    <row r="456" spans="1:14" ht="12.75">
      <c r="A456" t="s">
        <v>13</v>
      </c>
      <c r="B456" s="1">
        <v>36851</v>
      </c>
      <c r="C456" s="2">
        <v>0.9460185185185185</v>
      </c>
      <c r="D456" t="s">
        <v>418</v>
      </c>
      <c r="E456">
        <v>0.68</v>
      </c>
      <c r="F456">
        <v>12.9019</v>
      </c>
      <c r="G456" t="s">
        <v>419</v>
      </c>
      <c r="H456">
        <v>1.675</v>
      </c>
      <c r="I456">
        <v>429.2824</v>
      </c>
      <c r="K456" s="2">
        <v>0.940972222222153</v>
      </c>
      <c r="L456" s="3">
        <f t="shared" si="44"/>
        <v>326.9409722222222</v>
      </c>
      <c r="M456">
        <f t="shared" si="41"/>
        <v>619.4780345752279</v>
      </c>
      <c r="N456">
        <f t="shared" si="45"/>
        <v>499.99216779839514</v>
      </c>
    </row>
    <row r="457" spans="1:14" ht="12.75">
      <c r="A457" t="s">
        <v>14</v>
      </c>
      <c r="B457" s="1">
        <v>36851</v>
      </c>
      <c r="C457" s="2">
        <v>0.9481018518518519</v>
      </c>
      <c r="D457" t="s">
        <v>418</v>
      </c>
      <c r="E457">
        <v>0.68</v>
      </c>
      <c r="F457">
        <v>13.0705</v>
      </c>
      <c r="G457" t="s">
        <v>419</v>
      </c>
      <c r="H457">
        <v>1.675</v>
      </c>
      <c r="I457">
        <v>446.5475</v>
      </c>
      <c r="K457" s="2">
        <v>0.943055555555486</v>
      </c>
      <c r="L457" s="3">
        <f t="shared" si="44"/>
        <v>326.9430555555555</v>
      </c>
      <c r="M457">
        <f t="shared" si="41"/>
        <v>627.5732761000718</v>
      </c>
      <c r="N457">
        <f t="shared" si="45"/>
        <v>518.3882779168574</v>
      </c>
    </row>
    <row r="458" spans="1:14" ht="12.75">
      <c r="A458" t="s">
        <v>15</v>
      </c>
      <c r="B458" s="1">
        <v>36851</v>
      </c>
      <c r="C458" s="2">
        <v>0.9502430555555555</v>
      </c>
      <c r="D458" t="s">
        <v>418</v>
      </c>
      <c r="E458">
        <v>0.68</v>
      </c>
      <c r="F458">
        <v>12.714</v>
      </c>
      <c r="G458" t="s">
        <v>419</v>
      </c>
      <c r="H458">
        <v>1.675</v>
      </c>
      <c r="I458">
        <v>437.0742</v>
      </c>
      <c r="K458" s="2">
        <v>0.945138888888819</v>
      </c>
      <c r="L458" s="3">
        <f t="shared" si="44"/>
        <v>326.94513888888883</v>
      </c>
      <c r="M458">
        <f t="shared" si="41"/>
        <v>610.4561135638509</v>
      </c>
      <c r="N458">
        <f t="shared" si="45"/>
        <v>508.29439661960294</v>
      </c>
    </row>
    <row r="459" spans="1:14" ht="12.75">
      <c r="A459" t="s">
        <v>16</v>
      </c>
      <c r="B459" s="1">
        <v>36851</v>
      </c>
      <c r="C459" s="2">
        <v>0.9523263888888889</v>
      </c>
      <c r="D459" t="s">
        <v>418</v>
      </c>
      <c r="E459">
        <v>0.68</v>
      </c>
      <c r="F459">
        <v>12.0523</v>
      </c>
      <c r="G459" t="s">
        <v>419</v>
      </c>
      <c r="H459">
        <v>1.675</v>
      </c>
      <c r="I459">
        <v>380.2459</v>
      </c>
      <c r="K459" s="2">
        <v>0.947222222222152</v>
      </c>
      <c r="L459" s="3">
        <f t="shared" si="44"/>
        <v>326.94722222222214</v>
      </c>
      <c r="M459">
        <f t="shared" si="41"/>
        <v>578.6849313753029</v>
      </c>
      <c r="N459">
        <f t="shared" si="45"/>
        <v>447.74336218336964</v>
      </c>
    </row>
    <row r="460" spans="1:14" ht="12.75">
      <c r="A460" t="s">
        <v>17</v>
      </c>
      <c r="B460" s="1">
        <v>36851</v>
      </c>
      <c r="C460" s="2">
        <v>0.9543518518518518</v>
      </c>
      <c r="D460" t="s">
        <v>418</v>
      </c>
      <c r="E460">
        <v>0.68</v>
      </c>
      <c r="F460">
        <v>12.8576</v>
      </c>
      <c r="G460" t="s">
        <v>419</v>
      </c>
      <c r="H460">
        <v>1.675</v>
      </c>
      <c r="I460">
        <v>391.2428</v>
      </c>
      <c r="K460" s="2">
        <v>0.949305555555485</v>
      </c>
      <c r="L460" s="3">
        <f t="shared" si="44"/>
        <v>326.9493055555555</v>
      </c>
      <c r="M460">
        <f t="shared" si="41"/>
        <v>617.3509930595068</v>
      </c>
      <c r="N460">
        <f t="shared" si="45"/>
        <v>459.46065217078456</v>
      </c>
    </row>
    <row r="461" spans="1:14" ht="12.75">
      <c r="A461" t="s">
        <v>18</v>
      </c>
      <c r="B461" s="1">
        <v>36851</v>
      </c>
      <c r="C461" s="2">
        <v>0.9564930555555556</v>
      </c>
      <c r="D461" t="s">
        <v>418</v>
      </c>
      <c r="E461">
        <v>0.68</v>
      </c>
      <c r="F461">
        <v>12.5867</v>
      </c>
      <c r="G461" t="s">
        <v>419</v>
      </c>
      <c r="H461">
        <v>1.675</v>
      </c>
      <c r="I461">
        <v>408.9665</v>
      </c>
      <c r="K461" s="2">
        <v>0.951388888888818</v>
      </c>
      <c r="L461" s="3">
        <f t="shared" si="44"/>
        <v>326.9513888888888</v>
      </c>
      <c r="M461">
        <f t="shared" si="41"/>
        <v>604.3438701112256</v>
      </c>
      <c r="N461">
        <f t="shared" si="45"/>
        <v>478.3454044691547</v>
      </c>
    </row>
    <row r="462" spans="1:14" ht="12.75">
      <c r="A462" t="s">
        <v>19</v>
      </c>
      <c r="B462" s="1">
        <v>36851</v>
      </c>
      <c r="C462" s="2">
        <v>0.9585185185185185</v>
      </c>
      <c r="D462" t="s">
        <v>418</v>
      </c>
      <c r="E462">
        <v>0.681</v>
      </c>
      <c r="F462">
        <v>13.5134</v>
      </c>
      <c r="G462" t="s">
        <v>419</v>
      </c>
      <c r="H462">
        <v>1.676</v>
      </c>
      <c r="I462">
        <v>437.4255</v>
      </c>
      <c r="K462" s="2">
        <v>0.953472222222151</v>
      </c>
      <c r="L462" s="3">
        <f t="shared" si="44"/>
        <v>326.95347222222216</v>
      </c>
      <c r="M462">
        <f t="shared" si="41"/>
        <v>648.8388898091665</v>
      </c>
      <c r="N462">
        <f t="shared" si="45"/>
        <v>508.6687097417172</v>
      </c>
    </row>
    <row r="463" spans="1:14" ht="12.75">
      <c r="A463" t="s">
        <v>20</v>
      </c>
      <c r="B463" s="1">
        <v>36851</v>
      </c>
      <c r="C463" s="2">
        <v>0.9606712962962963</v>
      </c>
      <c r="D463" t="s">
        <v>418</v>
      </c>
      <c r="E463">
        <v>0.685</v>
      </c>
      <c r="F463">
        <v>12.8745</v>
      </c>
      <c r="G463" t="s">
        <v>419</v>
      </c>
      <c r="H463">
        <v>1.68</v>
      </c>
      <c r="I463">
        <v>413.6265</v>
      </c>
      <c r="K463" s="2">
        <v>0.955555555555484</v>
      </c>
      <c r="L463" s="3">
        <f t="shared" si="44"/>
        <v>326.95555555555546</v>
      </c>
      <c r="M463">
        <f t="shared" si="41"/>
        <v>618.1624377912378</v>
      </c>
      <c r="N463">
        <f t="shared" si="45"/>
        <v>483.3106738942977</v>
      </c>
    </row>
    <row r="464" spans="1:14" ht="12.75">
      <c r="A464" t="s">
        <v>426</v>
      </c>
      <c r="B464" s="1">
        <v>36851</v>
      </c>
      <c r="C464">
        <f>AVERAGE(C463,C466)</f>
        <v>0.9637962962962963</v>
      </c>
      <c r="D464" t="s">
        <v>418</v>
      </c>
      <c r="E464" t="s">
        <v>426</v>
      </c>
      <c r="F464" t="s">
        <v>426</v>
      </c>
      <c r="G464" t="s">
        <v>419</v>
      </c>
      <c r="H464" t="s">
        <v>426</v>
      </c>
      <c r="I464" t="s">
        <v>426</v>
      </c>
      <c r="K464" s="2">
        <v>0.957638888888816</v>
      </c>
      <c r="L464" s="3">
        <f t="shared" si="44"/>
        <v>326.9576388888888</v>
      </c>
      <c r="M464" t="s">
        <v>426</v>
      </c>
      <c r="N464" t="s">
        <v>426</v>
      </c>
    </row>
    <row r="465" spans="1:14" ht="12.75">
      <c r="A465" t="s">
        <v>426</v>
      </c>
      <c r="B465" s="1">
        <v>36851</v>
      </c>
      <c r="C465">
        <f>AVERAGE(C464,C466)</f>
        <v>0.9653587962962962</v>
      </c>
      <c r="D465" t="s">
        <v>418</v>
      </c>
      <c r="E465" t="s">
        <v>426</v>
      </c>
      <c r="F465" t="s">
        <v>426</v>
      </c>
      <c r="G465" t="s">
        <v>419</v>
      </c>
      <c r="H465" t="s">
        <v>426</v>
      </c>
      <c r="I465" t="s">
        <v>426</v>
      </c>
      <c r="K465" s="2">
        <v>0.959722222222149</v>
      </c>
      <c r="L465" s="3">
        <f t="shared" si="44"/>
        <v>326.9597222222221</v>
      </c>
      <c r="M465" t="s">
        <v>426</v>
      </c>
      <c r="N465" t="s">
        <v>426</v>
      </c>
    </row>
    <row r="466" spans="1:14" ht="12.75">
      <c r="A466" t="s">
        <v>21</v>
      </c>
      <c r="B466" s="1">
        <v>36851</v>
      </c>
      <c r="C466" s="2">
        <v>0.9669212962962962</v>
      </c>
      <c r="D466" t="s">
        <v>418</v>
      </c>
      <c r="E466">
        <v>0.68</v>
      </c>
      <c r="F466">
        <v>12.9836</v>
      </c>
      <c r="G466" t="s">
        <v>419</v>
      </c>
      <c r="H466">
        <v>1.675</v>
      </c>
      <c r="I466">
        <v>348.344</v>
      </c>
      <c r="K466" s="2">
        <v>0.961805555555482</v>
      </c>
      <c r="L466" s="3">
        <f t="shared" si="44"/>
        <v>326.9618055555555</v>
      </c>
      <c r="M466">
        <f t="shared" si="41"/>
        <v>623.4008176866142</v>
      </c>
      <c r="N466">
        <f aca="true" t="shared" si="46" ref="N466:N476">(277-103)/(-62+(AVERAGE($Q$4,$P$367)))*I466+277-((277-103)/(-62+(AVERAGE($Q$4,$P$367)))*220)</f>
        <v>413.75161783273336</v>
      </c>
    </row>
    <row r="467" spans="1:14" ht="12.75">
      <c r="A467" t="s">
        <v>22</v>
      </c>
      <c r="B467" s="1">
        <v>36851</v>
      </c>
      <c r="C467" s="2">
        <v>0.9689467592592593</v>
      </c>
      <c r="D467" t="s">
        <v>418</v>
      </c>
      <c r="E467">
        <v>0.68</v>
      </c>
      <c r="F467">
        <v>11.2726</v>
      </c>
      <c r="G467" t="s">
        <v>419</v>
      </c>
      <c r="H467">
        <v>1.675</v>
      </c>
      <c r="I467">
        <v>292.3367</v>
      </c>
      <c r="K467" s="2">
        <v>0.963888888888815</v>
      </c>
      <c r="L467" s="3">
        <f t="shared" si="44"/>
        <v>326.9638888888888</v>
      </c>
      <c r="M467">
        <f t="shared" si="41"/>
        <v>541.2480404089873</v>
      </c>
      <c r="N467">
        <f t="shared" si="46"/>
        <v>354.0753658424319</v>
      </c>
    </row>
    <row r="468" spans="1:14" ht="12.75">
      <c r="A468" t="s">
        <v>23</v>
      </c>
      <c r="B468" s="1">
        <v>36851</v>
      </c>
      <c r="C468" s="2">
        <v>0.9710300925925925</v>
      </c>
      <c r="D468" t="s">
        <v>418</v>
      </c>
      <c r="E468">
        <v>0.68</v>
      </c>
      <c r="F468">
        <v>11.3487</v>
      </c>
      <c r="G468" t="s">
        <v>419</v>
      </c>
      <c r="H468">
        <v>1.676</v>
      </c>
      <c r="I468">
        <v>314.974</v>
      </c>
      <c r="K468" s="2">
        <v>0.965972222222148</v>
      </c>
      <c r="L468" s="3">
        <f t="shared" si="44"/>
        <v>326.96597222222215</v>
      </c>
      <c r="M468">
        <f t="shared" si="41"/>
        <v>544.9019424258356</v>
      </c>
      <c r="N468">
        <f t="shared" si="46"/>
        <v>378.1956005114848</v>
      </c>
    </row>
    <row r="469" spans="1:14" ht="12.75">
      <c r="A469" t="s">
        <v>24</v>
      </c>
      <c r="B469" s="1">
        <v>36851</v>
      </c>
      <c r="C469" s="2">
        <v>0.9731134259259259</v>
      </c>
      <c r="D469" t="s">
        <v>418</v>
      </c>
      <c r="E469">
        <v>0.68</v>
      </c>
      <c r="F469">
        <v>11.8285</v>
      </c>
      <c r="G469" t="s">
        <v>419</v>
      </c>
      <c r="H469">
        <v>1.675</v>
      </c>
      <c r="I469">
        <v>342.7882</v>
      </c>
      <c r="K469" s="2">
        <v>0.968055555555481</v>
      </c>
      <c r="L469" s="3">
        <f t="shared" si="44"/>
        <v>326.9680555555555</v>
      </c>
      <c r="M469">
        <f t="shared" si="41"/>
        <v>567.9392904900118</v>
      </c>
      <c r="N469">
        <f t="shared" si="46"/>
        <v>407.8318659288258</v>
      </c>
    </row>
    <row r="470" spans="1:14" ht="12.75">
      <c r="A470" t="s">
        <v>25</v>
      </c>
      <c r="B470" s="1">
        <v>36851</v>
      </c>
      <c r="C470" s="2">
        <v>0.9752083333333333</v>
      </c>
      <c r="D470" t="s">
        <v>418</v>
      </c>
      <c r="E470">
        <v>0.678</v>
      </c>
      <c r="F470">
        <v>13.3701</v>
      </c>
      <c r="G470" t="s">
        <v>419</v>
      </c>
      <c r="H470">
        <v>1.673</v>
      </c>
      <c r="I470">
        <v>487.2123</v>
      </c>
      <c r="K470" s="2">
        <v>0.970138888888814</v>
      </c>
      <c r="L470" s="3">
        <f t="shared" si="44"/>
        <v>326.9701388888888</v>
      </c>
      <c r="M470">
        <f t="shared" si="41"/>
        <v>641.9584146578609</v>
      </c>
      <c r="N470">
        <f t="shared" si="46"/>
        <v>561.7169663545292</v>
      </c>
    </row>
    <row r="471" spans="1:14" ht="12.75">
      <c r="A471" t="s">
        <v>26</v>
      </c>
      <c r="B471" s="1">
        <v>36851</v>
      </c>
      <c r="C471" s="2">
        <v>0.9772916666666666</v>
      </c>
      <c r="D471" t="s">
        <v>418</v>
      </c>
      <c r="E471">
        <v>0.68</v>
      </c>
      <c r="F471">
        <v>12.2402</v>
      </c>
      <c r="G471" t="s">
        <v>419</v>
      </c>
      <c r="H471">
        <v>1.675</v>
      </c>
      <c r="I471">
        <v>430.6454</v>
      </c>
      <c r="K471" s="2">
        <v>0.972222222222147</v>
      </c>
      <c r="L471" s="3">
        <f t="shared" si="44"/>
        <v>326.9722222222222</v>
      </c>
      <c r="M471">
        <f t="shared" si="41"/>
        <v>587.7068523866798</v>
      </c>
      <c r="N471">
        <f t="shared" si="46"/>
        <v>501.4444558298263</v>
      </c>
    </row>
    <row r="472" spans="1:14" ht="12.75">
      <c r="A472" t="s">
        <v>27</v>
      </c>
      <c r="B472" s="1">
        <v>36851</v>
      </c>
      <c r="C472" s="2">
        <v>0.979375</v>
      </c>
      <c r="D472" t="s">
        <v>418</v>
      </c>
      <c r="E472">
        <v>0.68</v>
      </c>
      <c r="F472">
        <v>13.1804</v>
      </c>
      <c r="G472" t="s">
        <v>419</v>
      </c>
      <c r="H472">
        <v>1.673</v>
      </c>
      <c r="I472">
        <v>545.7499</v>
      </c>
      <c r="K472" s="2">
        <v>0.97430555555548</v>
      </c>
      <c r="L472" s="3">
        <f t="shared" si="44"/>
        <v>326.9743055555555</v>
      </c>
      <c r="M472">
        <f t="shared" si="41"/>
        <v>632.8500675803823</v>
      </c>
      <c r="N472">
        <f t="shared" si="46"/>
        <v>624.0892744020064</v>
      </c>
    </row>
    <row r="473" spans="1:14" ht="12.75">
      <c r="A473" t="s">
        <v>28</v>
      </c>
      <c r="B473" s="1">
        <v>36851</v>
      </c>
      <c r="C473" s="2">
        <v>0.9814583333333333</v>
      </c>
      <c r="D473" t="s">
        <v>418</v>
      </c>
      <c r="E473">
        <v>0.68</v>
      </c>
      <c r="F473">
        <v>11.7527</v>
      </c>
      <c r="G473" t="s">
        <v>419</v>
      </c>
      <c r="H473">
        <v>1.676</v>
      </c>
      <c r="I473">
        <v>225.2857</v>
      </c>
      <c r="K473" s="2">
        <v>0.976388888888813</v>
      </c>
      <c r="L473" s="3">
        <f t="shared" si="44"/>
        <v>326.97638888888883</v>
      </c>
      <c r="M473">
        <f t="shared" si="41"/>
        <v>564.2997928175138</v>
      </c>
      <c r="N473">
        <f t="shared" si="46"/>
        <v>282.63195806877195</v>
      </c>
    </row>
    <row r="474" spans="1:14" ht="12.75">
      <c r="A474" t="s">
        <v>29</v>
      </c>
      <c r="B474" s="1">
        <v>36851</v>
      </c>
      <c r="C474" s="2">
        <v>0.9835416666666666</v>
      </c>
      <c r="D474" t="s">
        <v>418</v>
      </c>
      <c r="E474">
        <v>0.685</v>
      </c>
      <c r="F474">
        <v>12.1947</v>
      </c>
      <c r="G474" t="s">
        <v>419</v>
      </c>
      <c r="H474">
        <v>1.678</v>
      </c>
      <c r="I474">
        <v>416.6118</v>
      </c>
      <c r="K474" s="2">
        <v>0.978472222222146</v>
      </c>
      <c r="L474" s="3">
        <f t="shared" si="44"/>
        <v>326.97847222222214</v>
      </c>
      <c r="M474">
        <f t="shared" si="41"/>
        <v>585.5221934935577</v>
      </c>
      <c r="N474">
        <f t="shared" si="46"/>
        <v>486.49153630092405</v>
      </c>
    </row>
    <row r="475" spans="1:14" ht="12.75">
      <c r="A475" t="s">
        <v>30</v>
      </c>
      <c r="B475" s="1">
        <v>36851</v>
      </c>
      <c r="C475" s="2">
        <v>0.9856828703703703</v>
      </c>
      <c r="D475" t="s">
        <v>418</v>
      </c>
      <c r="E475">
        <v>0.681</v>
      </c>
      <c r="F475">
        <v>12.041</v>
      </c>
      <c r="G475" t="s">
        <v>419</v>
      </c>
      <c r="H475">
        <v>1.676</v>
      </c>
      <c r="I475">
        <v>326.5029</v>
      </c>
      <c r="K475" s="2">
        <v>0.980555555555479</v>
      </c>
      <c r="L475" s="3">
        <f t="shared" si="44"/>
        <v>326.9805555555555</v>
      </c>
      <c r="M475">
        <f t="shared" si="41"/>
        <v>578.1423677381098</v>
      </c>
      <c r="N475">
        <f t="shared" si="46"/>
        <v>390.4797409997959</v>
      </c>
    </row>
    <row r="476" spans="1:14" ht="12.75">
      <c r="A476" t="s">
        <v>31</v>
      </c>
      <c r="B476" s="1">
        <v>36851</v>
      </c>
      <c r="C476" s="2">
        <v>0.9877777777777778</v>
      </c>
      <c r="D476" t="s">
        <v>418</v>
      </c>
      <c r="E476">
        <v>0.68</v>
      </c>
      <c r="F476">
        <v>13.2923</v>
      </c>
      <c r="G476" t="s">
        <v>419</v>
      </c>
      <c r="H476">
        <v>1.675</v>
      </c>
      <c r="I476">
        <v>450.6611</v>
      </c>
      <c r="K476" s="2">
        <v>0.982638888888812</v>
      </c>
      <c r="L476" s="3">
        <f t="shared" si="44"/>
        <v>326.9826388888888</v>
      </c>
      <c r="M476">
        <f t="shared" si="41"/>
        <v>638.2228880230277</v>
      </c>
      <c r="N476">
        <f t="shared" si="46"/>
        <v>522.7713535192753</v>
      </c>
    </row>
    <row r="477" spans="1:14" ht="12.75">
      <c r="A477" t="s">
        <v>426</v>
      </c>
      <c r="B477" s="1">
        <v>36851</v>
      </c>
      <c r="C477">
        <f>AVERAGE(C476,C478)</f>
        <v>0.9898321759259259</v>
      </c>
      <c r="D477" t="s">
        <v>418</v>
      </c>
      <c r="E477" t="s">
        <v>426</v>
      </c>
      <c r="F477" t="s">
        <v>426</v>
      </c>
      <c r="G477" t="s">
        <v>419</v>
      </c>
      <c r="H477" t="s">
        <v>426</v>
      </c>
      <c r="I477" t="s">
        <v>426</v>
      </c>
      <c r="K477" s="2">
        <v>0.984722222222145</v>
      </c>
      <c r="L477" s="3">
        <f t="shared" si="44"/>
        <v>326.98472222222216</v>
      </c>
      <c r="M477" t="s">
        <v>426</v>
      </c>
      <c r="N477" t="s">
        <v>426</v>
      </c>
    </row>
    <row r="478" spans="1:14" ht="12.75">
      <c r="A478" t="s">
        <v>32</v>
      </c>
      <c r="B478" s="1">
        <v>36851</v>
      </c>
      <c r="C478" s="2">
        <v>0.9918865740740741</v>
      </c>
      <c r="D478" t="s">
        <v>418</v>
      </c>
      <c r="E478">
        <v>0.68</v>
      </c>
      <c r="F478">
        <v>11.6304</v>
      </c>
      <c r="G478" t="s">
        <v>419</v>
      </c>
      <c r="H478">
        <v>1.676</v>
      </c>
      <c r="I478">
        <v>378.0971</v>
      </c>
      <c r="K478" s="2">
        <v>0.986805555555478</v>
      </c>
      <c r="L478" s="3">
        <f t="shared" si="44"/>
        <v>326.98680555555546</v>
      </c>
      <c r="M478">
        <f t="shared" si="41"/>
        <v>558.4276217707261</v>
      </c>
      <c r="N478">
        <f>(277-103)/(-62+(AVERAGE($Q$4,$P$367)))*I478+277-((277-103)/(-62+(AVERAGE($Q$4,$P$367)))*220)</f>
        <v>445.45379760381024</v>
      </c>
    </row>
    <row r="479" spans="1:14" ht="12.75">
      <c r="A479" t="s">
        <v>33</v>
      </c>
      <c r="B479" s="1">
        <v>36851</v>
      </c>
      <c r="C479" s="2">
        <v>0.9939699074074074</v>
      </c>
      <c r="D479" t="s">
        <v>418</v>
      </c>
      <c r="E479">
        <v>0.68</v>
      </c>
      <c r="F479">
        <v>12.8335</v>
      </c>
      <c r="G479" t="s">
        <v>419</v>
      </c>
      <c r="H479">
        <v>1.675</v>
      </c>
      <c r="I479">
        <v>426.4493</v>
      </c>
      <c r="K479" s="2">
        <v>0.988888888888811</v>
      </c>
      <c r="L479" s="3">
        <f t="shared" si="44"/>
        <v>326.9888888888888</v>
      </c>
      <c r="M479">
        <f t="shared" si="41"/>
        <v>616.1938440633695</v>
      </c>
      <c r="N479">
        <f>(277-103)/(-62+(AVERAGE($Q$4,$P$367)))*I479+277-((277-103)/(-62+(AVERAGE($Q$4,$P$367)))*220)</f>
        <v>496.97347577943117</v>
      </c>
    </row>
    <row r="480" spans="1:14" ht="12.75">
      <c r="A480" t="s">
        <v>34</v>
      </c>
      <c r="B480" s="1">
        <v>36851</v>
      </c>
      <c r="C480" s="2">
        <v>0.9960532407407406</v>
      </c>
      <c r="D480" t="s">
        <v>418</v>
      </c>
      <c r="E480">
        <v>0.68</v>
      </c>
      <c r="F480">
        <v>13.1991</v>
      </c>
      <c r="G480" t="s">
        <v>419</v>
      </c>
      <c r="H480">
        <v>1.675</v>
      </c>
      <c r="I480">
        <v>483.0652</v>
      </c>
      <c r="K480" s="2">
        <v>0.990972222222144</v>
      </c>
      <c r="L480" s="3">
        <f t="shared" si="44"/>
        <v>326.9909722222221</v>
      </c>
      <c r="M480">
        <f t="shared" si="41"/>
        <v>633.7479383782149</v>
      </c>
      <c r="N480">
        <f>(277-103)/(-62+(AVERAGE($Q$4,$P$367)))*I480+277-((277-103)/(-62+(AVERAGE($Q$4,$P$367)))*220)</f>
        <v>557.29819621869</v>
      </c>
    </row>
    <row r="481" spans="1:14" ht="12.75">
      <c r="A481" t="s">
        <v>35</v>
      </c>
      <c r="B481" s="1">
        <v>36851</v>
      </c>
      <c r="C481" s="2">
        <v>0.9981365740740741</v>
      </c>
      <c r="D481" t="s">
        <v>418</v>
      </c>
      <c r="E481">
        <v>0.678</v>
      </c>
      <c r="F481">
        <v>11.3486</v>
      </c>
      <c r="G481" t="s">
        <v>419</v>
      </c>
      <c r="H481">
        <v>1.673</v>
      </c>
      <c r="I481">
        <v>289.3148</v>
      </c>
      <c r="K481" s="2">
        <v>0.993055555555477</v>
      </c>
      <c r="L481" s="3">
        <f t="shared" si="44"/>
        <v>326.9930555555555</v>
      </c>
      <c r="M481">
        <f t="shared" si="41"/>
        <v>544.8971409777188</v>
      </c>
      <c r="N481">
        <f>(277-103)/(-62+(AVERAGE($Q$4,$P$367)))*I481+277-((277-103)/(-62+(AVERAGE($Q$4,$P$367)))*220)</f>
        <v>350.85550582615735</v>
      </c>
    </row>
    <row r="482" spans="1:14" ht="12.75">
      <c r="A482" t="s">
        <v>36</v>
      </c>
      <c r="B482" s="1">
        <v>36851</v>
      </c>
      <c r="C482" s="2">
        <v>0.0002199074074074074</v>
      </c>
      <c r="D482" t="s">
        <v>418</v>
      </c>
      <c r="E482">
        <v>0.68</v>
      </c>
      <c r="F482">
        <v>12.8459</v>
      </c>
      <c r="G482" t="s">
        <v>419</v>
      </c>
      <c r="H482">
        <v>1.675</v>
      </c>
      <c r="I482">
        <v>305.4737</v>
      </c>
      <c r="K482" s="2">
        <v>0.99513888888881</v>
      </c>
      <c r="L482" s="3">
        <f t="shared" si="44"/>
        <v>326.9951388888888</v>
      </c>
      <c r="M482">
        <f t="shared" si="41"/>
        <v>616.7892236298468</v>
      </c>
      <c r="N482">
        <f>(277-103)/(-62+(AVERAGE($Q$4,$P$367)))*I482+277-((277-103)/(-62+(AVERAGE($Q$4,$P$367)))*220)</f>
        <v>368.07295048580147</v>
      </c>
    </row>
    <row r="483" spans="1:14" ht="12.75">
      <c r="A483" t="s">
        <v>426</v>
      </c>
      <c r="B483" s="1">
        <v>36851</v>
      </c>
      <c r="C483">
        <f>AVERAGE(C482,C484)</f>
        <v>0.002309027777777778</v>
      </c>
      <c r="D483" t="s">
        <v>418</v>
      </c>
      <c r="E483" t="s">
        <v>426</v>
      </c>
      <c r="F483" t="s">
        <v>426</v>
      </c>
      <c r="G483" t="s">
        <v>419</v>
      </c>
      <c r="H483" t="s">
        <v>426</v>
      </c>
      <c r="I483" t="s">
        <v>426</v>
      </c>
      <c r="K483" s="2">
        <v>0.997222222222143</v>
      </c>
      <c r="L483" s="3">
        <f t="shared" si="44"/>
        <v>326.99722222222215</v>
      </c>
      <c r="M483" t="s">
        <v>426</v>
      </c>
      <c r="N483" t="s">
        <v>426</v>
      </c>
    </row>
    <row r="484" spans="1:14" ht="12.75">
      <c r="A484" t="s">
        <v>37</v>
      </c>
      <c r="B484" s="1">
        <v>36851</v>
      </c>
      <c r="C484" s="2">
        <v>0.004398148148148148</v>
      </c>
      <c r="D484" t="s">
        <v>418</v>
      </c>
      <c r="E484">
        <v>0.681</v>
      </c>
      <c r="F484">
        <v>11.9602</v>
      </c>
      <c r="G484" t="s">
        <v>419</v>
      </c>
      <c r="H484">
        <v>1.676</v>
      </c>
      <c r="I484">
        <v>310.5111</v>
      </c>
      <c r="K484" s="2">
        <v>0.999305555555476</v>
      </c>
      <c r="L484" s="3">
        <f t="shared" si="44"/>
        <v>326.99930555555545</v>
      </c>
      <c r="M484">
        <f t="shared" si="41"/>
        <v>574.2627976597743</v>
      </c>
      <c r="N484">
        <f>(277-103)/(-62+(AVERAGE($Q$4,$P$367)))*I484+277-((277-103)/(-62+(AVERAGE($Q$4,$P$367)))*220)</f>
        <v>373.44034280387325</v>
      </c>
    </row>
    <row r="485" ht="12.75">
      <c r="K485" s="2"/>
    </row>
    <row r="486" ht="12.75">
      <c r="K486" s="2"/>
    </row>
    <row r="487" ht="12.75">
      <c r="K487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2001-01-05T21:00:23Z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