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<sst xmlns="http://schemas.openxmlformats.org/spreadsheetml/2006/main" count="1894" uniqueCount="431">
  <si>
    <t>c:\data\co\001122\fld427</t>
  </si>
  <si>
    <t>c:\data\co\001122\fld428</t>
  </si>
  <si>
    <t>c:\data\co\001122\fld429</t>
  </si>
  <si>
    <t>c:\data\co\001122\fld430</t>
  </si>
  <si>
    <t>c:\data\co\001122\fld431</t>
  </si>
  <si>
    <t>c:\data\co\001122\fld432</t>
  </si>
  <si>
    <t>c:\data\co\001122\fld433</t>
  </si>
  <si>
    <t>c:\data\co\001122\fld434</t>
  </si>
  <si>
    <t>c:\data\co\001122\fld435</t>
  </si>
  <si>
    <t>c:\data\co\001122\fld436</t>
  </si>
  <si>
    <t>c:\data\co\001122\fld437</t>
  </si>
  <si>
    <t>c:\data\co\001122\fld438</t>
  </si>
  <si>
    <t>c:\data\co\001122\fld439</t>
  </si>
  <si>
    <t>c:\data\co\001122\fld440</t>
  </si>
  <si>
    <t>c:\data\co\001122\fld441</t>
  </si>
  <si>
    <t>c:\data\co\001122\fld442</t>
  </si>
  <si>
    <t>c:\data\co\001122\fld443</t>
  </si>
  <si>
    <t>c:\data\co\001122\fld444</t>
  </si>
  <si>
    <t>c:\data\co\001122\fld445</t>
  </si>
  <si>
    <t>c:\data\co\001122\fld446</t>
  </si>
  <si>
    <t>c:\data\co\001122\fld447</t>
  </si>
  <si>
    <t>c:\data\co\001122\fld448</t>
  </si>
  <si>
    <t>c:\data\co\001122\fld449</t>
  </si>
  <si>
    <t>c:\data\co\001122\fld450</t>
  </si>
  <si>
    <t>c:\data\co\001122\fld451</t>
  </si>
  <si>
    <t>c:\data\co\001122\fld452</t>
  </si>
  <si>
    <t>c:\data\co\001122\fld453</t>
  </si>
  <si>
    <t>c:\data\co\001122\fld454</t>
  </si>
  <si>
    <t>c:\data\co\001122\fld455</t>
  </si>
  <si>
    <t>c:\data\co\001122\fld456</t>
  </si>
  <si>
    <t>c:\data\co\001122\fld457</t>
  </si>
  <si>
    <t>c:\data\co\001122\fld458</t>
  </si>
  <si>
    <t>c:\data\co\001122\fld459</t>
  </si>
  <si>
    <t>c:\data\co\001122\fld460</t>
  </si>
  <si>
    <t>c:\data\co\001122\fld461</t>
  </si>
  <si>
    <t>c:\data\co\001122\fld462</t>
  </si>
  <si>
    <t>c:\data\co\001122\fld463</t>
  </si>
  <si>
    <t>c:\data\co\001122\fld464</t>
  </si>
  <si>
    <t>c:\data\co\001122\fld465</t>
  </si>
  <si>
    <t>c:\data\co\001122\fld466</t>
  </si>
  <si>
    <t>c:\data\co\001122\fld467</t>
  </si>
  <si>
    <t>c:\data\co\001122\fld468</t>
  </si>
  <si>
    <t>c:\data\co\001122\fld469</t>
  </si>
  <si>
    <t>c:\data\co\001122\fld470</t>
  </si>
  <si>
    <t>c:\data\co\001122\fld471</t>
  </si>
  <si>
    <t>c:\data\co\001122\fld472</t>
  </si>
  <si>
    <t>c:\data\co\001122\fld473</t>
  </si>
  <si>
    <t>c:\data\co\001122\fld474</t>
  </si>
  <si>
    <t>c:\data\co\001122\fld475</t>
  </si>
  <si>
    <t>c:\data\co\001122\fld476</t>
  </si>
  <si>
    <t>c:\data\co\001122\fld477</t>
  </si>
  <si>
    <t>c:\data\co\001122\fld478</t>
  </si>
  <si>
    <t>c:\data\co\001122\fld479</t>
  </si>
  <si>
    <t>c:\data\co\001122\fld480</t>
  </si>
  <si>
    <t>c:\data\co\001122\fld481</t>
  </si>
  <si>
    <t>c:\data\co\001122\fld482</t>
  </si>
  <si>
    <t>c:\data\co\001122\fld483</t>
  </si>
  <si>
    <t>c:\data\co\001122\fld484</t>
  </si>
  <si>
    <t>c:\data\co\001122\fld485</t>
  </si>
  <si>
    <t>c:\data\co\001122\fld486</t>
  </si>
  <si>
    <t>c:\data\co\001122\fld487</t>
  </si>
  <si>
    <t>c:\data\co\001122\fld488</t>
  </si>
  <si>
    <t>c:\data\co\001122\fld489</t>
  </si>
  <si>
    <t>c:\data\co\001122\fld490</t>
  </si>
  <si>
    <t>c:\data\co\001122\fld491</t>
  </si>
  <si>
    <t>c:\data\co\001122\fld492</t>
  </si>
  <si>
    <t>c:\data\co\001122\fld493</t>
  </si>
  <si>
    <t>c:\data\co\001122\fld494</t>
  </si>
  <si>
    <t>c:\data\co\001122\fld495</t>
  </si>
  <si>
    <t>c:\data\co\001122\fld496</t>
  </si>
  <si>
    <t>c:\data\co\001122\fld497</t>
  </si>
  <si>
    <t>c:\data\co\001122\fld498</t>
  </si>
  <si>
    <t>c:\data\co\001122\fld499</t>
  </si>
  <si>
    <t>c:\data\co\001122\fld500</t>
  </si>
  <si>
    <t>c:\data\co\001122\fld501</t>
  </si>
  <si>
    <t>c:\data\co\001122\fld502</t>
  </si>
  <si>
    <t>c:\data\co\001122\fld503</t>
  </si>
  <si>
    <t>c:\data\co\001122\fld504</t>
  </si>
  <si>
    <t>c:\data\co\001122\fld505</t>
  </si>
  <si>
    <t>c:\data\co\001122\fld506</t>
  </si>
  <si>
    <t>c:\data\co\001122\fld507</t>
  </si>
  <si>
    <t>c:\data\co\001122\fld508</t>
  </si>
  <si>
    <t>c:\data\co\001122\fld509</t>
  </si>
  <si>
    <t>c:\data\co\001122\fld510</t>
  </si>
  <si>
    <t>c:\data\co\001122\fld511</t>
  </si>
  <si>
    <t>c:\data\co\001122\fld512</t>
  </si>
  <si>
    <t>c:\data\co\001122\fld513</t>
  </si>
  <si>
    <t>c:\data\co\001122\fld514</t>
  </si>
  <si>
    <t>c:\data\co\001122\fld515</t>
  </si>
  <si>
    <t>c:\data\co\001122\fld516</t>
  </si>
  <si>
    <t>c:\data\co\001122\fld517</t>
  </si>
  <si>
    <t>c:\data\co\001122\fld518</t>
  </si>
  <si>
    <t>c:\data\co\001122\fld519</t>
  </si>
  <si>
    <t>c:\data\co\001122\fld520</t>
  </si>
  <si>
    <t>c:\data\co\001122\fld521</t>
  </si>
  <si>
    <t>c:\data\co\001122\fld522</t>
  </si>
  <si>
    <t>c:\data\co\001122\fld523</t>
  </si>
  <si>
    <t>c:\data\co\001122\fld524</t>
  </si>
  <si>
    <t>c:\data\co\001122\fld525</t>
  </si>
  <si>
    <t>c:\data\co\001122\fld526</t>
  </si>
  <si>
    <t>c:\data\co\001122\fld527</t>
  </si>
  <si>
    <t>c:\data\co\001122\fld528</t>
  </si>
  <si>
    <t>c:\data\co\001122\fld529</t>
  </si>
  <si>
    <t>c:\data\co\001122\fld530</t>
  </si>
  <si>
    <t>c:\data\co\001122\fld531</t>
  </si>
  <si>
    <t>c:\data\co\001122\fld532</t>
  </si>
  <si>
    <t>c:\data\co\001122\fld533</t>
  </si>
  <si>
    <t>c:\data\co\001122\fld534</t>
  </si>
  <si>
    <t>c:\data\co\001122\fld535</t>
  </si>
  <si>
    <t>c:\data\co\001122\fld536</t>
  </si>
  <si>
    <t>c:\data\co\001122\fld537</t>
  </si>
  <si>
    <t>c:\data\co\001122\fld538</t>
  </si>
  <si>
    <t>c:\data\co\001122\fld539</t>
  </si>
  <si>
    <t>c:\data\co\001122\fld540</t>
  </si>
  <si>
    <t>c:\data\co\001122\fld541</t>
  </si>
  <si>
    <t>c:\data\co\001122\fld542</t>
  </si>
  <si>
    <t>c:\data\co\001122\fld543</t>
  </si>
  <si>
    <t>c:\data\co\001122\fld544</t>
  </si>
  <si>
    <t>c:\data\co\001122\fld545</t>
  </si>
  <si>
    <t>c:\data\co\001122\fld546</t>
  </si>
  <si>
    <t>c:\data\co\001122\fld547</t>
  </si>
  <si>
    <t>c:\data\co\001122\fld548</t>
  </si>
  <si>
    <t>c:\data\co\001122\fld549</t>
  </si>
  <si>
    <t>c:\data\co\001122\fld550</t>
  </si>
  <si>
    <t>c:\data\co\001122\fld551</t>
  </si>
  <si>
    <t>c:\data\co\001122\fld552</t>
  </si>
  <si>
    <t>c:\data\co\001122\fld553</t>
  </si>
  <si>
    <t>c:\data\co\001122\fld554</t>
  </si>
  <si>
    <t>c:\data\co\001122\fld555</t>
  </si>
  <si>
    <t>c:\data\co\001122\fld556</t>
  </si>
  <si>
    <t>c:\data\co\001122\fld557</t>
  </si>
  <si>
    <t>c:\data\co\001122\fld558</t>
  </si>
  <si>
    <t>c:\data\co\001122\fld559</t>
  </si>
  <si>
    <t>c:\data\co\001122\fld560</t>
  </si>
  <si>
    <t>c:\data\co\001122\fld561</t>
  </si>
  <si>
    <t>c:\data\co\001122\fld562</t>
  </si>
  <si>
    <t>c:\data\co\001122\fld563</t>
  </si>
  <si>
    <t>c:\data\co\001122\fld564</t>
  </si>
  <si>
    <t>c:\data\co\001122\fld565</t>
  </si>
  <si>
    <t>c:\data\co\001122\fld566</t>
  </si>
  <si>
    <t>c:\data\co\001122\fld567</t>
  </si>
  <si>
    <t>c:\data\co\001122\fld568</t>
  </si>
  <si>
    <t>c:\data\co\001122\fld569</t>
  </si>
  <si>
    <t>c:\data\co\001122\fld570</t>
  </si>
  <si>
    <t>c:\data\co\001122\fld571</t>
  </si>
  <si>
    <t>c:\data\co\001122\fld572</t>
  </si>
  <si>
    <t>c:\data\co\001122\fld573</t>
  </si>
  <si>
    <t>c:\data\co\001122\fld574</t>
  </si>
  <si>
    <t>c:\data\co\001122\fld575</t>
  </si>
  <si>
    <t>c:\data\co\001122\fld576</t>
  </si>
  <si>
    <t>c:\data\co\001122\fld577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</si>
  <si>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</si>
  <si>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</si>
  <si>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</si>
  <si>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</si>
  <si>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</si>
  <si>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</si>
  <si>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</si>
  <si>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</si>
  <si>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</si>
  <si>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</si>
  <si>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</si>
  <si>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</si>
  <si>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</si>
  <si>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</si>
  <si>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</si>
  <si>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</si>
  <si>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</si>
  <si>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</si>
  <si>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</si>
  <si>
    <t>c:\data\co\001122\fld166</t>
  </si>
  <si>
    <t>c:\data\co\001122\fld167</t>
  </si>
  <si>
    <t>c:\data\co\001122\fld168</t>
  </si>
  <si>
    <t>c:\data\co\001122\fld169</t>
  </si>
  <si>
    <t>c:\data\co\001122\fld170</t>
  </si>
  <si>
    <t>c:\data\co\001122\fld171</t>
  </si>
  <si>
    <t>c:\data\co\001122\fld172</t>
  </si>
  <si>
    <t>c:\data\co\001122\fld173</t>
  </si>
  <si>
    <t>c:\data\co\001122\fld174</t>
  </si>
  <si>
    <t>c:\data\co\001122\fld175</t>
  </si>
  <si>
    <t>c:\data\co\001122\fld176</t>
  </si>
  <si>
    <t>c:\data\co\001122\fld177</t>
  </si>
  <si>
    <t>c:\data\co\001122\fld178</t>
  </si>
  <si>
    <t>c:\data\co\001122\fld179</t>
  </si>
  <si>
    <t>c:\data\co\001122\fld180</t>
  </si>
  <si>
    <t>c:\data\co\001122\fld181</t>
  </si>
  <si>
    <t>c:\data\co\001122\fld182</t>
  </si>
  <si>
    <t>c:\data\co\001122\fld183</t>
  </si>
  <si>
    <t>c:\data\co\001122\fld184</t>
  </si>
  <si>
    <t>c:\data\co\001122\fld185</t>
  </si>
  <si>
    <t>c:\data\co\001122\fld186</t>
  </si>
  <si>
    <t>c:\data\co\001122\fld187</t>
  </si>
  <si>
    <t>c:\data\co\001122\fld188</t>
  </si>
  <si>
    <t>c:\data\co\001122\fld189</t>
  </si>
  <si>
    <t>c:\data\co\001122\fld190</t>
  </si>
  <si>
    <t>c:\data\co\001122\fld191</t>
  </si>
  <si>
    <t>c:\data\co\001122\fld192</t>
  </si>
  <si>
    <t>c:\data\co\001122\fld193</t>
  </si>
  <si>
    <t>c:\data\co\001122\fld194</t>
  </si>
  <si>
    <t>c:\data\co\001122\fld195</t>
  </si>
  <si>
    <t>c:\data\co\001122\fld196</t>
  </si>
  <si>
    <t>c:\data\co\001122\fld197</t>
  </si>
  <si>
    <t>c:\data\co\001122\fld198</t>
  </si>
  <si>
    <t>c:\data\co\001122\fld199</t>
  </si>
  <si>
    <t>c:\data\co\001122\fld200</t>
  </si>
  <si>
    <t>c:\data\co\001122\fld201</t>
  </si>
  <si>
    <t>c:\data\co\001122\fld202</t>
  </si>
  <si>
    <t>c:\data\co\001122\fld203</t>
  </si>
  <si>
    <t>c:\data\co\001122\fld204</t>
  </si>
  <si>
    <t>c:\data\co\001122\fld205</t>
  </si>
  <si>
    <t>c:\data\co\001122\fld206</t>
  </si>
  <si>
    <t>c:\data\co\001122\fld207</t>
  </si>
  <si>
    <t>c:\data\co\001122\fld208</t>
  </si>
  <si>
    <t>c:\data\co\001122\fld209</t>
  </si>
  <si>
    <t>c:\data\co\001122\fld210</t>
  </si>
  <si>
    <t>c:\data\co\001122\fld211</t>
  </si>
  <si>
    <t>c:\data\co\001122\fld212</t>
  </si>
  <si>
    <t>c:\data\co\001122\fld213</t>
  </si>
  <si>
    <t>c:\data\co\001122\fld214</t>
  </si>
  <si>
    <t>c:\data\co\001122\fld215</t>
  </si>
  <si>
    <t>c:\data\co\001122\fld216</t>
  </si>
  <si>
    <t>c:\data\co\001122\fld217</t>
  </si>
  <si>
    <t>c:\data\co\001122\fld218</t>
  </si>
  <si>
    <t>c:\data\co\001122\fld219</t>
  </si>
  <si>
    <t>c:\data\co\001122\fld220</t>
  </si>
  <si>
    <t>c:\data\co\001122\fld221</t>
  </si>
  <si>
    <t>c:\data\co\001122\fld222</t>
  </si>
  <si>
    <t>c:\data\co\001122\fld223</t>
  </si>
  <si>
    <t>c:\data\co\001122\fld224</t>
  </si>
  <si>
    <t>c:\data\co\001122\fld225</t>
  </si>
  <si>
    <t>c:\data\co\001122\fld226</t>
  </si>
  <si>
    <t>c:\data\co\001122\fld227</t>
  </si>
  <si>
    <t>c:\data\co\001122\fld228</t>
  </si>
  <si>
    <t>c:\data\co\001122\fld229</t>
  </si>
  <si>
    <t>c:\data\co\001122\fld230</t>
  </si>
  <si>
    <t>c:\data\co\001122\fld231</t>
  </si>
  <si>
    <t>c:\data\co\001122\fld232</t>
  </si>
  <si>
    <t>c:\data\co\001122\fld233</t>
  </si>
  <si>
    <t>c:\data\co\001122\fld234</t>
  </si>
  <si>
    <t>c:\data\co\001122\fld235</t>
  </si>
  <si>
    <t>c:\data\co\001122\fld236</t>
  </si>
  <si>
    <t>c:\data\co\001122\fld237</t>
  </si>
  <si>
    <t>c:\data\co\001122\fld238</t>
  </si>
  <si>
    <t>c:\data\co\001122\fld239</t>
  </si>
  <si>
    <t>c:\data\co\001122\fld240</t>
  </si>
  <si>
    <t>c:\data\co\001122\fld241</t>
  </si>
  <si>
    <t>c:\data\co\001122\fld242</t>
  </si>
  <si>
    <t>c:\data\co\001122\fld243</t>
  </si>
  <si>
    <t>c:\data\co\001122\fld244</t>
  </si>
  <si>
    <t>c:\data\co\001122\fld245</t>
  </si>
  <si>
    <t>c:\data\co\001122\fld246</t>
  </si>
  <si>
    <t>c:\data\co\001122\fld247</t>
  </si>
  <si>
    <t>c:\data\co\001122\fld248</t>
  </si>
  <si>
    <t>c:\data\co\001122\fld249</t>
  </si>
  <si>
    <t>c:\data\co\001122\fld250</t>
  </si>
  <si>
    <t>c:\data\co\001122\fld251</t>
  </si>
  <si>
    <t>c:\data\co\001122\fld252</t>
  </si>
  <si>
    <t>c:\data\co\001122\fld253</t>
  </si>
  <si>
    <t>c:\data\co\001122\fld254</t>
  </si>
  <si>
    <t>c:\data\co\001122\fld255</t>
  </si>
  <si>
    <t>c:\data\co\001122\fld256</t>
  </si>
  <si>
    <t>c:\data\co\001122\fld257</t>
  </si>
  <si>
    <t>c:\data\co\001122\fld258</t>
  </si>
  <si>
    <t>c:\data\co\001122\fld259</t>
  </si>
  <si>
    <t>c:\data\co\001122\fld260</t>
  </si>
  <si>
    <t>c:\data\co\001122\fld261</t>
  </si>
  <si>
    <t>c:\data\co\001122\fld262</t>
  </si>
  <si>
    <t>c:\data\co\001122\fld263</t>
  </si>
  <si>
    <t>c:\data\co\001122\fld264</t>
  </si>
  <si>
    <t>c:\data\co\001122\fld265</t>
  </si>
  <si>
    <t>c:\data\co\001122\fld266</t>
  </si>
  <si>
    <t>c:\data\co\001122\fld267</t>
  </si>
  <si>
    <t>c:\data\co\001122\fld268</t>
  </si>
  <si>
    <t>c:\data\co\001122\fld269</t>
  </si>
  <si>
    <t>c:\data\co\001122\fld270</t>
  </si>
  <si>
    <t>c:\data\co\001122\fld271</t>
  </si>
  <si>
    <t>c:\data\co\001122\fld272</t>
  </si>
  <si>
    <t>c:\data\co\001122\fld273</t>
  </si>
  <si>
    <t>c:\data\co\001122\fld274</t>
  </si>
  <si>
    <t>c:\data\co\001122\fld275</t>
  </si>
  <si>
    <t>c:\data\co\001122\fld276</t>
  </si>
  <si>
    <t>c:\data\co\001122\fld277</t>
  </si>
  <si>
    <t>c:\data\co\001122\fld278</t>
  </si>
  <si>
    <t>c:\data\co\001122\fld279</t>
  </si>
  <si>
    <t>c:\data\co\001122\fld280</t>
  </si>
  <si>
    <t>c:\data\co\001122\fld281</t>
  </si>
  <si>
    <t>c:\data\co\001122\fld282</t>
  </si>
  <si>
    <t>c:\data\co\001122\fld283</t>
  </si>
  <si>
    <t>c:\data\co\001122\fld284</t>
  </si>
  <si>
    <t>c:\data\co\001122\fld285</t>
  </si>
  <si>
    <t>c:\data\co\001122\fld286</t>
  </si>
  <si>
    <t>c:\data\co\001122\fld287</t>
  </si>
  <si>
    <t>c:\data\co\001122\fld288</t>
  </si>
  <si>
    <t>c:\data\co\001122\fld289</t>
  </si>
  <si>
    <t>c:\data\co\001122\fld290</t>
  </si>
  <si>
    <t>c:\data\co\001122\fld291</t>
  </si>
  <si>
    <t>c:\data\co\001122\fld292</t>
  </si>
  <si>
    <t>c:\data\co\001122\fld293</t>
  </si>
  <si>
    <t>c:\data\co\001122\fld294</t>
  </si>
  <si>
    <t>c:\data\co\001122\fld295</t>
  </si>
  <si>
    <t>c:\data\co\001122\fld296</t>
  </si>
  <si>
    <t>c:\data\co\001122\fld297</t>
  </si>
  <si>
    <t>c:\data\co\001122\fld298</t>
  </si>
  <si>
    <t>c:\data\co\001122\fld299</t>
  </si>
  <si>
    <t>c:\data\co\001122\fld300</t>
  </si>
  <si>
    <t>c:\data\co\001122\fld301</t>
  </si>
  <si>
    <t>c:\data\co\001122\fld302</t>
  </si>
  <si>
    <t>c:\data\co\001122\fld303</t>
  </si>
  <si>
    <t>c:\data\co\001122\fld304</t>
  </si>
  <si>
    <t>c:\data\co\001122\fld305</t>
  </si>
  <si>
    <t>c:\data\co\001122\fld306</t>
  </si>
  <si>
    <t>c:\data\co\001122\fld307</t>
  </si>
  <si>
    <t>c:\data\co\001122\fld308</t>
  </si>
  <si>
    <t>c:\data\co\001122\fld309</t>
  </si>
  <si>
    <t>c:\data\co\001122\fld310</t>
  </si>
  <si>
    <t>c:\data\co\001122\fld311</t>
  </si>
  <si>
    <t>c:\data\co\001122\fld312</t>
  </si>
  <si>
    <t>c:\data\co\001122\fld313</t>
  </si>
  <si>
    <t>c:\data\co\001122\fld314</t>
  </si>
  <si>
    <t>c:\data\co\001122\fld315</t>
  </si>
  <si>
    <t>c:\data\co\001122\fld316</t>
  </si>
  <si>
    <t>c:\data\co\001122\fld317</t>
  </si>
  <si>
    <t>c:\data\co\001122\fld318</t>
  </si>
  <si>
    <t>c:\data\co\001122\fld319</t>
  </si>
  <si>
    <t>c:\data\co\001122\fld320</t>
  </si>
  <si>
    <t>c:\data\co\001122\fld321</t>
  </si>
  <si>
    <t>c:\data\co\001122\fld322</t>
  </si>
  <si>
    <t>c:\data\co\001122\fld323</t>
  </si>
  <si>
    <t>c:\data\co\001122\fld324</t>
  </si>
  <si>
    <t>c:\data\co\001122\fld325</t>
  </si>
  <si>
    <t>c:\data\co\001122\fld326</t>
  </si>
  <si>
    <t>c:\data\co\001122\fld327</t>
  </si>
  <si>
    <t>c:\data\co\001122\fld328</t>
  </si>
  <si>
    <t>c:\data\co\001122\fld329</t>
  </si>
  <si>
    <t>c:\data\co\001122\fld330</t>
  </si>
  <si>
    <t>c:\data\co\001122\fld331</t>
  </si>
  <si>
    <t>c:\data\co\001122\fld332</t>
  </si>
  <si>
    <t>c:\data\co\001122\fld333</t>
  </si>
  <si>
    <t>c:\data\co\001122\fld334</t>
  </si>
  <si>
    <t>c:\data\co\001122\fld335</t>
  </si>
  <si>
    <t>c:\data\co\001122\fld336</t>
  </si>
  <si>
    <t>c:\data\co\001122\fld337</t>
  </si>
  <si>
    <t>c:\data\co\001122\fld338</t>
  </si>
  <si>
    <t>c:\data\co\001122\fld339</t>
  </si>
  <si>
    <t>c:\data\co\001122\fld340</t>
  </si>
  <si>
    <t>c:\data\co\001122\fld341</t>
  </si>
  <si>
    <t>c:\data\co\001122\fld342</t>
  </si>
  <si>
    <t>c:\data\co\001122\fld343</t>
  </si>
  <si>
    <t>c:\data\co\001122\fld344</t>
  </si>
  <si>
    <t>c:\data\co\001122\fld345</t>
  </si>
  <si>
    <t>c:\data\co\001122\fld346</t>
  </si>
  <si>
    <t>c:\data\co\001122\fld347</t>
  </si>
  <si>
    <t>c:\data\co\001122\fld348</t>
  </si>
  <si>
    <t>c:\data\co\001122\fld349</t>
  </si>
  <si>
    <t>c:\data\co\001122\fld350</t>
  </si>
  <si>
    <t>c:\data\co\001122\fld351</t>
  </si>
  <si>
    <t>c:\data\co\001122\fld352</t>
  </si>
  <si>
    <t>c:\data\co\001122\fld353</t>
  </si>
  <si>
    <t>c:\data\co\001122\fld354</t>
  </si>
  <si>
    <t>c:\data\co\001122\fld355</t>
  </si>
  <si>
    <t>c:\data\co\001122\fld356</t>
  </si>
  <si>
    <t>c:\data\co\001122\fld357</t>
  </si>
  <si>
    <t>c:\data\co\001122\fld358</t>
  </si>
  <si>
    <t>c:\data\co\001122\fld359</t>
  </si>
  <si>
    <t>c:\data\co\001122\fld360</t>
  </si>
  <si>
    <t>c:\data\co\001122\fld361</t>
  </si>
  <si>
    <t>c:\data\co\001122\fld362</t>
  </si>
  <si>
    <t>c:\data\co\001122\fld363</t>
  </si>
  <si>
    <t>c:\data\co\001122\fld364</t>
  </si>
  <si>
    <t>c:\data\co\001122\fld365</t>
  </si>
  <si>
    <t>c:\data\co\001122\fld366</t>
  </si>
  <si>
    <t>c:\data\co\001122\fld367</t>
  </si>
  <si>
    <t>c:\data\co\001122\fld368</t>
  </si>
  <si>
    <t>c:\data\co\001122\fld369</t>
  </si>
  <si>
    <t>c:\data\co\001122\fld370</t>
  </si>
  <si>
    <t>c:\data\co\001122\fld371</t>
  </si>
  <si>
    <t>c:\data\co\001122\fld372</t>
  </si>
  <si>
    <t>c:\data\co\001122\fld373</t>
  </si>
  <si>
    <t>c:\data\co\001122\fld374</t>
  </si>
  <si>
    <t>c:\data\co\001122\fld375</t>
  </si>
  <si>
    <t>c:\data\co\001122\fld376</t>
  </si>
  <si>
    <t>c:\data\co\001122\fld377</t>
  </si>
  <si>
    <t>c:\data\co\001122\fld378</t>
  </si>
  <si>
    <t>c:\data\co\001122\fld379</t>
  </si>
  <si>
    <t>c:\data\co\001122\fld380</t>
  </si>
  <si>
    <t>c:\data\co\001122\fld381</t>
  </si>
  <si>
    <t>c:\data\co\001122\fld382</t>
  </si>
  <si>
    <t>c:\data\co\001122\fld383</t>
  </si>
  <si>
    <t>c:\data\co\001122\fld384</t>
  </si>
  <si>
    <t>c:\data\co\001122\fld385</t>
  </si>
  <si>
    <t>c:\data\co\001122\fld386</t>
  </si>
  <si>
    <t>c:\data\co\001122\fld387</t>
  </si>
  <si>
    <t>c:\data\co\001122\fld388</t>
  </si>
  <si>
    <t>c:\data\co\001122\fld389</t>
  </si>
  <si>
    <t>c:\data\co\001122\fld390</t>
  </si>
  <si>
    <t>c:\data\co\001122\fld391</t>
  </si>
  <si>
    <t>c:\data\co\001122\fld392</t>
  </si>
  <si>
    <t>c:\data\co\001122\fld393</t>
  </si>
  <si>
    <t>c:\data\co\001122\fld394</t>
  </si>
  <si>
    <t>c:\data\co\001122\fld395</t>
  </si>
  <si>
    <t>c:\data\co\001122\fld396</t>
  </si>
  <si>
    <t>c:\data\co\001122\fld397</t>
  </si>
  <si>
    <t>c:\data\co\001122\fld398</t>
  </si>
  <si>
    <t>c:\data\co\001122\fld399</t>
  </si>
  <si>
    <t>c:\data\co\001122\fld400</t>
  </si>
  <si>
    <t>c:\data\co\001122\fld401</t>
  </si>
  <si>
    <t>c:\data\co\001122\fld402</t>
  </si>
  <si>
    <t>c:\data\co\001122\fld403</t>
  </si>
  <si>
    <t>c:\data\co\001122\fld404</t>
  </si>
  <si>
    <t>c:\data\co\001122\fld405</t>
  </si>
  <si>
    <t>c:\data\co\001122\fld406</t>
  </si>
  <si>
    <t>c:\data\co\001122\fld407</t>
  </si>
  <si>
    <t>c:\data\co\001122\fld408</t>
  </si>
  <si>
    <t>c:\data\co\001122\fld409</t>
  </si>
  <si>
    <t>c:\data\co\001122\fld410</t>
  </si>
  <si>
    <t>c:\data\co\001122\fld411</t>
  </si>
  <si>
    <t>c:\data\co\001122\fld412</t>
  </si>
  <si>
    <t>c:\data\co\001122\fld413</t>
  </si>
  <si>
    <t>c:\data\co\001122\fld414</t>
  </si>
  <si>
    <t>c:\data\co\001122\fld415</t>
  </si>
  <si>
    <t>c:\data\co\001122\fld416</t>
  </si>
  <si>
    <t>c:\data\co\001122\fld417</t>
  </si>
  <si>
    <t>c:\data\co\001122\fld418</t>
  </si>
  <si>
    <t>c:\data\co\001122\fld419</t>
  </si>
  <si>
    <t>c:\data\co\001122\fld420</t>
  </si>
  <si>
    <t>c:\data\co\001122\fld421</t>
  </si>
  <si>
    <t>c:\data\co\001122\fld422</t>
  </si>
  <si>
    <t>c:\data\co\001122\fld423</t>
  </si>
  <si>
    <t>c:\data\co\001122\fld424</t>
  </si>
  <si>
    <t>c:\data\co\001122\fld425</t>
  </si>
  <si>
    <t>c:\data\co\001122\fld426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</si>
</sst>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B474">
      <selection activeCell="B478" sqref="B47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151</v>
      </c>
      <c r="B3" t="s">
        <v>152</v>
      </c>
      <c r="C3" t="s">
        <v>153</v>
      </c>
      <c r="E3" t="s">
        <v>154</v>
      </c>
      <c r="F3" t="s">
        <v>155</v>
      </c>
      <c r="H3" t="s">
        <v>156</v>
      </c>
      <c r="I3" t="s">
        <v>157</v>
      </c>
      <c r="K3" t="s">
        <v>158</v>
      </c>
      <c r="L3" t="s">
        <v>159</v>
      </c>
      <c r="M3" t="s">
        <v>160</v>
      </c>
      <c r="N3" t="s">
        <v>161</v>
      </c>
      <c r="O3" t="s">
        <v>162</v>
      </c>
      <c r="P3" t="s">
        <v>163</v>
      </c>
      <c r="Q3" t="s">
        <v>164</v>
      </c>
    </row>
    <row r="4" spans="11:17" ht="12.75">
      <c r="K4" t="s">
        <v>165</v>
      </c>
      <c r="M4" t="s">
        <v>166</v>
      </c>
      <c r="N4" t="s">
        <v>167</v>
      </c>
      <c r="O4">
        <v>277</v>
      </c>
      <c r="P4">
        <v>225.1031</v>
      </c>
      <c r="Q4">
        <v>223.8379</v>
      </c>
    </row>
    <row r="5" spans="1:16" ht="12.75">
      <c r="A5" t="s">
        <v>168</v>
      </c>
      <c r="B5" s="1">
        <v>36853</v>
      </c>
      <c r="C5">
        <f>AVERAGE(C4,C6)</f>
        <v>0.0037268518518518514</v>
      </c>
      <c r="D5" t="s">
        <v>160</v>
      </c>
      <c r="E5" t="s">
        <v>168</v>
      </c>
      <c r="F5" t="s">
        <v>168</v>
      </c>
      <c r="G5" t="s">
        <v>161</v>
      </c>
      <c r="H5" t="s">
        <v>168</v>
      </c>
      <c r="I5" t="s">
        <v>168</v>
      </c>
      <c r="K5" s="2">
        <v>0.001388888888888889</v>
      </c>
      <c r="L5" s="3">
        <f>B5-DATE(1999,12,31)+K5</f>
        <v>328.00138888888887</v>
      </c>
      <c r="M5" t="s">
        <v>168</v>
      </c>
      <c r="N5" t="s">
        <v>168</v>
      </c>
      <c r="P5" t="s">
        <v>160</v>
      </c>
    </row>
    <row r="6" spans="1:17" ht="12.75">
      <c r="A6" t="s">
        <v>170</v>
      </c>
      <c r="B6" s="1">
        <v>36853</v>
      </c>
      <c r="C6" s="2">
        <v>0.0037268518518518514</v>
      </c>
      <c r="D6" t="s">
        <v>160</v>
      </c>
      <c r="E6">
        <v>0.678</v>
      </c>
      <c r="F6">
        <v>11.0079</v>
      </c>
      <c r="G6" t="s">
        <v>161</v>
      </c>
      <c r="H6">
        <v>1.671</v>
      </c>
      <c r="I6">
        <v>99.0902</v>
      </c>
      <c r="K6" s="2">
        <v>0.003472222222222222</v>
      </c>
      <c r="L6" s="3">
        <f aca="true" t="shared" si="0" ref="L6:L69">B6-DATE(1999,12,31)+K6</f>
        <v>328.00347222222223</v>
      </c>
      <c r="M6">
        <f aca="true" t="shared" si="1" ref="M6:M44">500*F6/AVERAGE($Q$47,$P$6)</f>
        <v>507.62661190283313</v>
      </c>
      <c r="N6">
        <f aca="true" t="shared" si="2" ref="N6:N14">(277-103)/(-62+(AVERAGE($P$4,$P$47)))*I6+277-((277-103)/(-62+(AVERAGE($P$4,$P$47)))*220)</f>
        <v>146.87204269827376</v>
      </c>
      <c r="P6">
        <v>10.994266666666666</v>
      </c>
      <c r="Q6">
        <v>10.687966666666668</v>
      </c>
    </row>
    <row r="7" spans="1:14" ht="12.75">
      <c r="A7" t="s">
        <v>171</v>
      </c>
      <c r="B7" s="1">
        <v>36853</v>
      </c>
      <c r="C7" s="2">
        <v>0.005810185185185186</v>
      </c>
      <c r="D7" t="s">
        <v>160</v>
      </c>
      <c r="E7">
        <v>0.678</v>
      </c>
      <c r="F7">
        <v>10.0815</v>
      </c>
      <c r="G7" t="s">
        <v>161</v>
      </c>
      <c r="H7">
        <v>1.671</v>
      </c>
      <c r="I7">
        <v>103.115</v>
      </c>
      <c r="K7" s="2">
        <v>0.005555555555555556</v>
      </c>
      <c r="L7" s="3">
        <f t="shared" si="0"/>
        <v>328.00555555555553</v>
      </c>
      <c r="M7">
        <f t="shared" si="1"/>
        <v>464.9059028423598</v>
      </c>
      <c r="N7">
        <f t="shared" si="2"/>
        <v>151.20369325553204</v>
      </c>
    </row>
    <row r="8" spans="1:14" ht="12.75">
      <c r="A8" t="s">
        <v>172</v>
      </c>
      <c r="B8" s="1">
        <v>36853</v>
      </c>
      <c r="C8" s="2">
        <v>0.007893518518518518</v>
      </c>
      <c r="D8" t="s">
        <v>160</v>
      </c>
      <c r="E8">
        <v>0.676</v>
      </c>
      <c r="F8">
        <v>10.2153</v>
      </c>
      <c r="G8" t="s">
        <v>161</v>
      </c>
      <c r="H8">
        <v>1.67</v>
      </c>
      <c r="I8">
        <v>103.3885</v>
      </c>
      <c r="K8" s="2">
        <v>0.007638888888888889</v>
      </c>
      <c r="L8" s="3">
        <f t="shared" si="0"/>
        <v>328.0076388888889</v>
      </c>
      <c r="M8">
        <f t="shared" si="1"/>
        <v>471.0760570654722</v>
      </c>
      <c r="N8">
        <f t="shared" si="2"/>
        <v>151.49804488229861</v>
      </c>
    </row>
    <row r="9" spans="1:14" ht="12.75">
      <c r="A9" t="s">
        <v>173</v>
      </c>
      <c r="B9" s="1">
        <v>36853</v>
      </c>
      <c r="C9" s="2">
        <v>0.009976851851851853</v>
      </c>
      <c r="D9" t="s">
        <v>160</v>
      </c>
      <c r="E9">
        <v>0.676</v>
      </c>
      <c r="F9">
        <v>10.9839</v>
      </c>
      <c r="G9" t="s">
        <v>161</v>
      </c>
      <c r="H9">
        <v>1.67</v>
      </c>
      <c r="I9">
        <v>102.1526</v>
      </c>
      <c r="K9" s="2">
        <v>0.009722222222222222</v>
      </c>
      <c r="L9" s="3">
        <f t="shared" si="0"/>
        <v>328.0097222222222</v>
      </c>
      <c r="M9">
        <f t="shared" si="1"/>
        <v>506.51985778209547</v>
      </c>
      <c r="N9">
        <f t="shared" si="2"/>
        <v>150.16791992609816</v>
      </c>
    </row>
    <row r="10" spans="1:14" ht="12.75">
      <c r="A10" t="s">
        <v>174</v>
      </c>
      <c r="B10" s="1">
        <v>36853</v>
      </c>
      <c r="C10" s="2">
        <v>0.012060185185185186</v>
      </c>
      <c r="D10" t="s">
        <v>160</v>
      </c>
      <c r="E10">
        <v>0.676</v>
      </c>
      <c r="F10">
        <v>9.5123</v>
      </c>
      <c r="G10" t="s">
        <v>161</v>
      </c>
      <c r="H10">
        <v>1.67</v>
      </c>
      <c r="I10">
        <v>105.557</v>
      </c>
      <c r="K10" s="2">
        <v>0.011805555555555555</v>
      </c>
      <c r="L10" s="3">
        <f t="shared" si="0"/>
        <v>328.01180555555555</v>
      </c>
      <c r="M10">
        <f t="shared" si="1"/>
        <v>438.6573842788651</v>
      </c>
      <c r="N10">
        <f t="shared" si="2"/>
        <v>153.8318712173748</v>
      </c>
    </row>
    <row r="11" spans="1:14" ht="12.75">
      <c r="A11" t="s">
        <v>175</v>
      </c>
      <c r="B11" s="1">
        <v>36853</v>
      </c>
      <c r="C11" s="2">
        <v>0.014155092592592592</v>
      </c>
      <c r="D11" t="s">
        <v>160</v>
      </c>
      <c r="E11">
        <v>0.676</v>
      </c>
      <c r="F11">
        <v>9.7756</v>
      </c>
      <c r="G11" t="s">
        <v>161</v>
      </c>
      <c r="H11">
        <v>1.67</v>
      </c>
      <c r="I11">
        <v>104.7051</v>
      </c>
      <c r="K11" s="2">
        <v>0.013888888888888888</v>
      </c>
      <c r="L11" s="3">
        <f t="shared" si="0"/>
        <v>328.0138888888889</v>
      </c>
      <c r="M11">
        <f t="shared" si="1"/>
        <v>450.7993992784578</v>
      </c>
      <c r="N11">
        <f t="shared" si="2"/>
        <v>152.91502240259436</v>
      </c>
    </row>
    <row r="12" spans="1:14" ht="12.75">
      <c r="A12" t="s">
        <v>176</v>
      </c>
      <c r="B12" s="1">
        <v>36853</v>
      </c>
      <c r="C12" s="2">
        <v>0.016238425925925924</v>
      </c>
      <c r="D12" t="s">
        <v>160</v>
      </c>
      <c r="E12">
        <v>0.678</v>
      </c>
      <c r="F12">
        <v>10.6969</v>
      </c>
      <c r="G12" t="s">
        <v>161</v>
      </c>
      <c r="H12">
        <v>1.671</v>
      </c>
      <c r="I12">
        <v>102.67</v>
      </c>
      <c r="K12" s="2">
        <v>0.015972222222222224</v>
      </c>
      <c r="L12" s="3">
        <f t="shared" si="0"/>
        <v>328.0159722222222</v>
      </c>
      <c r="M12">
        <f t="shared" si="1"/>
        <v>493.2849230882744</v>
      </c>
      <c r="N12">
        <f t="shared" si="2"/>
        <v>150.72476647706358</v>
      </c>
    </row>
    <row r="13" spans="1:14" ht="12.75">
      <c r="A13" t="s">
        <v>177</v>
      </c>
      <c r="B13" s="1">
        <v>36853</v>
      </c>
      <c r="C13" s="2">
        <v>0.01832175925925926</v>
      </c>
      <c r="D13" t="s">
        <v>160</v>
      </c>
      <c r="E13">
        <v>0.676</v>
      </c>
      <c r="F13">
        <v>10.9551</v>
      </c>
      <c r="G13" t="s">
        <v>161</v>
      </c>
      <c r="H13">
        <v>1.67</v>
      </c>
      <c r="I13">
        <v>106.608</v>
      </c>
      <c r="K13" s="2">
        <v>0.018055555555555557</v>
      </c>
      <c r="L13" s="3">
        <f t="shared" si="0"/>
        <v>328.0180555555556</v>
      </c>
      <c r="M13">
        <f t="shared" si="1"/>
        <v>505.19175283721034</v>
      </c>
      <c r="N13">
        <f t="shared" si="2"/>
        <v>154.96299940652167</v>
      </c>
    </row>
    <row r="14" spans="1:14" ht="12.75">
      <c r="A14" t="s">
        <v>178</v>
      </c>
      <c r="B14" s="1">
        <v>36853</v>
      </c>
      <c r="C14" s="2">
        <v>0.020405092592592593</v>
      </c>
      <c r="D14" t="s">
        <v>160</v>
      </c>
      <c r="E14">
        <v>0.678</v>
      </c>
      <c r="F14">
        <v>9.9007</v>
      </c>
      <c r="G14" t="s">
        <v>161</v>
      </c>
      <c r="H14">
        <v>1.671</v>
      </c>
      <c r="I14">
        <v>105.1351</v>
      </c>
      <c r="K14" s="2">
        <v>0.02013888888888889</v>
      </c>
      <c r="L14" s="3">
        <f t="shared" si="0"/>
        <v>328.0201388888889</v>
      </c>
      <c r="M14">
        <f t="shared" si="1"/>
        <v>456.5683551328028</v>
      </c>
      <c r="N14">
        <f t="shared" si="2"/>
        <v>153.37780558178858</v>
      </c>
    </row>
    <row r="15" spans="1:14" ht="12.75">
      <c r="A15" t="s">
        <v>168</v>
      </c>
      <c r="B15" s="1">
        <v>36853</v>
      </c>
      <c r="C15">
        <f>AVERAGE(C14,C16)</f>
        <v>0.022488425925925926</v>
      </c>
      <c r="D15" t="s">
        <v>160</v>
      </c>
      <c r="E15" t="s">
        <v>168</v>
      </c>
      <c r="F15" t="s">
        <v>168</v>
      </c>
      <c r="G15" t="s">
        <v>161</v>
      </c>
      <c r="H15" t="s">
        <v>168</v>
      </c>
      <c r="I15" t="s">
        <v>168</v>
      </c>
      <c r="K15" s="2">
        <v>0.022222222222222223</v>
      </c>
      <c r="L15" s="3">
        <f t="shared" si="0"/>
        <v>328.02222222222224</v>
      </c>
      <c r="M15" t="s">
        <v>168</v>
      </c>
      <c r="N15" t="s">
        <v>168</v>
      </c>
    </row>
    <row r="16" spans="1:14" ht="12.75">
      <c r="A16" t="s">
        <v>179</v>
      </c>
      <c r="B16" s="1">
        <v>36853</v>
      </c>
      <c r="C16" s="2">
        <v>0.024571759259259262</v>
      </c>
      <c r="D16" t="s">
        <v>160</v>
      </c>
      <c r="E16">
        <v>0.678</v>
      </c>
      <c r="F16">
        <v>9.8636</v>
      </c>
      <c r="G16" t="s">
        <v>161</v>
      </c>
      <c r="H16">
        <v>1.671</v>
      </c>
      <c r="I16">
        <v>100.8791</v>
      </c>
      <c r="K16" s="2">
        <v>0.024305555555555556</v>
      </c>
      <c r="L16" s="3">
        <f t="shared" si="0"/>
        <v>328.02430555555554</v>
      </c>
      <c r="M16">
        <f t="shared" si="1"/>
        <v>454.85749772116253</v>
      </c>
      <c r="N16">
        <f aca="true" t="shared" si="3" ref="N16:N26">(277-103)/(-62+(AVERAGE($P$4,$P$47)))*I16+277-((277-103)/(-62+(AVERAGE($P$4,$P$47)))*220)</f>
        <v>148.79732834771707</v>
      </c>
    </row>
    <row r="17" spans="1:14" ht="12.75">
      <c r="A17" t="s">
        <v>180</v>
      </c>
      <c r="B17" s="1">
        <v>36853</v>
      </c>
      <c r="C17" s="2">
        <v>0.026712962962962966</v>
      </c>
      <c r="D17" t="s">
        <v>160</v>
      </c>
      <c r="E17">
        <v>0.678</v>
      </c>
      <c r="F17">
        <v>9.6723</v>
      </c>
      <c r="G17" t="s">
        <v>161</v>
      </c>
      <c r="H17">
        <v>1.673</v>
      </c>
      <c r="I17">
        <v>100.655</v>
      </c>
      <c r="K17" s="2">
        <v>0.02638888888888889</v>
      </c>
      <c r="L17" s="3">
        <f t="shared" si="0"/>
        <v>328.0263888888889</v>
      </c>
      <c r="M17">
        <f t="shared" si="1"/>
        <v>446.0357450837828</v>
      </c>
      <c r="N17">
        <f t="shared" si="3"/>
        <v>148.55614297456023</v>
      </c>
    </row>
    <row r="18" spans="1:14" ht="12.75">
      <c r="A18" t="s">
        <v>181</v>
      </c>
      <c r="B18" s="1">
        <v>36853</v>
      </c>
      <c r="C18" s="2">
        <v>0.028738425925925928</v>
      </c>
      <c r="D18" t="s">
        <v>160</v>
      </c>
      <c r="E18">
        <v>0.676</v>
      </c>
      <c r="F18">
        <v>11.0932</v>
      </c>
      <c r="G18" t="s">
        <v>161</v>
      </c>
      <c r="H18">
        <v>1.67</v>
      </c>
      <c r="I18">
        <v>105.0874</v>
      </c>
      <c r="K18" s="2">
        <v>0.02847222222222222</v>
      </c>
      <c r="L18" s="3">
        <f t="shared" si="0"/>
        <v>328.0284722222222</v>
      </c>
      <c r="M18">
        <f t="shared" si="1"/>
        <v>511.5602005069548</v>
      </c>
      <c r="N18">
        <f t="shared" si="3"/>
        <v>153.32646893609657</v>
      </c>
    </row>
    <row r="19" spans="1:14" ht="12.75">
      <c r="A19" t="s">
        <v>182</v>
      </c>
      <c r="B19" s="1">
        <v>36853</v>
      </c>
      <c r="C19" s="2">
        <v>0.030833333333333334</v>
      </c>
      <c r="D19" t="s">
        <v>160</v>
      </c>
      <c r="E19">
        <v>0.678</v>
      </c>
      <c r="F19">
        <v>10.8377</v>
      </c>
      <c r="G19" t="s">
        <v>161</v>
      </c>
      <c r="H19">
        <v>1.671</v>
      </c>
      <c r="I19">
        <v>125.2167</v>
      </c>
      <c r="K19" s="2">
        <v>0.030555555555555555</v>
      </c>
      <c r="L19" s="3">
        <f t="shared" si="0"/>
        <v>328.03055555555557</v>
      </c>
      <c r="M19">
        <f t="shared" si="1"/>
        <v>499.777880596602</v>
      </c>
      <c r="N19">
        <f t="shared" si="3"/>
        <v>174.9904257941316</v>
      </c>
    </row>
    <row r="20" spans="1:14" ht="12.75">
      <c r="A20" t="s">
        <v>183</v>
      </c>
      <c r="B20" s="1">
        <v>36853</v>
      </c>
      <c r="C20" s="2">
        <v>0.032916666666666664</v>
      </c>
      <c r="D20" t="s">
        <v>160</v>
      </c>
      <c r="E20">
        <v>0.676</v>
      </c>
      <c r="F20">
        <v>9.3286</v>
      </c>
      <c r="G20" t="s">
        <v>161</v>
      </c>
      <c r="H20">
        <v>1.67</v>
      </c>
      <c r="I20">
        <v>116.8655</v>
      </c>
      <c r="K20" s="2">
        <v>0.03263888888888889</v>
      </c>
      <c r="L20" s="3">
        <f t="shared" si="0"/>
        <v>328.03263888888887</v>
      </c>
      <c r="M20">
        <f t="shared" si="1"/>
        <v>430.1861037797191</v>
      </c>
      <c r="N20">
        <f t="shared" si="3"/>
        <v>166.00253071020805</v>
      </c>
    </row>
    <row r="21" spans="1:14" ht="12.75">
      <c r="A21" t="s">
        <v>184</v>
      </c>
      <c r="B21" s="1">
        <v>36853</v>
      </c>
      <c r="C21" s="2">
        <v>0.03505787037037037</v>
      </c>
      <c r="D21" t="s">
        <v>160</v>
      </c>
      <c r="E21">
        <v>0.678</v>
      </c>
      <c r="F21">
        <v>11.1984</v>
      </c>
      <c r="G21" t="s">
        <v>161</v>
      </c>
      <c r="H21">
        <v>1.67</v>
      </c>
      <c r="I21">
        <v>98.5078</v>
      </c>
      <c r="K21" s="2">
        <v>0.034722222222222224</v>
      </c>
      <c r="L21" s="3">
        <f t="shared" si="0"/>
        <v>328.03472222222223</v>
      </c>
      <c r="M21">
        <f t="shared" si="1"/>
        <v>516.4114727361882</v>
      </c>
      <c r="N21">
        <f t="shared" si="3"/>
        <v>146.24524055045342</v>
      </c>
    </row>
    <row r="22" spans="1:14" ht="12.75">
      <c r="A22" t="s">
        <v>185</v>
      </c>
      <c r="B22" s="1">
        <v>36853</v>
      </c>
      <c r="C22" s="2">
        <v>0.037083333333333336</v>
      </c>
      <c r="D22" t="s">
        <v>160</v>
      </c>
      <c r="E22">
        <v>0.678</v>
      </c>
      <c r="F22">
        <v>10.573</v>
      </c>
      <c r="G22" t="s">
        <v>161</v>
      </c>
      <c r="H22">
        <v>1.671</v>
      </c>
      <c r="I22">
        <v>98.9865</v>
      </c>
      <c r="K22" s="2">
        <v>0.03680555555555556</v>
      </c>
      <c r="L22" s="3">
        <f t="shared" si="0"/>
        <v>328.03680555555553</v>
      </c>
      <c r="M22">
        <f t="shared" si="1"/>
        <v>487.5713049399663</v>
      </c>
      <c r="N22">
        <f t="shared" si="3"/>
        <v>146.76043661529135</v>
      </c>
    </row>
    <row r="23" spans="1:14" ht="12.75">
      <c r="A23" t="s">
        <v>186</v>
      </c>
      <c r="B23" s="1">
        <v>36853</v>
      </c>
      <c r="C23" s="2">
        <v>0.03916666666666666</v>
      </c>
      <c r="D23" t="s">
        <v>160</v>
      </c>
      <c r="E23">
        <v>0.676</v>
      </c>
      <c r="F23">
        <v>10.8347</v>
      </c>
      <c r="G23" t="s">
        <v>161</v>
      </c>
      <c r="H23">
        <v>1.67</v>
      </c>
      <c r="I23">
        <v>108.2123</v>
      </c>
      <c r="K23" s="2">
        <v>0.03888888888888889</v>
      </c>
      <c r="L23" s="3">
        <f t="shared" si="0"/>
        <v>328.0388888888889</v>
      </c>
      <c r="M23">
        <f t="shared" si="1"/>
        <v>499.6395363315097</v>
      </c>
      <c r="N23">
        <f t="shared" si="3"/>
        <v>156.68961116089693</v>
      </c>
    </row>
    <row r="24" spans="1:14" ht="12.75">
      <c r="A24" t="s">
        <v>187</v>
      </c>
      <c r="B24" s="1">
        <v>36853</v>
      </c>
      <c r="C24" s="2">
        <v>0.04125</v>
      </c>
      <c r="D24" t="s">
        <v>160</v>
      </c>
      <c r="E24">
        <v>0.676</v>
      </c>
      <c r="F24">
        <v>10.2856</v>
      </c>
      <c r="G24" t="s">
        <v>161</v>
      </c>
      <c r="H24">
        <v>1.668</v>
      </c>
      <c r="I24">
        <v>116.8609</v>
      </c>
      <c r="K24" s="2">
        <v>0.04097222222222222</v>
      </c>
      <c r="L24" s="3">
        <f t="shared" si="0"/>
        <v>328.0409722222222</v>
      </c>
      <c r="M24">
        <f t="shared" si="1"/>
        <v>474.3179243441329</v>
      </c>
      <c r="N24">
        <f t="shared" si="3"/>
        <v>165.99758000643064</v>
      </c>
    </row>
    <row r="25" spans="1:14" ht="12.75">
      <c r="A25" t="s">
        <v>188</v>
      </c>
      <c r="B25" s="1">
        <v>36853</v>
      </c>
      <c r="C25" s="2">
        <v>0.043333333333333335</v>
      </c>
      <c r="D25" t="s">
        <v>160</v>
      </c>
      <c r="E25">
        <v>0.676</v>
      </c>
      <c r="F25">
        <v>9.8806</v>
      </c>
      <c r="G25" t="s">
        <v>161</v>
      </c>
      <c r="H25">
        <v>1.668</v>
      </c>
      <c r="I25">
        <v>104.1539</v>
      </c>
      <c r="K25" s="2">
        <v>0.04305555555555556</v>
      </c>
      <c r="L25" s="3">
        <f t="shared" si="0"/>
        <v>328.04305555555555</v>
      </c>
      <c r="M25">
        <f t="shared" si="1"/>
        <v>455.64144855668496</v>
      </c>
      <c r="N25">
        <f t="shared" si="3"/>
        <v>152.3217989412644</v>
      </c>
    </row>
    <row r="26" spans="1:14" ht="12.75">
      <c r="A26" t="s">
        <v>189</v>
      </c>
      <c r="B26" s="1">
        <v>36853</v>
      </c>
      <c r="C26" s="2">
        <v>0.045428240740740734</v>
      </c>
      <c r="D26" t="s">
        <v>160</v>
      </c>
      <c r="E26">
        <v>0.676</v>
      </c>
      <c r="F26">
        <v>9.9552</v>
      </c>
      <c r="G26" t="s">
        <v>161</v>
      </c>
      <c r="H26">
        <v>1.668</v>
      </c>
      <c r="I26">
        <v>100.865</v>
      </c>
      <c r="K26" s="2">
        <v>0.04513888888888889</v>
      </c>
      <c r="L26" s="3">
        <f t="shared" si="0"/>
        <v>328.0451388888889</v>
      </c>
      <c r="M26">
        <f t="shared" si="1"/>
        <v>459.0816092819778</v>
      </c>
      <c r="N26">
        <f t="shared" si="3"/>
        <v>148.78215336439925</v>
      </c>
    </row>
    <row r="27" spans="1:14" ht="12.75">
      <c r="A27" t="s">
        <v>168</v>
      </c>
      <c r="B27" s="1">
        <v>36853</v>
      </c>
      <c r="C27">
        <f>AVERAGE(C26,C28)</f>
        <v>0.04751157407407407</v>
      </c>
      <c r="D27" t="s">
        <v>160</v>
      </c>
      <c r="E27" t="s">
        <v>168</v>
      </c>
      <c r="F27" t="s">
        <v>168</v>
      </c>
      <c r="G27" t="s">
        <v>161</v>
      </c>
      <c r="H27" t="s">
        <v>168</v>
      </c>
      <c r="I27" t="s">
        <v>168</v>
      </c>
      <c r="K27" s="2">
        <v>0.04722222222222222</v>
      </c>
      <c r="L27" s="3">
        <f t="shared" si="0"/>
        <v>328.0472222222222</v>
      </c>
      <c r="M27" t="s">
        <v>168</v>
      </c>
      <c r="N27" t="s">
        <v>168</v>
      </c>
    </row>
    <row r="28" spans="1:14" ht="12.75">
      <c r="A28" t="s">
        <v>190</v>
      </c>
      <c r="B28" s="1">
        <v>36853</v>
      </c>
      <c r="C28" s="2">
        <v>0.04959490740740741</v>
      </c>
      <c r="D28" t="s">
        <v>160</v>
      </c>
      <c r="E28">
        <v>0.678</v>
      </c>
      <c r="F28">
        <v>9.0047</v>
      </c>
      <c r="G28" t="s">
        <v>161</v>
      </c>
      <c r="H28">
        <v>1.67</v>
      </c>
      <c r="I28">
        <v>96.2417</v>
      </c>
      <c r="K28" s="2">
        <v>0.049305555555555554</v>
      </c>
      <c r="L28" s="3">
        <f t="shared" si="0"/>
        <v>328.0493055555556</v>
      </c>
      <c r="M28">
        <f t="shared" si="1"/>
        <v>415.2495346252638</v>
      </c>
      <c r="N28">
        <f aca="true" t="shared" si="4" ref="N28:N34">(277-103)/(-62+(AVERAGE($P$4,$P$47)))*I28+277-((277-103)/(-62+(AVERAGE($P$4,$P$47)))*220)</f>
        <v>143.80637319609966</v>
      </c>
    </row>
    <row r="29" spans="1:14" ht="12.75">
      <c r="A29" t="s">
        <v>191</v>
      </c>
      <c r="B29" s="1">
        <v>36853</v>
      </c>
      <c r="C29" s="2">
        <v>0.05167824074074074</v>
      </c>
      <c r="D29" t="s">
        <v>160</v>
      </c>
      <c r="E29">
        <v>0.678</v>
      </c>
      <c r="F29">
        <v>10.7383</v>
      </c>
      <c r="G29" t="s">
        <v>161</v>
      </c>
      <c r="H29">
        <v>1.67</v>
      </c>
      <c r="I29">
        <v>99.6547</v>
      </c>
      <c r="K29" s="2">
        <v>0.051388888888888894</v>
      </c>
      <c r="L29" s="3">
        <f t="shared" si="0"/>
        <v>328.0513888888889</v>
      </c>
      <c r="M29">
        <f t="shared" si="1"/>
        <v>495.1940739465469</v>
      </c>
      <c r="N29">
        <f t="shared" si="4"/>
        <v>147.47958015096017</v>
      </c>
    </row>
    <row r="30" spans="1:14" ht="12.75">
      <c r="A30" t="s">
        <v>192</v>
      </c>
      <c r="B30" s="1">
        <v>36853</v>
      </c>
      <c r="C30" s="2">
        <v>0.05376157407407408</v>
      </c>
      <c r="D30" t="s">
        <v>160</v>
      </c>
      <c r="E30">
        <v>0.676</v>
      </c>
      <c r="F30">
        <v>9.5324</v>
      </c>
      <c r="G30" t="s">
        <v>161</v>
      </c>
      <c r="H30">
        <v>1.67</v>
      </c>
      <c r="I30">
        <v>104.1261</v>
      </c>
      <c r="K30" s="2">
        <v>0.05347222222222222</v>
      </c>
      <c r="L30" s="3">
        <f t="shared" si="0"/>
        <v>328.05347222222224</v>
      </c>
      <c r="M30">
        <f t="shared" si="1"/>
        <v>439.584290854983</v>
      </c>
      <c r="N30">
        <f t="shared" si="4"/>
        <v>152.29187947060953</v>
      </c>
    </row>
    <row r="31" spans="1:14" ht="12.75">
      <c r="A31" t="s">
        <v>193</v>
      </c>
      <c r="B31" s="1">
        <v>36853</v>
      </c>
      <c r="C31" s="2">
        <v>0.055844907407407406</v>
      </c>
      <c r="D31" t="s">
        <v>160</v>
      </c>
      <c r="E31">
        <v>0.676</v>
      </c>
      <c r="F31">
        <v>9.9565</v>
      </c>
      <c r="G31" t="s">
        <v>161</v>
      </c>
      <c r="H31">
        <v>1.67</v>
      </c>
      <c r="I31">
        <v>109.9845</v>
      </c>
      <c r="K31" s="2">
        <v>0.05555555555555555</v>
      </c>
      <c r="L31" s="3">
        <f t="shared" si="0"/>
        <v>328.05555555555554</v>
      </c>
      <c r="M31">
        <f t="shared" si="1"/>
        <v>459.14155846351787</v>
      </c>
      <c r="N31">
        <f t="shared" si="4"/>
        <v>158.59692360314827</v>
      </c>
    </row>
    <row r="32" spans="1:14" ht="12.75">
      <c r="A32" t="s">
        <v>194</v>
      </c>
      <c r="B32" s="1">
        <v>36853</v>
      </c>
      <c r="C32" s="2">
        <v>0.05792824074074074</v>
      </c>
      <c r="D32" t="s">
        <v>160</v>
      </c>
      <c r="E32">
        <v>0.676</v>
      </c>
      <c r="F32">
        <v>10.1006</v>
      </c>
      <c r="G32" t="s">
        <v>161</v>
      </c>
      <c r="H32">
        <v>1.67</v>
      </c>
      <c r="I32">
        <v>106.5341</v>
      </c>
      <c r="K32" s="2">
        <v>0.057638888888888885</v>
      </c>
      <c r="L32" s="3">
        <f t="shared" si="0"/>
        <v>328.0576388888889</v>
      </c>
      <c r="M32">
        <f t="shared" si="1"/>
        <v>465.78669466344684</v>
      </c>
      <c r="N32">
        <f t="shared" si="4"/>
        <v>154.8834652740974</v>
      </c>
    </row>
    <row r="33" spans="1:14" ht="12.75">
      <c r="A33" t="s">
        <v>195</v>
      </c>
      <c r="B33" s="1">
        <v>36853</v>
      </c>
      <c r="C33" s="2">
        <v>0.06002314814814815</v>
      </c>
      <c r="D33" t="s">
        <v>160</v>
      </c>
      <c r="E33">
        <v>0.678</v>
      </c>
      <c r="F33">
        <v>9.8037</v>
      </c>
      <c r="G33" t="s">
        <v>161</v>
      </c>
      <c r="H33">
        <v>1.671</v>
      </c>
      <c r="I33">
        <v>102.3843</v>
      </c>
      <c r="K33" s="2">
        <v>0.059722222222222225</v>
      </c>
      <c r="L33" s="3">
        <f t="shared" si="0"/>
        <v>328.0597222222222</v>
      </c>
      <c r="M33">
        <f t="shared" si="1"/>
        <v>452.0952238948214</v>
      </c>
      <c r="N33">
        <f t="shared" si="4"/>
        <v>150.41728472288727</v>
      </c>
    </row>
    <row r="34" spans="1:14" ht="12.75">
      <c r="A34" t="s">
        <v>196</v>
      </c>
      <c r="B34" s="1">
        <v>36853</v>
      </c>
      <c r="C34" s="2">
        <v>0.062106481481481485</v>
      </c>
      <c r="D34" t="s">
        <v>160</v>
      </c>
      <c r="E34">
        <v>0.676</v>
      </c>
      <c r="F34">
        <v>10.1132</v>
      </c>
      <c r="G34" t="s">
        <v>161</v>
      </c>
      <c r="H34">
        <v>1.67</v>
      </c>
      <c r="I34">
        <v>99.4047</v>
      </c>
      <c r="K34" s="2">
        <v>0.06180555555555556</v>
      </c>
      <c r="L34" s="3">
        <f t="shared" si="0"/>
        <v>328.06180555555557</v>
      </c>
      <c r="M34">
        <f t="shared" si="1"/>
        <v>466.36774057683414</v>
      </c>
      <c r="N34">
        <f t="shared" si="4"/>
        <v>147.21052016305654</v>
      </c>
    </row>
    <row r="35" spans="1:14" ht="12.75">
      <c r="A35" t="s">
        <v>168</v>
      </c>
      <c r="B35" s="1">
        <v>36853</v>
      </c>
      <c r="C35">
        <f>AVERAGE(C34,C36)</f>
        <v>0.06418981481481481</v>
      </c>
      <c r="D35" t="s">
        <v>160</v>
      </c>
      <c r="E35" t="s">
        <v>168</v>
      </c>
      <c r="F35" t="s">
        <v>168</v>
      </c>
      <c r="G35" t="s">
        <v>161</v>
      </c>
      <c r="H35" t="s">
        <v>168</v>
      </c>
      <c r="I35" t="s">
        <v>168</v>
      </c>
      <c r="K35" s="2">
        <v>0.06388888888888888</v>
      </c>
      <c r="L35" s="3">
        <f t="shared" si="0"/>
        <v>328.06388888888887</v>
      </c>
      <c r="M35" t="s">
        <v>168</v>
      </c>
      <c r="N35" t="s">
        <v>168</v>
      </c>
    </row>
    <row r="36" spans="1:14" ht="12.75">
      <c r="A36" t="s">
        <v>197</v>
      </c>
      <c r="B36" s="1">
        <v>36853</v>
      </c>
      <c r="C36" s="2">
        <v>0.06627314814814815</v>
      </c>
      <c r="D36" t="s">
        <v>160</v>
      </c>
      <c r="E36">
        <v>0.678</v>
      </c>
      <c r="F36">
        <v>10.1668</v>
      </c>
      <c r="G36" t="s">
        <v>161</v>
      </c>
      <c r="H36">
        <v>1.67</v>
      </c>
      <c r="I36">
        <v>95.7457</v>
      </c>
      <c r="K36" s="2">
        <v>0.06597222222222222</v>
      </c>
      <c r="L36" s="3">
        <f t="shared" si="0"/>
        <v>328.06597222222223</v>
      </c>
      <c r="M36">
        <f t="shared" si="1"/>
        <v>468.8394914464816</v>
      </c>
      <c r="N36">
        <f>(277-103)/(-62+(AVERAGE($P$4,$P$47)))*I36+277-((277-103)/(-62+(AVERAGE($P$4,$P$47)))*220)</f>
        <v>143.27255818009886</v>
      </c>
    </row>
    <row r="37" spans="1:14" ht="12.75">
      <c r="A37" t="s">
        <v>198</v>
      </c>
      <c r="B37" s="1">
        <v>36853</v>
      </c>
      <c r="C37" s="2">
        <v>0.06835648148148148</v>
      </c>
      <c r="D37" t="s">
        <v>160</v>
      </c>
      <c r="E37">
        <v>0.678</v>
      </c>
      <c r="F37">
        <v>9.6254</v>
      </c>
      <c r="G37" t="s">
        <v>161</v>
      </c>
      <c r="H37">
        <v>1.671</v>
      </c>
      <c r="I37">
        <v>101.9323</v>
      </c>
      <c r="K37" s="2">
        <v>0.06805555555555555</v>
      </c>
      <c r="L37" s="3">
        <f t="shared" si="0"/>
        <v>328.06805555555553</v>
      </c>
      <c r="M37">
        <f t="shared" si="1"/>
        <v>443.8729630728414</v>
      </c>
      <c r="N37">
        <f>(277-103)/(-62+(AVERAGE($P$4,$P$47)))*I37+277-((277-103)/(-62+(AVERAGE($P$4,$P$47)))*220)</f>
        <v>149.9308242647575</v>
      </c>
    </row>
    <row r="38" spans="1:14" ht="12.75">
      <c r="A38" t="s">
        <v>199</v>
      </c>
      <c r="B38" s="1">
        <v>36853</v>
      </c>
      <c r="C38" s="2">
        <v>0.07043981481481482</v>
      </c>
      <c r="D38" t="s">
        <v>160</v>
      </c>
      <c r="E38">
        <v>0.678</v>
      </c>
      <c r="F38">
        <v>10.9573</v>
      </c>
      <c r="G38" t="s">
        <v>161</v>
      </c>
      <c r="H38">
        <v>1.67</v>
      </c>
      <c r="I38">
        <v>103.3259</v>
      </c>
      <c r="K38" s="2">
        <v>0.07013888888888889</v>
      </c>
      <c r="L38" s="3">
        <f t="shared" si="0"/>
        <v>328.0701388888889</v>
      </c>
      <c r="M38">
        <f t="shared" si="1"/>
        <v>505.2932052982779</v>
      </c>
      <c r="N38">
        <f>(277-103)/(-62+(AVERAGE($P$4,$P$47)))*I38+277-((277-103)/(-62+(AVERAGE($P$4,$P$47)))*220)</f>
        <v>151.43067226132754</v>
      </c>
    </row>
    <row r="39" spans="1:14" ht="12.75">
      <c r="A39" t="s">
        <v>168</v>
      </c>
      <c r="B39" s="1">
        <v>36853</v>
      </c>
      <c r="C39">
        <f>AVERAGE(C38,C40)</f>
        <v>0.07252893518518519</v>
      </c>
      <c r="D39" t="s">
        <v>160</v>
      </c>
      <c r="E39" t="s">
        <v>168</v>
      </c>
      <c r="F39" t="s">
        <v>168</v>
      </c>
      <c r="G39" t="s">
        <v>161</v>
      </c>
      <c r="H39" t="s">
        <v>168</v>
      </c>
      <c r="I39" t="s">
        <v>168</v>
      </c>
      <c r="K39" s="2">
        <v>0.07222222222222223</v>
      </c>
      <c r="L39" s="3">
        <f t="shared" si="0"/>
        <v>328.0722222222222</v>
      </c>
      <c r="M39" t="s">
        <v>168</v>
      </c>
      <c r="N39" t="s">
        <v>168</v>
      </c>
    </row>
    <row r="40" spans="1:14" ht="12.75">
      <c r="A40" t="s">
        <v>200</v>
      </c>
      <c r="B40" s="1">
        <v>36853</v>
      </c>
      <c r="C40" s="2">
        <v>0.07461805555555556</v>
      </c>
      <c r="D40" t="s">
        <v>160</v>
      </c>
      <c r="E40">
        <v>0.678</v>
      </c>
      <c r="F40">
        <v>9.6417</v>
      </c>
      <c r="G40" t="s">
        <v>161</v>
      </c>
      <c r="H40">
        <v>1.671</v>
      </c>
      <c r="I40">
        <v>98.9561</v>
      </c>
      <c r="K40" s="2">
        <v>0.07430555555555556</v>
      </c>
      <c r="L40" s="3">
        <f t="shared" si="0"/>
        <v>328.07430555555555</v>
      </c>
      <c r="M40">
        <f t="shared" si="1"/>
        <v>444.62463357984234</v>
      </c>
      <c r="N40">
        <f>(277-103)/(-62+(AVERAGE($P$4,$P$47)))*I40+277-((277-103)/(-62+(AVERAGE($P$4,$P$47)))*220)</f>
        <v>146.72771892076227</v>
      </c>
    </row>
    <row r="41" spans="1:14" ht="12.75">
      <c r="A41" t="s">
        <v>201</v>
      </c>
      <c r="B41" s="1">
        <v>36853</v>
      </c>
      <c r="C41" s="2">
        <v>0.07670138888888889</v>
      </c>
      <c r="D41" t="s">
        <v>160</v>
      </c>
      <c r="E41">
        <v>0.678</v>
      </c>
      <c r="F41">
        <v>9.5529</v>
      </c>
      <c r="G41" t="s">
        <v>161</v>
      </c>
      <c r="H41">
        <v>1.67</v>
      </c>
      <c r="I41">
        <v>97.8104</v>
      </c>
      <c r="K41" s="2">
        <v>0.0763888888888889</v>
      </c>
      <c r="L41" s="3">
        <f t="shared" si="0"/>
        <v>328.0763888888889</v>
      </c>
      <c r="M41">
        <f t="shared" si="1"/>
        <v>440.529643333113</v>
      </c>
      <c r="N41">
        <f>(277-103)/(-62+(AVERAGE($P$4,$P$47)))*I41+277-((277-103)/(-62+(AVERAGE($P$4,$P$47)))*220)</f>
        <v>145.49467080819747</v>
      </c>
    </row>
    <row r="42" spans="1:14" ht="12.75">
      <c r="A42" t="s">
        <v>202</v>
      </c>
      <c r="B42" s="1">
        <v>36853</v>
      </c>
      <c r="C42" s="2">
        <v>0.07878472222222223</v>
      </c>
      <c r="D42" t="s">
        <v>160</v>
      </c>
      <c r="E42">
        <v>0.676</v>
      </c>
      <c r="F42">
        <v>9.5262</v>
      </c>
      <c r="G42" t="s">
        <v>161</v>
      </c>
      <c r="H42">
        <v>1.668</v>
      </c>
      <c r="I42">
        <v>98.1483</v>
      </c>
      <c r="K42" s="2">
        <v>0.07847222222222222</v>
      </c>
      <c r="L42" s="3">
        <f t="shared" si="0"/>
        <v>328.0784722222222</v>
      </c>
      <c r="M42">
        <f t="shared" si="1"/>
        <v>439.29837937379233</v>
      </c>
      <c r="N42">
        <f>(277-103)/(-62+(AVERAGE($P$4,$P$47)))*I42+277-((277-103)/(-62+(AVERAGE($P$4,$P$47)))*220)</f>
        <v>145.85833228784801</v>
      </c>
    </row>
    <row r="43" spans="1:14" ht="12.75">
      <c r="A43" t="s">
        <v>203</v>
      </c>
      <c r="B43" s="1">
        <v>36853</v>
      </c>
      <c r="C43" s="2">
        <v>0.08086805555555555</v>
      </c>
      <c r="D43" t="s">
        <v>160</v>
      </c>
      <c r="E43">
        <v>0.676</v>
      </c>
      <c r="F43">
        <v>10.0574</v>
      </c>
      <c r="G43" t="s">
        <v>161</v>
      </c>
      <c r="H43">
        <v>1.668</v>
      </c>
      <c r="I43">
        <v>97.9414</v>
      </c>
      <c r="K43" s="2">
        <v>0.08055555555555556</v>
      </c>
      <c r="L43" s="3">
        <f t="shared" si="0"/>
        <v>328.0805555555556</v>
      </c>
      <c r="M43">
        <f t="shared" si="1"/>
        <v>463.79453724611903</v>
      </c>
      <c r="N43">
        <f>(277-103)/(-62+(AVERAGE($P$4,$P$47)))*I43+277-((277-103)/(-62+(AVERAGE($P$4,$P$47)))*220)</f>
        <v>145.63565824185898</v>
      </c>
    </row>
    <row r="44" spans="1:14" ht="12.75">
      <c r="A44" t="s">
        <v>204</v>
      </c>
      <c r="B44" s="1">
        <v>36853</v>
      </c>
      <c r="C44" s="2">
        <v>0.08295138888888888</v>
      </c>
      <c r="D44" t="s">
        <v>160</v>
      </c>
      <c r="E44">
        <v>0.676</v>
      </c>
      <c r="F44">
        <v>10.0725</v>
      </c>
      <c r="G44" t="s">
        <v>161</v>
      </c>
      <c r="H44">
        <v>1.668</v>
      </c>
      <c r="I44">
        <v>97.7496</v>
      </c>
      <c r="K44" s="2">
        <v>0.08263888888888889</v>
      </c>
      <c r="L44" s="3">
        <f t="shared" si="0"/>
        <v>328.0826388888889</v>
      </c>
      <c r="M44">
        <f t="shared" si="1"/>
        <v>464.49087004708315</v>
      </c>
      <c r="N44">
        <f>(277-103)/(-62+(AVERAGE($P$4,$P$47)))*I44+277-((277-103)/(-62+(AVERAGE($P$4,$P$47)))*220)</f>
        <v>145.4292354191393</v>
      </c>
    </row>
    <row r="45" spans="1:17" ht="12.75">
      <c r="A45" t="s">
        <v>205</v>
      </c>
      <c r="B45" s="1">
        <v>36853</v>
      </c>
      <c r="C45" s="2">
        <v>0.08503472222222223</v>
      </c>
      <c r="D45" t="s">
        <v>160</v>
      </c>
      <c r="E45">
        <v>0.676</v>
      </c>
      <c r="F45">
        <v>10.9855</v>
      </c>
      <c r="G45" t="s">
        <v>161</v>
      </c>
      <c r="H45">
        <v>1.668</v>
      </c>
      <c r="I45">
        <v>222.5257</v>
      </c>
      <c r="K45" s="2">
        <v>0.08472222222222221</v>
      </c>
      <c r="L45" s="3">
        <f t="shared" si="0"/>
        <v>328.08472222222224</v>
      </c>
      <c r="M45" t="s">
        <v>168</v>
      </c>
      <c r="N45" t="s">
        <v>168</v>
      </c>
      <c r="P45" t="s">
        <v>169</v>
      </c>
      <c r="Q45" t="s">
        <v>160</v>
      </c>
    </row>
    <row r="46" spans="1:14" ht="12.75">
      <c r="A46" t="s">
        <v>206</v>
      </c>
      <c r="B46" s="1">
        <v>36853</v>
      </c>
      <c r="C46" s="2">
        <v>0.08712962962962963</v>
      </c>
      <c r="D46" t="s">
        <v>160</v>
      </c>
      <c r="E46">
        <v>0.681</v>
      </c>
      <c r="F46">
        <v>10.4555</v>
      </c>
      <c r="G46" t="s">
        <v>161</v>
      </c>
      <c r="H46">
        <v>1.673</v>
      </c>
      <c r="I46">
        <v>219.8729</v>
      </c>
      <c r="K46" s="2">
        <v>0.08680555555555557</v>
      </c>
      <c r="L46" s="3">
        <f t="shared" si="0"/>
        <v>328.08680555555554</v>
      </c>
      <c r="M46" t="s">
        <v>168</v>
      </c>
      <c r="N46" t="s">
        <v>168</v>
      </c>
    </row>
    <row r="47" spans="1:17" ht="12.75">
      <c r="A47" t="s">
        <v>207</v>
      </c>
      <c r="B47" s="1">
        <v>36853</v>
      </c>
      <c r="C47" s="2">
        <v>0.08921296296296295</v>
      </c>
      <c r="D47" t="s">
        <v>160</v>
      </c>
      <c r="E47">
        <v>0.676</v>
      </c>
      <c r="F47">
        <v>10.7057</v>
      </c>
      <c r="G47" t="s">
        <v>161</v>
      </c>
      <c r="H47">
        <v>1.668</v>
      </c>
      <c r="I47">
        <v>222.2013</v>
      </c>
      <c r="K47" s="2">
        <v>0.08888888888888889</v>
      </c>
      <c r="L47" s="3">
        <f t="shared" si="0"/>
        <v>328.0888888888889</v>
      </c>
      <c r="M47" t="s">
        <v>168</v>
      </c>
      <c r="N47" t="s">
        <v>168</v>
      </c>
      <c r="P47">
        <f>AVERAGE(I46:I48)</f>
        <v>222.24486666666667</v>
      </c>
      <c r="Q47">
        <f>AVERAGE(F46:F48)</f>
        <v>10.690766666666667</v>
      </c>
    </row>
    <row r="48" spans="1:17" ht="12.75">
      <c r="A48" t="s">
        <v>208</v>
      </c>
      <c r="B48" s="1">
        <v>36853</v>
      </c>
      <c r="C48" s="2">
        <v>0.0912962962962963</v>
      </c>
      <c r="D48" t="s">
        <v>160</v>
      </c>
      <c r="E48">
        <v>0.676</v>
      </c>
      <c r="F48">
        <v>10.9111</v>
      </c>
      <c r="G48" t="s">
        <v>161</v>
      </c>
      <c r="H48">
        <v>1.668</v>
      </c>
      <c r="I48">
        <v>224.6604</v>
      </c>
      <c r="K48" s="2">
        <v>0.09097222222222222</v>
      </c>
      <c r="L48" s="3">
        <f t="shared" si="0"/>
        <v>328.0909722222222</v>
      </c>
      <c r="M48" t="s">
        <v>168</v>
      </c>
      <c r="N48" t="s">
        <v>168</v>
      </c>
      <c r="P48">
        <f>STDEV(I46:I48)</f>
        <v>2.394047326878284</v>
      </c>
      <c r="Q48">
        <f>STDEV(F46:F48)</f>
        <v>0.22816681032383435</v>
      </c>
    </row>
    <row r="49" spans="1:14" ht="12.75">
      <c r="A49" t="s">
        <v>209</v>
      </c>
      <c r="B49" s="1">
        <v>36853</v>
      </c>
      <c r="C49" s="2">
        <v>0.09337962962962963</v>
      </c>
      <c r="D49" t="s">
        <v>160</v>
      </c>
      <c r="E49">
        <v>0.676</v>
      </c>
      <c r="F49">
        <v>9.936</v>
      </c>
      <c r="G49" t="s">
        <v>161</v>
      </c>
      <c r="H49">
        <v>1.668</v>
      </c>
      <c r="I49">
        <v>105.5152</v>
      </c>
      <c r="K49" s="2">
        <v>0.09305555555555556</v>
      </c>
      <c r="L49" s="3">
        <f t="shared" si="0"/>
        <v>328.09305555555557</v>
      </c>
      <c r="M49">
        <f aca="true" t="shared" si="5" ref="M49:M112">500*F49/AVERAGE($Q$207,$Q$47)</f>
        <v>460.0170376680618</v>
      </c>
      <c r="N49">
        <f>(277-103)/(-62+(AVERAGE($P$207,$P$47)))*I49+277-((277-103)/(-62+(AVERAGE($P$207,$P$47)))*220)</f>
        <v>153.91397447390466</v>
      </c>
    </row>
    <row r="50" spans="1:14" ht="12.75">
      <c r="A50" t="s">
        <v>210</v>
      </c>
      <c r="B50" s="1">
        <v>36853</v>
      </c>
      <c r="C50" s="2">
        <v>0.09546296296296297</v>
      </c>
      <c r="D50" t="s">
        <v>160</v>
      </c>
      <c r="E50">
        <v>0.678</v>
      </c>
      <c r="F50">
        <v>9.4083</v>
      </c>
      <c r="G50" t="s">
        <v>161</v>
      </c>
      <c r="H50">
        <v>1.67</v>
      </c>
      <c r="I50">
        <v>97.5275</v>
      </c>
      <c r="K50" s="2">
        <v>0.09513888888888888</v>
      </c>
      <c r="L50" s="3">
        <f t="shared" si="0"/>
        <v>328.09513888888887</v>
      </c>
      <c r="M50">
        <f t="shared" si="5"/>
        <v>435.5855772436017</v>
      </c>
      <c r="N50">
        <f>(277-103)/(-62+(AVERAGE($P$207,$P$47)))*I50+277-((277-103)/(-62+(AVERAGE($P$207,$P$47)))*220)</f>
        <v>145.32615979374805</v>
      </c>
    </row>
    <row r="51" spans="1:14" ht="12.75">
      <c r="A51" t="s">
        <v>211</v>
      </c>
      <c r="B51" s="1">
        <v>36853</v>
      </c>
      <c r="C51" s="2">
        <v>0.0975462962962963</v>
      </c>
      <c r="D51" t="s">
        <v>160</v>
      </c>
      <c r="E51">
        <v>0.678</v>
      </c>
      <c r="F51">
        <v>9.5101</v>
      </c>
      <c r="G51" t="s">
        <v>161</v>
      </c>
      <c r="H51">
        <v>1.67</v>
      </c>
      <c r="I51">
        <v>103.3203</v>
      </c>
      <c r="K51" s="2">
        <v>0.09722222222222222</v>
      </c>
      <c r="L51" s="3">
        <f t="shared" si="0"/>
        <v>328.09722222222223</v>
      </c>
      <c r="M51">
        <f t="shared" si="5"/>
        <v>440.2987147672136</v>
      </c>
      <c r="N51">
        <f>(277-103)/(-62+(AVERAGE($P$207,$P$47)))*I51+277-((277-103)/(-62+(AVERAGE($P$207,$P$47)))*220)</f>
        <v>151.5541719723741</v>
      </c>
    </row>
    <row r="52" spans="1:14" ht="12.75">
      <c r="A52" t="s">
        <v>168</v>
      </c>
      <c r="B52" s="1">
        <v>36853</v>
      </c>
      <c r="C52">
        <f>AVERAGE(C51,C53)</f>
        <v>0.09963541666666667</v>
      </c>
      <c r="D52" t="s">
        <v>160</v>
      </c>
      <c r="E52" t="s">
        <v>168</v>
      </c>
      <c r="F52" t="s">
        <v>168</v>
      </c>
      <c r="G52" t="s">
        <v>161</v>
      </c>
      <c r="H52" t="s">
        <v>168</v>
      </c>
      <c r="I52" t="s">
        <v>168</v>
      </c>
      <c r="K52" s="2">
        <v>0.09930555555555555</v>
      </c>
      <c r="L52" s="3">
        <f t="shared" si="0"/>
        <v>328.09930555555553</v>
      </c>
      <c r="M52" t="s">
        <v>168</v>
      </c>
      <c r="N52" t="s">
        <v>168</v>
      </c>
    </row>
    <row r="53" spans="1:14" ht="12.75">
      <c r="A53" t="s">
        <v>212</v>
      </c>
      <c r="B53" s="1">
        <v>36853</v>
      </c>
      <c r="C53" s="2">
        <v>0.10172453703703704</v>
      </c>
      <c r="D53" t="s">
        <v>160</v>
      </c>
      <c r="E53">
        <v>0.676</v>
      </c>
      <c r="F53">
        <v>9.6299</v>
      </c>
      <c r="G53" t="s">
        <v>161</v>
      </c>
      <c r="H53">
        <v>1.668</v>
      </c>
      <c r="I53">
        <v>100.1928</v>
      </c>
      <c r="K53" s="2">
        <v>0.1013888888888889</v>
      </c>
      <c r="L53" s="3">
        <f t="shared" si="0"/>
        <v>328.1013888888889</v>
      </c>
      <c r="M53">
        <f t="shared" si="5"/>
        <v>445.8452164894996</v>
      </c>
      <c r="N53">
        <f aca="true" t="shared" si="6" ref="N53:N70">(277-103)/(-62+(AVERAGE($P$207,$P$47)))*I53+277-((277-103)/(-62+(AVERAGE($P$207,$P$47)))*220)</f>
        <v>148.19170337538253</v>
      </c>
    </row>
    <row r="54" spans="1:14" ht="12.75">
      <c r="A54" t="s">
        <v>213</v>
      </c>
      <c r="B54" s="1">
        <v>36853</v>
      </c>
      <c r="C54" s="2">
        <v>0.10380787037037037</v>
      </c>
      <c r="D54" t="s">
        <v>160</v>
      </c>
      <c r="E54">
        <v>0.676</v>
      </c>
      <c r="F54">
        <v>9.9832</v>
      </c>
      <c r="G54" t="s">
        <v>161</v>
      </c>
      <c r="H54">
        <v>1.67</v>
      </c>
      <c r="I54">
        <v>99.7483</v>
      </c>
      <c r="K54" s="2">
        <v>0.10347222222222223</v>
      </c>
      <c r="L54" s="3">
        <f t="shared" si="0"/>
        <v>328.1034722222222</v>
      </c>
      <c r="M54">
        <f t="shared" si="5"/>
        <v>462.20230378902926</v>
      </c>
      <c r="N54">
        <f t="shared" si="6"/>
        <v>147.7138081583201</v>
      </c>
    </row>
    <row r="55" spans="1:14" ht="12.75">
      <c r="A55" t="s">
        <v>214</v>
      </c>
      <c r="B55" s="1">
        <v>36853</v>
      </c>
      <c r="C55" s="2">
        <v>0.10589120370370371</v>
      </c>
      <c r="D55" t="s">
        <v>160</v>
      </c>
      <c r="E55">
        <v>0.676</v>
      </c>
      <c r="F55">
        <v>10.8054</v>
      </c>
      <c r="G55" t="s">
        <v>161</v>
      </c>
      <c r="H55">
        <v>1.67</v>
      </c>
      <c r="I55">
        <v>103.2628</v>
      </c>
      <c r="K55" s="2">
        <v>0.10555555555555556</v>
      </c>
      <c r="L55" s="3">
        <f t="shared" si="0"/>
        <v>328.10555555555555</v>
      </c>
      <c r="M55">
        <f t="shared" si="5"/>
        <v>500.26852846401727</v>
      </c>
      <c r="N55">
        <f t="shared" si="6"/>
        <v>151.49235200616243</v>
      </c>
    </row>
    <row r="56" spans="1:14" ht="12.75">
      <c r="A56" t="s">
        <v>215</v>
      </c>
      <c r="B56" s="1">
        <v>36853</v>
      </c>
      <c r="C56" s="2">
        <v>0.10797453703703704</v>
      </c>
      <c r="D56" t="s">
        <v>160</v>
      </c>
      <c r="E56">
        <v>0.678</v>
      </c>
      <c r="F56">
        <v>10.4528</v>
      </c>
      <c r="G56" t="s">
        <v>161</v>
      </c>
      <c r="H56">
        <v>1.67</v>
      </c>
      <c r="I56">
        <v>102.6597</v>
      </c>
      <c r="K56" s="2">
        <v>0.1076388888888889</v>
      </c>
      <c r="L56" s="3">
        <f t="shared" si="0"/>
        <v>328.1076388888889</v>
      </c>
      <c r="M56">
        <f t="shared" si="5"/>
        <v>483.94384977221375</v>
      </c>
      <c r="N56">
        <f t="shared" si="6"/>
        <v>150.84394119534045</v>
      </c>
    </row>
    <row r="57" spans="1:14" ht="12.75">
      <c r="A57" t="s">
        <v>216</v>
      </c>
      <c r="B57" s="1">
        <v>36853</v>
      </c>
      <c r="C57" s="2">
        <v>0.11005787037037036</v>
      </c>
      <c r="D57" t="s">
        <v>160</v>
      </c>
      <c r="E57">
        <v>0.676</v>
      </c>
      <c r="F57">
        <v>9.8677</v>
      </c>
      <c r="G57" t="s">
        <v>161</v>
      </c>
      <c r="H57">
        <v>1.668</v>
      </c>
      <c r="I57">
        <v>101.539</v>
      </c>
      <c r="K57" s="2">
        <v>0.10972222222222222</v>
      </c>
      <c r="L57" s="3">
        <f t="shared" si="0"/>
        <v>328.1097222222222</v>
      </c>
      <c r="M57">
        <f t="shared" si="5"/>
        <v>456.8548835142042</v>
      </c>
      <c r="N57">
        <f t="shared" si="6"/>
        <v>149.63904317562873</v>
      </c>
    </row>
    <row r="58" spans="1:14" ht="12.75">
      <c r="A58" t="s">
        <v>217</v>
      </c>
      <c r="B58" s="1">
        <v>36853</v>
      </c>
      <c r="C58" s="2">
        <v>0.11214120370370372</v>
      </c>
      <c r="D58" t="s">
        <v>160</v>
      </c>
      <c r="E58">
        <v>0.681</v>
      </c>
      <c r="F58">
        <v>9.6851</v>
      </c>
      <c r="G58" t="s">
        <v>161</v>
      </c>
      <c r="H58">
        <v>1.673</v>
      </c>
      <c r="I58">
        <v>123.2313</v>
      </c>
      <c r="K58" s="2">
        <v>0.11180555555555556</v>
      </c>
      <c r="L58" s="3">
        <f t="shared" si="0"/>
        <v>328.1118055555556</v>
      </c>
      <c r="M58">
        <f t="shared" si="5"/>
        <v>448.40086669876666</v>
      </c>
      <c r="N58">
        <f t="shared" si="6"/>
        <v>172.96108235916859</v>
      </c>
    </row>
    <row r="59" spans="1:14" ht="12.75">
      <c r="A59" t="s">
        <v>218</v>
      </c>
      <c r="B59" s="1">
        <v>36853</v>
      </c>
      <c r="C59" s="2">
        <v>0.11422453703703704</v>
      </c>
      <c r="D59" t="s">
        <v>160</v>
      </c>
      <c r="E59">
        <v>0.676</v>
      </c>
      <c r="F59">
        <v>9.648</v>
      </c>
      <c r="G59" t="s">
        <v>161</v>
      </c>
      <c r="H59">
        <v>1.668</v>
      </c>
      <c r="I59">
        <v>107.0101</v>
      </c>
      <c r="K59" s="2">
        <v>0.11388888888888889</v>
      </c>
      <c r="L59" s="3">
        <f t="shared" si="0"/>
        <v>328.1138888888889</v>
      </c>
      <c r="M59">
        <f t="shared" si="5"/>
        <v>446.68321048927737</v>
      </c>
      <c r="N59">
        <f t="shared" si="6"/>
        <v>155.52118608242353</v>
      </c>
    </row>
    <row r="60" spans="1:14" ht="12.75">
      <c r="A60" t="s">
        <v>219</v>
      </c>
      <c r="B60" s="1">
        <v>36853</v>
      </c>
      <c r="C60" s="2">
        <v>0.11630787037037038</v>
      </c>
      <c r="D60" t="s">
        <v>160</v>
      </c>
      <c r="E60">
        <v>0.676</v>
      </c>
      <c r="F60">
        <v>10.5688</v>
      </c>
      <c r="G60" t="s">
        <v>161</v>
      </c>
      <c r="H60">
        <v>1.67</v>
      </c>
      <c r="I60">
        <v>103.9522</v>
      </c>
      <c r="K60" s="2">
        <v>0.11597222222222221</v>
      </c>
      <c r="L60" s="3">
        <f t="shared" si="0"/>
        <v>328.11597222222224</v>
      </c>
      <c r="M60">
        <f t="shared" si="5"/>
        <v>489.31441905255747</v>
      </c>
      <c r="N60">
        <f t="shared" si="6"/>
        <v>152.23354652279426</v>
      </c>
    </row>
    <row r="61" spans="1:14" ht="12.75">
      <c r="A61" t="s">
        <v>220</v>
      </c>
      <c r="B61" s="1">
        <v>36853</v>
      </c>
      <c r="C61" s="2">
        <v>0.11840277777777779</v>
      </c>
      <c r="D61" t="s">
        <v>160</v>
      </c>
      <c r="E61">
        <v>0.676</v>
      </c>
      <c r="F61">
        <v>9.9535</v>
      </c>
      <c r="G61" t="s">
        <v>161</v>
      </c>
      <c r="H61">
        <v>1.668</v>
      </c>
      <c r="I61">
        <v>98.3315</v>
      </c>
      <c r="K61" s="2">
        <v>0.11805555555555557</v>
      </c>
      <c r="L61" s="3">
        <f t="shared" si="0"/>
        <v>328.11805555555554</v>
      </c>
      <c r="M61">
        <f t="shared" si="5"/>
        <v>460.82725286121706</v>
      </c>
      <c r="N61">
        <f t="shared" si="6"/>
        <v>146.1905641908644</v>
      </c>
    </row>
    <row r="62" spans="1:14" ht="12.75">
      <c r="A62" t="s">
        <v>221</v>
      </c>
      <c r="B62" s="1">
        <v>36853</v>
      </c>
      <c r="C62" s="2">
        <v>0.12048611111111111</v>
      </c>
      <c r="D62" t="s">
        <v>160</v>
      </c>
      <c r="E62">
        <v>0.675</v>
      </c>
      <c r="F62">
        <v>9.8063</v>
      </c>
      <c r="G62" t="s">
        <v>161</v>
      </c>
      <c r="H62">
        <v>1.666</v>
      </c>
      <c r="I62">
        <v>100.1479</v>
      </c>
      <c r="K62" s="2">
        <v>0.12013888888888889</v>
      </c>
      <c r="L62" s="3">
        <f t="shared" si="0"/>
        <v>328.1201388888889</v>
      </c>
      <c r="M62">
        <f t="shared" si="5"/>
        <v>454.01218563650514</v>
      </c>
      <c r="N62">
        <f t="shared" si="6"/>
        <v>148.14343004524505</v>
      </c>
    </row>
    <row r="63" spans="1:14" ht="12.75">
      <c r="A63" t="s">
        <v>222</v>
      </c>
      <c r="B63" s="1">
        <v>36853</v>
      </c>
      <c r="C63" s="2">
        <v>0.12256944444444444</v>
      </c>
      <c r="D63" t="s">
        <v>160</v>
      </c>
      <c r="E63">
        <v>0.676</v>
      </c>
      <c r="F63">
        <v>9.4367</v>
      </c>
      <c r="G63" t="s">
        <v>161</v>
      </c>
      <c r="H63">
        <v>1.668</v>
      </c>
      <c r="I63">
        <v>95.6032</v>
      </c>
      <c r="K63" s="2">
        <v>0.12222222222222223</v>
      </c>
      <c r="L63" s="3">
        <f t="shared" si="0"/>
        <v>328.1222222222222</v>
      </c>
      <c r="M63">
        <f t="shared" si="5"/>
        <v>436.9004407570651</v>
      </c>
      <c r="N63">
        <f t="shared" si="6"/>
        <v>143.2572874288589</v>
      </c>
    </row>
    <row r="64" spans="1:14" ht="12.75">
      <c r="A64" t="s">
        <v>223</v>
      </c>
      <c r="B64" s="1">
        <v>36853</v>
      </c>
      <c r="C64" s="2">
        <v>0.12465277777777778</v>
      </c>
      <c r="D64" t="s">
        <v>160</v>
      </c>
      <c r="E64">
        <v>0.675</v>
      </c>
      <c r="F64">
        <v>10.6185</v>
      </c>
      <c r="G64" t="s">
        <v>161</v>
      </c>
      <c r="H64">
        <v>1.666</v>
      </c>
      <c r="I64">
        <v>106.1862</v>
      </c>
      <c r="K64" s="2">
        <v>0.12430555555555556</v>
      </c>
      <c r="L64" s="3">
        <f t="shared" si="0"/>
        <v>328.12430555555557</v>
      </c>
      <c r="M64">
        <f t="shared" si="5"/>
        <v>491.61543020111856</v>
      </c>
      <c r="N64">
        <f t="shared" si="6"/>
        <v>154.63538660134873</v>
      </c>
    </row>
    <row r="65" spans="1:14" ht="12.75">
      <c r="A65" t="s">
        <v>224</v>
      </c>
      <c r="B65" s="1">
        <v>36853</v>
      </c>
      <c r="C65" s="2">
        <v>0.1267361111111111</v>
      </c>
      <c r="D65" t="s">
        <v>160</v>
      </c>
      <c r="E65">
        <v>0.676</v>
      </c>
      <c r="F65">
        <v>9.8275</v>
      </c>
      <c r="G65" t="s">
        <v>161</v>
      </c>
      <c r="H65">
        <v>1.668</v>
      </c>
      <c r="I65">
        <v>118.5729</v>
      </c>
      <c r="K65" s="2">
        <v>0.12638888888888888</v>
      </c>
      <c r="L65" s="3">
        <f t="shared" si="0"/>
        <v>328.12638888888887</v>
      </c>
      <c r="M65">
        <f t="shared" si="5"/>
        <v>454.99370347049893</v>
      </c>
      <c r="N65">
        <f t="shared" si="6"/>
        <v>167.95269747916035</v>
      </c>
    </row>
    <row r="66" spans="1:14" ht="12.75">
      <c r="A66" t="s">
        <v>225</v>
      </c>
      <c r="B66" s="1">
        <v>36853</v>
      </c>
      <c r="C66" s="2">
        <v>0.12881944444444446</v>
      </c>
      <c r="D66" t="s">
        <v>160</v>
      </c>
      <c r="E66">
        <v>0.676</v>
      </c>
      <c r="F66">
        <v>10.1044</v>
      </c>
      <c r="G66" t="s">
        <v>161</v>
      </c>
      <c r="H66">
        <v>1.666</v>
      </c>
      <c r="I66">
        <v>99.3694</v>
      </c>
      <c r="K66" s="2">
        <v>0.12847222222222224</v>
      </c>
      <c r="L66" s="3">
        <f t="shared" si="0"/>
        <v>328.12847222222223</v>
      </c>
      <c r="M66">
        <f t="shared" si="5"/>
        <v>467.8136227267676</v>
      </c>
      <c r="N66">
        <f t="shared" si="6"/>
        <v>147.30644145923134</v>
      </c>
    </row>
    <row r="67" spans="1:14" ht="12.75">
      <c r="A67" t="s">
        <v>226</v>
      </c>
      <c r="B67" s="1">
        <v>36853</v>
      </c>
      <c r="C67" s="2">
        <v>0.13090277777777778</v>
      </c>
      <c r="D67" t="s">
        <v>160</v>
      </c>
      <c r="E67">
        <v>0.676</v>
      </c>
      <c r="F67">
        <v>10.8898</v>
      </c>
      <c r="G67" t="s">
        <v>161</v>
      </c>
      <c r="H67">
        <v>1.668</v>
      </c>
      <c r="I67">
        <v>94.8178</v>
      </c>
      <c r="K67" s="2">
        <v>0.13055555555555556</v>
      </c>
      <c r="L67" s="3">
        <f t="shared" si="0"/>
        <v>328.13055555555553</v>
      </c>
      <c r="M67">
        <f t="shared" si="5"/>
        <v>504.17608059557756</v>
      </c>
      <c r="N67">
        <f t="shared" si="6"/>
        <v>142.41288044689975</v>
      </c>
    </row>
    <row r="68" spans="1:14" ht="12.75">
      <c r="A68" t="s">
        <v>227</v>
      </c>
      <c r="B68" s="1">
        <v>36853</v>
      </c>
      <c r="C68" s="2">
        <v>0.13299768518518518</v>
      </c>
      <c r="D68" t="s">
        <v>160</v>
      </c>
      <c r="E68">
        <v>0.678</v>
      </c>
      <c r="F68">
        <v>10.5447</v>
      </c>
      <c r="G68" t="s">
        <v>161</v>
      </c>
      <c r="H68">
        <v>1.67</v>
      </c>
      <c r="I68">
        <v>96.9721</v>
      </c>
      <c r="K68" s="2">
        <v>0.1326388888888889</v>
      </c>
      <c r="L68" s="3">
        <f t="shared" si="0"/>
        <v>328.1326388888889</v>
      </c>
      <c r="M68">
        <f t="shared" si="5"/>
        <v>488.1986369865551</v>
      </c>
      <c r="N68">
        <f t="shared" si="6"/>
        <v>144.72903267663565</v>
      </c>
    </row>
    <row r="69" spans="1:14" ht="12.75">
      <c r="A69" t="s">
        <v>228</v>
      </c>
      <c r="B69" s="1">
        <v>36853</v>
      </c>
      <c r="C69" s="2">
        <v>0.13508101851851853</v>
      </c>
      <c r="D69" t="s">
        <v>160</v>
      </c>
      <c r="E69">
        <v>0.676</v>
      </c>
      <c r="F69">
        <v>9.7259</v>
      </c>
      <c r="G69" t="s">
        <v>161</v>
      </c>
      <c r="H69">
        <v>1.67</v>
      </c>
      <c r="I69">
        <v>94.02</v>
      </c>
      <c r="K69" s="2">
        <v>0.13472222222222222</v>
      </c>
      <c r="L69" s="3">
        <f t="shared" si="0"/>
        <v>328.1347222222222</v>
      </c>
      <c r="M69">
        <f t="shared" si="5"/>
        <v>450.2898255490944</v>
      </c>
      <c r="N69">
        <f t="shared" si="6"/>
        <v>141.55514185483582</v>
      </c>
    </row>
    <row r="70" spans="1:14" ht="12.75">
      <c r="A70" t="s">
        <v>229</v>
      </c>
      <c r="B70" s="1">
        <v>36853</v>
      </c>
      <c r="C70" s="2">
        <v>0.13716435185185186</v>
      </c>
      <c r="D70" t="s">
        <v>160</v>
      </c>
      <c r="E70">
        <v>0.676</v>
      </c>
      <c r="F70">
        <v>10.1273</v>
      </c>
      <c r="G70" t="s">
        <v>161</v>
      </c>
      <c r="H70">
        <v>1.668</v>
      </c>
      <c r="I70">
        <v>94.2507</v>
      </c>
      <c r="K70" s="2">
        <v>0.13680555555555554</v>
      </c>
      <c r="L70" s="3">
        <f aca="true" t="shared" si="7" ref="L70:L133">B70-DATE(1999,12,31)+K70</f>
        <v>328.13680555555555</v>
      </c>
      <c r="M70">
        <f t="shared" si="5"/>
        <v>468.8738471795251</v>
      </c>
      <c r="N70">
        <f t="shared" si="6"/>
        <v>141.80317431057557</v>
      </c>
    </row>
    <row r="71" spans="1:14" ht="12.75">
      <c r="A71" t="s">
        <v>168</v>
      </c>
      <c r="B71" s="1">
        <v>36853</v>
      </c>
      <c r="C71">
        <f>AVERAGE(C70,C72)</f>
        <v>0.13924768518518518</v>
      </c>
      <c r="D71" t="s">
        <v>160</v>
      </c>
      <c r="E71" t="s">
        <v>168</v>
      </c>
      <c r="F71" t="s">
        <v>168</v>
      </c>
      <c r="G71" t="s">
        <v>161</v>
      </c>
      <c r="H71" t="s">
        <v>168</v>
      </c>
      <c r="I71" t="s">
        <v>168</v>
      </c>
      <c r="K71" s="2">
        <v>0.1388888888888889</v>
      </c>
      <c r="L71" s="3">
        <f t="shared" si="7"/>
        <v>328.1388888888889</v>
      </c>
      <c r="M71" t="s">
        <v>168</v>
      </c>
      <c r="N71" t="s">
        <v>168</v>
      </c>
    </row>
    <row r="72" spans="1:14" ht="12.75">
      <c r="A72" t="s">
        <v>230</v>
      </c>
      <c r="B72" s="1">
        <v>36853</v>
      </c>
      <c r="C72" s="2">
        <v>0.1413310185185185</v>
      </c>
      <c r="D72" t="s">
        <v>160</v>
      </c>
      <c r="E72">
        <v>0.675</v>
      </c>
      <c r="F72">
        <v>9.8405</v>
      </c>
      <c r="G72" t="s">
        <v>161</v>
      </c>
      <c r="H72">
        <v>1.668</v>
      </c>
      <c r="I72">
        <v>92.802</v>
      </c>
      <c r="K72" s="2">
        <v>0.14097222222222222</v>
      </c>
      <c r="L72" s="3">
        <f t="shared" si="7"/>
        <v>328.1409722222222</v>
      </c>
      <c r="M72">
        <f t="shared" si="5"/>
        <v>455.5955776139857</v>
      </c>
      <c r="N72">
        <f>(277-103)/(-62+(AVERAGE($P$207,$P$47)))*I72+277-((277-103)/(-62+(AVERAGE($P$207,$P$47)))*220)</f>
        <v>140.24563370099548</v>
      </c>
    </row>
    <row r="73" spans="1:14" ht="12.75">
      <c r="A73" t="s">
        <v>168</v>
      </c>
      <c r="B73" s="1">
        <v>36853</v>
      </c>
      <c r="C73">
        <f>AVERAGE(C72,C74)</f>
        <v>0.14341435185185186</v>
      </c>
      <c r="D73" t="s">
        <v>160</v>
      </c>
      <c r="E73" t="s">
        <v>168</v>
      </c>
      <c r="F73" t="s">
        <v>168</v>
      </c>
      <c r="G73" t="s">
        <v>161</v>
      </c>
      <c r="H73" t="s">
        <v>168</v>
      </c>
      <c r="I73" t="s">
        <v>168</v>
      </c>
      <c r="K73" s="2">
        <v>0.14305555555555557</v>
      </c>
      <c r="L73" s="3">
        <f t="shared" si="7"/>
        <v>328.1430555555556</v>
      </c>
      <c r="M73" t="s">
        <v>168</v>
      </c>
      <c r="N73" t="s">
        <v>168</v>
      </c>
    </row>
    <row r="74" spans="1:14" ht="12.75">
      <c r="A74" t="s">
        <v>231</v>
      </c>
      <c r="B74" s="1">
        <v>36853</v>
      </c>
      <c r="C74" s="2">
        <v>0.1454976851851852</v>
      </c>
      <c r="D74" t="s">
        <v>160</v>
      </c>
      <c r="E74">
        <v>0.676</v>
      </c>
      <c r="F74">
        <v>10.9253</v>
      </c>
      <c r="G74" t="s">
        <v>161</v>
      </c>
      <c r="H74">
        <v>1.668</v>
      </c>
      <c r="I74">
        <v>92.8623</v>
      </c>
      <c r="K74" s="2">
        <v>0.1451388888888889</v>
      </c>
      <c r="L74" s="3">
        <f t="shared" si="7"/>
        <v>328.1451388888889</v>
      </c>
      <c r="M74">
        <f t="shared" si="5"/>
        <v>505.8196599874069</v>
      </c>
      <c r="N74">
        <f>(277-103)/(-62+(AVERAGE($P$207,$P$47)))*I74+277-((277-103)/(-62+(AVERAGE($P$207,$P$47)))*220)</f>
        <v>140.3104640307792</v>
      </c>
    </row>
    <row r="75" spans="1:14" ht="12.75">
      <c r="A75" t="s">
        <v>168</v>
      </c>
      <c r="B75" s="1">
        <v>36853</v>
      </c>
      <c r="C75">
        <f>AVERAGE(C74,C76)</f>
        <v>0.14758680555555556</v>
      </c>
      <c r="D75" t="s">
        <v>160</v>
      </c>
      <c r="E75" t="s">
        <v>168</v>
      </c>
      <c r="F75" t="s">
        <v>168</v>
      </c>
      <c r="G75" t="s">
        <v>161</v>
      </c>
      <c r="H75" t="s">
        <v>168</v>
      </c>
      <c r="I75" t="s">
        <v>168</v>
      </c>
      <c r="K75" s="2">
        <v>0.14722222222222223</v>
      </c>
      <c r="L75" s="3">
        <f t="shared" si="7"/>
        <v>328.14722222222224</v>
      </c>
      <c r="M75" t="s">
        <v>168</v>
      </c>
      <c r="N75" t="s">
        <v>168</v>
      </c>
    </row>
    <row r="76" spans="1:14" ht="12.75">
      <c r="A76" t="s">
        <v>232</v>
      </c>
      <c r="B76" s="1">
        <v>36853</v>
      </c>
      <c r="C76" s="2">
        <v>0.14967592592592593</v>
      </c>
      <c r="D76" t="s">
        <v>160</v>
      </c>
      <c r="E76">
        <v>0.676</v>
      </c>
      <c r="F76">
        <v>10.3086</v>
      </c>
      <c r="G76" t="s">
        <v>161</v>
      </c>
      <c r="H76">
        <v>1.668</v>
      </c>
      <c r="I76">
        <v>96.6108</v>
      </c>
      <c r="K76" s="2">
        <v>0.14930555555555555</v>
      </c>
      <c r="L76" s="3">
        <f t="shared" si="7"/>
        <v>328.14930555555554</v>
      </c>
      <c r="M76">
        <f t="shared" si="5"/>
        <v>477.26767658061414</v>
      </c>
      <c r="N76">
        <f>(277-103)/(-62+(AVERAGE($P$207,$P$47)))*I76+277-((277-103)/(-62+(AVERAGE($P$207,$P$47)))*220)</f>
        <v>144.3405882628569</v>
      </c>
    </row>
    <row r="77" spans="1:14" ht="12.75">
      <c r="A77" t="s">
        <v>233</v>
      </c>
      <c r="B77" s="1">
        <v>36853</v>
      </c>
      <c r="C77" s="2">
        <v>0.15175925925925926</v>
      </c>
      <c r="D77" t="s">
        <v>160</v>
      </c>
      <c r="E77">
        <v>0.675</v>
      </c>
      <c r="F77">
        <v>10.5403</v>
      </c>
      <c r="G77" t="s">
        <v>161</v>
      </c>
      <c r="H77">
        <v>1.668</v>
      </c>
      <c r="I77">
        <v>101.7221</v>
      </c>
      <c r="K77" s="2">
        <v>0.15138888888888888</v>
      </c>
      <c r="L77" s="3">
        <f t="shared" si="7"/>
        <v>328.1513888888889</v>
      </c>
      <c r="M77">
        <f t="shared" si="5"/>
        <v>487.99492573799034</v>
      </c>
      <c r="N77">
        <f>(277-103)/(-62+(AVERAGE($P$207,$P$47)))*I77+277-((277-103)/(-62+(AVERAGE($P$207,$P$47)))*220)</f>
        <v>149.83589945064364</v>
      </c>
    </row>
    <row r="78" spans="1:14" ht="12.75">
      <c r="A78" t="s">
        <v>168</v>
      </c>
      <c r="B78" s="1">
        <v>36853</v>
      </c>
      <c r="C78">
        <f>AVERAGE(C77,C79)</f>
        <v>0.1538425925925926</v>
      </c>
      <c r="D78" t="s">
        <v>160</v>
      </c>
      <c r="E78" t="s">
        <v>168</v>
      </c>
      <c r="F78" t="s">
        <v>168</v>
      </c>
      <c r="G78" t="s">
        <v>161</v>
      </c>
      <c r="H78" t="s">
        <v>168</v>
      </c>
      <c r="I78" t="s">
        <v>168</v>
      </c>
      <c r="K78" s="2">
        <v>0.15347222222222223</v>
      </c>
      <c r="L78" s="3">
        <f t="shared" si="7"/>
        <v>328.1534722222222</v>
      </c>
      <c r="M78" t="s">
        <v>168</v>
      </c>
      <c r="N78" t="s">
        <v>168</v>
      </c>
    </row>
    <row r="79" spans="1:14" ht="12.75">
      <c r="A79" t="s">
        <v>234</v>
      </c>
      <c r="B79" s="1">
        <v>36853</v>
      </c>
      <c r="C79" s="2">
        <v>0.15592592592592594</v>
      </c>
      <c r="D79" t="s">
        <v>160</v>
      </c>
      <c r="E79">
        <v>0.676</v>
      </c>
      <c r="F79">
        <v>10.2356</v>
      </c>
      <c r="G79" t="s">
        <v>161</v>
      </c>
      <c r="H79">
        <v>1.668</v>
      </c>
      <c r="I79">
        <v>96.273</v>
      </c>
      <c r="K79" s="2">
        <v>0.15555555555555556</v>
      </c>
      <c r="L79" s="3">
        <f t="shared" si="7"/>
        <v>328.15555555555557</v>
      </c>
      <c r="M79">
        <f t="shared" si="5"/>
        <v>473.88792177488057</v>
      </c>
      <c r="N79">
        <f aca="true" t="shared" si="8" ref="N79:N96">(277-103)/(-62+(AVERAGE($P$207,$P$47)))*I79+277-((277-103)/(-62+(AVERAGE($P$207,$P$47)))*220)</f>
        <v>143.9774094004864</v>
      </c>
    </row>
    <row r="80" spans="1:14" ht="12.75">
      <c r="A80" t="s">
        <v>235</v>
      </c>
      <c r="B80" s="1">
        <v>36853</v>
      </c>
      <c r="C80" s="2">
        <v>0.15800925925925927</v>
      </c>
      <c r="D80" t="s">
        <v>160</v>
      </c>
      <c r="E80">
        <v>0.676</v>
      </c>
      <c r="F80">
        <v>10.1891</v>
      </c>
      <c r="G80" t="s">
        <v>161</v>
      </c>
      <c r="H80">
        <v>1.666</v>
      </c>
      <c r="I80">
        <v>97.8872</v>
      </c>
      <c r="K80" s="2">
        <v>0.15763888888888888</v>
      </c>
      <c r="L80" s="3">
        <f t="shared" si="7"/>
        <v>328.15763888888887</v>
      </c>
      <c r="M80">
        <f t="shared" si="5"/>
        <v>471.73506426163937</v>
      </c>
      <c r="N80">
        <f t="shared" si="8"/>
        <v>145.7128839997714</v>
      </c>
    </row>
    <row r="81" spans="1:14" ht="12.75">
      <c r="A81" t="s">
        <v>236</v>
      </c>
      <c r="B81" s="1">
        <v>36853</v>
      </c>
      <c r="C81" s="2">
        <v>0.1600925925925926</v>
      </c>
      <c r="D81" t="s">
        <v>160</v>
      </c>
      <c r="E81">
        <v>0.676</v>
      </c>
      <c r="F81">
        <v>9.9386</v>
      </c>
      <c r="G81" t="s">
        <v>161</v>
      </c>
      <c r="H81">
        <v>1.668</v>
      </c>
      <c r="I81">
        <v>102.8356</v>
      </c>
      <c r="K81" s="2">
        <v>0.15972222222222224</v>
      </c>
      <c r="L81" s="3">
        <f t="shared" si="7"/>
        <v>328.15972222222223</v>
      </c>
      <c r="M81">
        <f t="shared" si="5"/>
        <v>460.13741249675905</v>
      </c>
      <c r="N81">
        <f t="shared" si="8"/>
        <v>151.03305653545584</v>
      </c>
    </row>
    <row r="82" spans="1:14" ht="12.75">
      <c r="A82" t="s">
        <v>237</v>
      </c>
      <c r="B82" s="1">
        <v>36853</v>
      </c>
      <c r="C82" s="2">
        <v>0.16217592592592592</v>
      </c>
      <c r="D82" t="s">
        <v>160</v>
      </c>
      <c r="E82">
        <v>0.676</v>
      </c>
      <c r="F82">
        <v>9.736</v>
      </c>
      <c r="G82" t="s">
        <v>161</v>
      </c>
      <c r="H82">
        <v>1.668</v>
      </c>
      <c r="I82">
        <v>101.609</v>
      </c>
      <c r="K82" s="2">
        <v>0.16180555555555556</v>
      </c>
      <c r="L82" s="3">
        <f t="shared" si="7"/>
        <v>328.16180555555553</v>
      </c>
      <c r="M82">
        <f t="shared" si="5"/>
        <v>450.7574354605726</v>
      </c>
      <c r="N82">
        <f t="shared" si="8"/>
        <v>149.71430226492987</v>
      </c>
    </row>
    <row r="83" spans="1:14" ht="12.75">
      <c r="A83" t="s">
        <v>238</v>
      </c>
      <c r="B83" s="1">
        <v>36853</v>
      </c>
      <c r="C83" s="2">
        <v>0.16427083333333334</v>
      </c>
      <c r="D83" t="s">
        <v>160</v>
      </c>
      <c r="E83">
        <v>0.675</v>
      </c>
      <c r="F83">
        <v>10.1256</v>
      </c>
      <c r="G83" t="s">
        <v>161</v>
      </c>
      <c r="H83">
        <v>1.668</v>
      </c>
      <c r="I83">
        <v>104.1684</v>
      </c>
      <c r="K83" s="2">
        <v>0.1638888888888889</v>
      </c>
      <c r="L83" s="3">
        <f t="shared" si="7"/>
        <v>328.1638888888889</v>
      </c>
      <c r="M83">
        <f t="shared" si="5"/>
        <v>468.7951405607615</v>
      </c>
      <c r="N83">
        <f t="shared" si="8"/>
        <v>152.46598959575016</v>
      </c>
    </row>
    <row r="84" spans="1:14" ht="12.75">
      <c r="A84" t="s">
        <v>239</v>
      </c>
      <c r="B84" s="1">
        <v>36853</v>
      </c>
      <c r="C84" s="2">
        <v>0.16635416666666666</v>
      </c>
      <c r="D84" t="s">
        <v>160</v>
      </c>
      <c r="E84">
        <v>0.675</v>
      </c>
      <c r="F84">
        <v>10.4564</v>
      </c>
      <c r="G84" t="s">
        <v>161</v>
      </c>
      <c r="H84">
        <v>1.668</v>
      </c>
      <c r="I84">
        <v>102.7837</v>
      </c>
      <c r="K84" s="2">
        <v>0.16597222222222222</v>
      </c>
      <c r="L84" s="3">
        <f t="shared" si="7"/>
        <v>328.1659722222222</v>
      </c>
      <c r="M84">
        <f t="shared" si="5"/>
        <v>484.11052261194857</v>
      </c>
      <c r="N84">
        <f t="shared" si="8"/>
        <v>150.97725729638825</v>
      </c>
    </row>
    <row r="85" spans="1:14" ht="12.75">
      <c r="A85" t="s">
        <v>240</v>
      </c>
      <c r="B85" s="1">
        <v>36853</v>
      </c>
      <c r="C85" s="2">
        <v>0.1684375</v>
      </c>
      <c r="D85" t="s">
        <v>160</v>
      </c>
      <c r="E85">
        <v>0.676</v>
      </c>
      <c r="F85">
        <v>10.2705</v>
      </c>
      <c r="G85" t="s">
        <v>161</v>
      </c>
      <c r="H85">
        <v>1.668</v>
      </c>
      <c r="I85">
        <v>111.02</v>
      </c>
      <c r="K85" s="2">
        <v>0.16805555555555554</v>
      </c>
      <c r="L85" s="3">
        <f t="shared" si="7"/>
        <v>328.16805555555555</v>
      </c>
      <c r="M85">
        <f t="shared" si="5"/>
        <v>475.5037223600874</v>
      </c>
      <c r="N85">
        <f t="shared" si="8"/>
        <v>159.83234925654875</v>
      </c>
    </row>
    <row r="86" spans="1:14" ht="12.75">
      <c r="A86" t="s">
        <v>241</v>
      </c>
      <c r="B86" s="1">
        <v>36853</v>
      </c>
      <c r="C86" s="2">
        <v>0.17052083333333334</v>
      </c>
      <c r="D86" t="s">
        <v>160</v>
      </c>
      <c r="E86">
        <v>0.676</v>
      </c>
      <c r="F86">
        <v>10.2745</v>
      </c>
      <c r="G86" t="s">
        <v>161</v>
      </c>
      <c r="H86">
        <v>1.666</v>
      </c>
      <c r="I86">
        <v>113.148</v>
      </c>
      <c r="K86" s="2">
        <v>0.17013888888888887</v>
      </c>
      <c r="L86" s="3">
        <f t="shared" si="7"/>
        <v>328.1701388888889</v>
      </c>
      <c r="M86">
        <f t="shared" si="5"/>
        <v>475.6889144042372</v>
      </c>
      <c r="N86">
        <f t="shared" si="8"/>
        <v>162.12022557130433</v>
      </c>
    </row>
    <row r="87" spans="1:14" ht="12.75">
      <c r="A87" t="s">
        <v>242</v>
      </c>
      <c r="B87" s="1">
        <v>36853</v>
      </c>
      <c r="C87" s="2">
        <v>0.17266203703703706</v>
      </c>
      <c r="D87" t="s">
        <v>160</v>
      </c>
      <c r="E87">
        <v>0.678</v>
      </c>
      <c r="F87">
        <v>10.2758</v>
      </c>
      <c r="G87" t="s">
        <v>161</v>
      </c>
      <c r="H87">
        <v>1.668</v>
      </c>
      <c r="I87">
        <v>103.2909</v>
      </c>
      <c r="K87" s="2">
        <v>0.17222222222222225</v>
      </c>
      <c r="L87" s="3">
        <f t="shared" si="7"/>
        <v>328.1722222222222</v>
      </c>
      <c r="M87">
        <f t="shared" si="5"/>
        <v>475.7491018185859</v>
      </c>
      <c r="N87">
        <f t="shared" si="8"/>
        <v>151.5225631548676</v>
      </c>
    </row>
    <row r="88" spans="1:14" ht="12.75">
      <c r="A88" t="s">
        <v>243</v>
      </c>
      <c r="B88" s="1">
        <v>36853</v>
      </c>
      <c r="C88" s="2">
        <v>0.1746875</v>
      </c>
      <c r="D88" t="s">
        <v>160</v>
      </c>
      <c r="E88">
        <v>0.676</v>
      </c>
      <c r="F88">
        <v>10.6502</v>
      </c>
      <c r="G88" t="s">
        <v>161</v>
      </c>
      <c r="H88">
        <v>1.666</v>
      </c>
      <c r="I88">
        <v>108.9494</v>
      </c>
      <c r="K88" s="2">
        <v>0.17430555555555557</v>
      </c>
      <c r="L88" s="3">
        <f t="shared" si="7"/>
        <v>328.1743055555556</v>
      </c>
      <c r="M88">
        <f t="shared" si="5"/>
        <v>493.0830771510056</v>
      </c>
      <c r="N88">
        <f t="shared" si="8"/>
        <v>157.60618539502013</v>
      </c>
    </row>
    <row r="89" spans="1:14" ht="12.75">
      <c r="A89" t="s">
        <v>244</v>
      </c>
      <c r="B89" s="1">
        <v>36853</v>
      </c>
      <c r="C89" s="2">
        <v>0.1767824074074074</v>
      </c>
      <c r="D89" t="s">
        <v>160</v>
      </c>
      <c r="E89">
        <v>0.676</v>
      </c>
      <c r="F89">
        <v>10.7654</v>
      </c>
      <c r="G89" t="s">
        <v>161</v>
      </c>
      <c r="H89">
        <v>1.668</v>
      </c>
      <c r="I89">
        <v>111.3353</v>
      </c>
      <c r="K89" s="2">
        <v>0.1763888888888889</v>
      </c>
      <c r="L89" s="3">
        <f t="shared" si="7"/>
        <v>328.1763888888889</v>
      </c>
      <c r="M89">
        <f t="shared" si="5"/>
        <v>498.41660802251937</v>
      </c>
      <c r="N89">
        <f t="shared" si="8"/>
        <v>160.17133769735813</v>
      </c>
    </row>
    <row r="90" spans="1:14" ht="12.75">
      <c r="A90" t="s">
        <v>245</v>
      </c>
      <c r="B90" s="1">
        <v>36853</v>
      </c>
      <c r="C90" s="2">
        <v>0.17886574074074071</v>
      </c>
      <c r="D90" t="s">
        <v>160</v>
      </c>
      <c r="E90">
        <v>0.676</v>
      </c>
      <c r="F90">
        <v>10.9101</v>
      </c>
      <c r="G90" t="s">
        <v>161</v>
      </c>
      <c r="H90">
        <v>1.668</v>
      </c>
      <c r="I90">
        <v>106.2182</v>
      </c>
      <c r="K90" s="2">
        <v>0.17847222222222223</v>
      </c>
      <c r="L90" s="3">
        <f t="shared" si="7"/>
        <v>328.17847222222224</v>
      </c>
      <c r="M90">
        <f t="shared" si="5"/>
        <v>505.1159302196378</v>
      </c>
      <c r="N90">
        <f t="shared" si="8"/>
        <v>154.66979075645787</v>
      </c>
    </row>
    <row r="91" spans="1:14" ht="12.75">
      <c r="A91" t="s">
        <v>246</v>
      </c>
      <c r="B91" s="1">
        <v>36853</v>
      </c>
      <c r="C91" s="2">
        <v>0.1809490740740741</v>
      </c>
      <c r="D91" t="s">
        <v>160</v>
      </c>
      <c r="E91">
        <v>0.676</v>
      </c>
      <c r="F91">
        <v>9.4156</v>
      </c>
      <c r="G91" t="s">
        <v>161</v>
      </c>
      <c r="H91">
        <v>1.668</v>
      </c>
      <c r="I91">
        <v>104.9894</v>
      </c>
      <c r="K91" s="2">
        <v>0.18055555555555555</v>
      </c>
      <c r="L91" s="3">
        <f t="shared" si="7"/>
        <v>328.18055555555554</v>
      </c>
      <c r="M91">
        <f t="shared" si="5"/>
        <v>435.923552724175</v>
      </c>
      <c r="N91">
        <f t="shared" si="8"/>
        <v>153.3486712002682</v>
      </c>
    </row>
    <row r="92" spans="1:14" ht="12.75">
      <c r="A92" t="s">
        <v>247</v>
      </c>
      <c r="B92" s="1">
        <v>36853</v>
      </c>
      <c r="C92" s="2">
        <v>0.18303240740740742</v>
      </c>
      <c r="D92" t="s">
        <v>160</v>
      </c>
      <c r="E92">
        <v>0.676</v>
      </c>
      <c r="F92">
        <v>10.5303</v>
      </c>
      <c r="G92" t="s">
        <v>161</v>
      </c>
      <c r="H92">
        <v>1.668</v>
      </c>
      <c r="I92">
        <v>103.8897</v>
      </c>
      <c r="K92" s="2">
        <v>0.1826388888888889</v>
      </c>
      <c r="L92" s="3">
        <f t="shared" si="7"/>
        <v>328.1826388888889</v>
      </c>
      <c r="M92">
        <f t="shared" si="5"/>
        <v>487.53194562761587</v>
      </c>
      <c r="N92">
        <f t="shared" si="8"/>
        <v>152.16635090734678</v>
      </c>
    </row>
    <row r="93" spans="1:14" ht="12.75">
      <c r="A93" t="s">
        <v>248</v>
      </c>
      <c r="B93" s="1">
        <v>36853</v>
      </c>
      <c r="C93" s="2">
        <v>0.18511574074074075</v>
      </c>
      <c r="D93" t="s">
        <v>160</v>
      </c>
      <c r="E93">
        <v>0.675</v>
      </c>
      <c r="F93">
        <v>10.3666</v>
      </c>
      <c r="G93" t="s">
        <v>161</v>
      </c>
      <c r="H93">
        <v>1.666</v>
      </c>
      <c r="I93">
        <v>104.6502</v>
      </c>
      <c r="K93" s="2">
        <v>0.18472222222222223</v>
      </c>
      <c r="L93" s="3">
        <f t="shared" si="7"/>
        <v>328.1847222222222</v>
      </c>
      <c r="M93">
        <f t="shared" si="5"/>
        <v>479.952961220786</v>
      </c>
      <c r="N93">
        <f t="shared" si="8"/>
        <v>152.98398715611165</v>
      </c>
    </row>
    <row r="94" spans="1:14" ht="12.75">
      <c r="A94" t="s">
        <v>249</v>
      </c>
      <c r="B94" s="1">
        <v>36853</v>
      </c>
      <c r="C94" s="2">
        <v>0.18719907407407407</v>
      </c>
      <c r="D94" t="s">
        <v>160</v>
      </c>
      <c r="E94">
        <v>0.681</v>
      </c>
      <c r="F94">
        <v>9.7012</v>
      </c>
      <c r="G94" t="s">
        <v>161</v>
      </c>
      <c r="H94">
        <v>1.673</v>
      </c>
      <c r="I94">
        <v>103.1702</v>
      </c>
      <c r="K94" s="2">
        <v>0.18680555555555556</v>
      </c>
      <c r="L94" s="3">
        <f t="shared" si="7"/>
        <v>328.18680555555557</v>
      </c>
      <c r="M94">
        <f t="shared" si="5"/>
        <v>449.1462646764695</v>
      </c>
      <c r="N94">
        <f t="shared" si="8"/>
        <v>151.39279498231542</v>
      </c>
    </row>
    <row r="95" spans="1:14" ht="12.75">
      <c r="A95" t="s">
        <v>250</v>
      </c>
      <c r="B95" s="1">
        <v>36853</v>
      </c>
      <c r="C95" s="2">
        <v>0.1892824074074074</v>
      </c>
      <c r="D95" t="s">
        <v>160</v>
      </c>
      <c r="E95">
        <v>0.676</v>
      </c>
      <c r="F95">
        <v>10.7363</v>
      </c>
      <c r="G95" t="s">
        <v>161</v>
      </c>
      <c r="H95">
        <v>1.67</v>
      </c>
      <c r="I95">
        <v>93.8746</v>
      </c>
      <c r="K95" s="2">
        <v>0.18888888888888888</v>
      </c>
      <c r="L95" s="3">
        <f t="shared" si="7"/>
        <v>328.18888888888887</v>
      </c>
      <c r="M95">
        <f t="shared" si="5"/>
        <v>497.0693359013296</v>
      </c>
      <c r="N95">
        <f t="shared" si="8"/>
        <v>141.39881797505882</v>
      </c>
    </row>
    <row r="96" spans="1:14" ht="12.75">
      <c r="A96" t="s">
        <v>251</v>
      </c>
      <c r="B96" s="1">
        <v>36853</v>
      </c>
      <c r="C96" s="2">
        <v>0.19137731481481482</v>
      </c>
      <c r="D96" t="s">
        <v>160</v>
      </c>
      <c r="E96">
        <v>0.676</v>
      </c>
      <c r="F96">
        <v>10.6687</v>
      </c>
      <c r="G96" t="s">
        <v>161</v>
      </c>
      <c r="H96">
        <v>1.668</v>
      </c>
      <c r="I96">
        <v>120.4039</v>
      </c>
      <c r="K96" s="2">
        <v>0.1909722222222222</v>
      </c>
      <c r="L96" s="3">
        <f t="shared" si="7"/>
        <v>328.19097222222223</v>
      </c>
      <c r="M96">
        <f t="shared" si="5"/>
        <v>493.9395903551983</v>
      </c>
      <c r="N96">
        <f t="shared" si="8"/>
        <v>169.9212602293095</v>
      </c>
    </row>
    <row r="97" spans="1:14" ht="12.75">
      <c r="A97" t="s">
        <v>168</v>
      </c>
      <c r="B97" s="1">
        <v>36853</v>
      </c>
      <c r="C97">
        <f>AVERAGE(C96,C98)</f>
        <v>0.19346064814814815</v>
      </c>
      <c r="D97" t="s">
        <v>160</v>
      </c>
      <c r="E97" t="s">
        <v>168</v>
      </c>
      <c r="F97" t="s">
        <v>168</v>
      </c>
      <c r="G97" t="s">
        <v>161</v>
      </c>
      <c r="H97" t="s">
        <v>168</v>
      </c>
      <c r="I97" t="s">
        <v>168</v>
      </c>
      <c r="K97" s="2">
        <v>0.19305555555555554</v>
      </c>
      <c r="L97" s="3">
        <f t="shared" si="7"/>
        <v>328.19305555555553</v>
      </c>
      <c r="M97" t="s">
        <v>168</v>
      </c>
      <c r="N97" t="s">
        <v>168</v>
      </c>
    </row>
    <row r="98" spans="1:14" ht="12.75">
      <c r="A98" t="s">
        <v>252</v>
      </c>
      <c r="B98" s="1">
        <v>36853</v>
      </c>
      <c r="C98" s="2">
        <v>0.19554398148148147</v>
      </c>
      <c r="D98" t="s">
        <v>160</v>
      </c>
      <c r="E98">
        <v>0.676</v>
      </c>
      <c r="F98">
        <v>10.9889</v>
      </c>
      <c r="G98" t="s">
        <v>161</v>
      </c>
      <c r="H98">
        <v>1.668</v>
      </c>
      <c r="I98">
        <v>98.9574</v>
      </c>
      <c r="K98" s="2">
        <v>0.1951388888888889</v>
      </c>
      <c r="L98" s="3">
        <f t="shared" si="7"/>
        <v>328.1951388888889</v>
      </c>
      <c r="M98">
        <f t="shared" si="5"/>
        <v>508.7642134893885</v>
      </c>
      <c r="N98">
        <f>(277-103)/(-62+(AVERAGE($P$207,$P$47)))*I98+277-((277-103)/(-62+(AVERAGE($P$207,$P$47)))*220)</f>
        <v>146.8634879622016</v>
      </c>
    </row>
    <row r="99" spans="1:14" ht="12.75">
      <c r="A99" t="s">
        <v>168</v>
      </c>
      <c r="B99" s="1">
        <v>36853</v>
      </c>
      <c r="C99">
        <f>AVERAGE(C98,C100)</f>
        <v>0.19762731481481483</v>
      </c>
      <c r="D99" t="s">
        <v>160</v>
      </c>
      <c r="E99" t="s">
        <v>168</v>
      </c>
      <c r="F99" t="s">
        <v>168</v>
      </c>
      <c r="G99" t="s">
        <v>161</v>
      </c>
      <c r="H99" t="s">
        <v>168</v>
      </c>
      <c r="I99" t="s">
        <v>168</v>
      </c>
      <c r="K99" s="2">
        <v>0.19722222222222222</v>
      </c>
      <c r="L99" s="3">
        <f t="shared" si="7"/>
        <v>328.1972222222222</v>
      </c>
      <c r="M99" t="s">
        <v>168</v>
      </c>
      <c r="N99" t="s">
        <v>168</v>
      </c>
    </row>
    <row r="100" spans="1:14" ht="12.75">
      <c r="A100" t="s">
        <v>253</v>
      </c>
      <c r="B100" s="1">
        <v>36853</v>
      </c>
      <c r="C100" s="2">
        <v>0.19971064814814818</v>
      </c>
      <c r="D100" t="s">
        <v>160</v>
      </c>
      <c r="E100">
        <v>0.678</v>
      </c>
      <c r="F100">
        <v>9.859</v>
      </c>
      <c r="G100" t="s">
        <v>161</v>
      </c>
      <c r="H100">
        <v>1.668</v>
      </c>
      <c r="I100">
        <v>108.4612</v>
      </c>
      <c r="K100" s="2">
        <v>0.19930555555555554</v>
      </c>
      <c r="L100" s="3">
        <f t="shared" si="7"/>
        <v>328.19930555555555</v>
      </c>
      <c r="M100">
        <f t="shared" si="5"/>
        <v>456.4520908181785</v>
      </c>
      <c r="N100">
        <f>(277-103)/(-62+(AVERAGE($P$207,$P$47)))*I100+277-((277-103)/(-62+(AVERAGE($P$207,$P$47)))*220)</f>
        <v>157.08130700363682</v>
      </c>
    </row>
    <row r="101" spans="1:14" ht="12.75">
      <c r="A101" t="s">
        <v>254</v>
      </c>
      <c r="B101" s="1">
        <v>36853</v>
      </c>
      <c r="C101" s="2">
        <v>0.2018634259259259</v>
      </c>
      <c r="D101" t="s">
        <v>160</v>
      </c>
      <c r="E101">
        <v>0.676</v>
      </c>
      <c r="F101">
        <v>10.327</v>
      </c>
      <c r="G101" t="s">
        <v>161</v>
      </c>
      <c r="H101">
        <v>1.668</v>
      </c>
      <c r="I101">
        <v>90.8598</v>
      </c>
      <c r="K101" s="2">
        <v>0.20138888888888887</v>
      </c>
      <c r="L101" s="3">
        <f t="shared" si="7"/>
        <v>328.2013888888889</v>
      </c>
      <c r="M101">
        <f t="shared" si="5"/>
        <v>478.1195599837031</v>
      </c>
      <c r="N101">
        <f>(277-103)/(-62+(AVERAGE($P$207,$P$47)))*I101+277-((277-103)/(-62+(AVERAGE($P$207,$P$47)))*220)</f>
        <v>138.15751651184212</v>
      </c>
    </row>
    <row r="102" spans="1:14" ht="12.75">
      <c r="A102" t="s">
        <v>168</v>
      </c>
      <c r="B102" s="1">
        <v>36853</v>
      </c>
      <c r="C102">
        <f>AVERAGE(C101,C103)</f>
        <v>0.20391782407407405</v>
      </c>
      <c r="D102" t="s">
        <v>160</v>
      </c>
      <c r="E102" t="s">
        <v>168</v>
      </c>
      <c r="F102" t="s">
        <v>168</v>
      </c>
      <c r="G102" t="s">
        <v>161</v>
      </c>
      <c r="H102" t="s">
        <v>168</v>
      </c>
      <c r="I102" t="s">
        <v>168</v>
      </c>
      <c r="K102" s="2">
        <v>0.2034722222222222</v>
      </c>
      <c r="L102" s="3">
        <f t="shared" si="7"/>
        <v>328.2034722222222</v>
      </c>
      <c r="M102" t="s">
        <v>168</v>
      </c>
      <c r="N102" t="s">
        <v>168</v>
      </c>
    </row>
    <row r="103" spans="1:14" ht="12.75">
      <c r="A103" t="s">
        <v>255</v>
      </c>
      <c r="B103" s="1">
        <v>36853</v>
      </c>
      <c r="C103" s="2">
        <v>0.20597222222222222</v>
      </c>
      <c r="D103" t="s">
        <v>160</v>
      </c>
      <c r="E103">
        <v>0.676</v>
      </c>
      <c r="F103">
        <v>9.679</v>
      </c>
      <c r="G103" t="s">
        <v>161</v>
      </c>
      <c r="H103">
        <v>1.668</v>
      </c>
      <c r="I103">
        <v>90.3593</v>
      </c>
      <c r="K103" s="2">
        <v>0.20555555555555557</v>
      </c>
      <c r="L103" s="3">
        <f t="shared" si="7"/>
        <v>328.2055555555556</v>
      </c>
      <c r="M103">
        <f t="shared" si="5"/>
        <v>448.11844883143823</v>
      </c>
      <c r="N103">
        <f>(277-103)/(-62+(AVERAGE($P$207,$P$47)))*I103+277-((277-103)/(-62+(AVERAGE($P$207,$P$47)))*220)</f>
        <v>137.61941402333878</v>
      </c>
    </row>
    <row r="104" spans="1:14" ht="12.75">
      <c r="A104" t="s">
        <v>256</v>
      </c>
      <c r="B104" s="1">
        <v>36853</v>
      </c>
      <c r="C104" s="2">
        <v>0.20805555555555555</v>
      </c>
      <c r="D104" t="s">
        <v>160</v>
      </c>
      <c r="E104">
        <v>0.676</v>
      </c>
      <c r="F104">
        <v>10.5257</v>
      </c>
      <c r="G104" t="s">
        <v>161</v>
      </c>
      <c r="H104">
        <v>1.668</v>
      </c>
      <c r="I104">
        <v>94.1427</v>
      </c>
      <c r="K104" s="2">
        <v>0.2076388888888889</v>
      </c>
      <c r="L104" s="3">
        <f t="shared" si="7"/>
        <v>328.2076388888889</v>
      </c>
      <c r="M104">
        <f t="shared" si="5"/>
        <v>487.3189747768436</v>
      </c>
      <c r="N104">
        <f>(277-103)/(-62+(AVERAGE($P$207,$P$47)))*I104+277-((277-103)/(-62+(AVERAGE($P$207,$P$47)))*220)</f>
        <v>141.68706028708232</v>
      </c>
    </row>
    <row r="105" spans="1:14" ht="12.75">
      <c r="A105" t="s">
        <v>168</v>
      </c>
      <c r="B105" s="1">
        <v>36853</v>
      </c>
      <c r="C105">
        <f>AVERAGE(C104,C107)</f>
        <v>0.21118055555555554</v>
      </c>
      <c r="D105" t="s">
        <v>160</v>
      </c>
      <c r="E105" t="s">
        <v>168</v>
      </c>
      <c r="F105" t="s">
        <v>168</v>
      </c>
      <c r="G105" t="s">
        <v>161</v>
      </c>
      <c r="H105" t="s">
        <v>168</v>
      </c>
      <c r="I105" t="s">
        <v>168</v>
      </c>
      <c r="K105" s="2">
        <v>0.20972222222222223</v>
      </c>
      <c r="L105" s="3">
        <f t="shared" si="7"/>
        <v>328.20972222222224</v>
      </c>
      <c r="M105" t="s">
        <v>168</v>
      </c>
      <c r="N105" t="s">
        <v>168</v>
      </c>
    </row>
    <row r="106" spans="1:14" ht="12.75">
      <c r="A106" t="s">
        <v>168</v>
      </c>
      <c r="B106" s="1">
        <v>36853</v>
      </c>
      <c r="C106">
        <f>AVERAGE(C105,C107)</f>
        <v>0.21274305555555556</v>
      </c>
      <c r="D106" t="s">
        <v>160</v>
      </c>
      <c r="E106" t="s">
        <v>168</v>
      </c>
      <c r="F106" t="s">
        <v>168</v>
      </c>
      <c r="G106" t="s">
        <v>161</v>
      </c>
      <c r="H106" t="s">
        <v>168</v>
      </c>
      <c r="I106" t="s">
        <v>168</v>
      </c>
      <c r="K106" s="2">
        <v>0.21180555555555555</v>
      </c>
      <c r="L106" s="3">
        <f t="shared" si="7"/>
        <v>328.21180555555554</v>
      </c>
      <c r="M106" t="s">
        <v>168</v>
      </c>
      <c r="N106" t="s">
        <v>168</v>
      </c>
    </row>
    <row r="107" spans="1:14" ht="12.75">
      <c r="A107" t="s">
        <v>257</v>
      </c>
      <c r="B107" s="1">
        <v>36853</v>
      </c>
      <c r="C107" s="2">
        <v>0.21430555555555555</v>
      </c>
      <c r="D107" t="s">
        <v>160</v>
      </c>
      <c r="E107">
        <v>0.676</v>
      </c>
      <c r="F107">
        <v>11.4933</v>
      </c>
      <c r="G107" t="s">
        <v>161</v>
      </c>
      <c r="H107">
        <v>1.668</v>
      </c>
      <c r="I107">
        <v>92.7383</v>
      </c>
      <c r="K107" s="2">
        <v>0.2138888888888889</v>
      </c>
      <c r="L107" s="3">
        <f t="shared" si="7"/>
        <v>328.2138888888889</v>
      </c>
      <c r="M107">
        <f t="shared" si="5"/>
        <v>532.1169302566761</v>
      </c>
      <c r="N107">
        <f>(277-103)/(-62+(AVERAGE($P$207,$P$47)))*I107+277-((277-103)/(-62+(AVERAGE($P$207,$P$47)))*220)</f>
        <v>140.1771479297314</v>
      </c>
    </row>
    <row r="108" spans="1:14" ht="12.75">
      <c r="A108" t="s">
        <v>168</v>
      </c>
      <c r="B108" s="1">
        <v>36853</v>
      </c>
      <c r="C108">
        <f>AVERAGE(C107,C109)</f>
        <v>0.21638888888888888</v>
      </c>
      <c r="D108" t="s">
        <v>160</v>
      </c>
      <c r="E108" t="s">
        <v>168</v>
      </c>
      <c r="F108" t="s">
        <v>168</v>
      </c>
      <c r="G108" t="s">
        <v>161</v>
      </c>
      <c r="H108" t="s">
        <v>168</v>
      </c>
      <c r="I108" t="s">
        <v>168</v>
      </c>
      <c r="K108" s="2">
        <v>0.21597222222222223</v>
      </c>
      <c r="L108" s="3">
        <f t="shared" si="7"/>
        <v>328.2159722222222</v>
      </c>
      <c r="M108" t="s">
        <v>168</v>
      </c>
      <c r="N108" t="s">
        <v>168</v>
      </c>
    </row>
    <row r="109" spans="1:14" ht="12.75">
      <c r="A109" t="s">
        <v>258</v>
      </c>
      <c r="B109" s="1">
        <v>36853</v>
      </c>
      <c r="C109" s="2">
        <v>0.2184722222222222</v>
      </c>
      <c r="D109" t="s">
        <v>160</v>
      </c>
      <c r="E109">
        <v>0.676</v>
      </c>
      <c r="F109">
        <v>10.418</v>
      </c>
      <c r="G109" t="s">
        <v>161</v>
      </c>
      <c r="H109">
        <v>1.668</v>
      </c>
      <c r="I109">
        <v>92.0296</v>
      </c>
      <c r="K109" s="2">
        <v>0.21805555555555556</v>
      </c>
      <c r="L109" s="3">
        <f t="shared" si="7"/>
        <v>328.21805555555557</v>
      </c>
      <c r="M109">
        <f t="shared" si="5"/>
        <v>482.3326789881107</v>
      </c>
      <c r="N109">
        <f aca="true" t="shared" si="9" ref="N109:N134">(277-103)/(-62+(AVERAGE($P$207,$P$47)))*I109+277-((277-103)/(-62+(AVERAGE($P$207,$P$47)))*220)</f>
        <v>139.41520340704938</v>
      </c>
    </row>
    <row r="110" spans="1:14" ht="12.75">
      <c r="A110" t="s">
        <v>259</v>
      </c>
      <c r="B110" s="1">
        <v>36853</v>
      </c>
      <c r="C110" s="2">
        <v>0.22056712962962963</v>
      </c>
      <c r="D110" t="s">
        <v>160</v>
      </c>
      <c r="E110">
        <v>0.676</v>
      </c>
      <c r="F110">
        <v>10.3946</v>
      </c>
      <c r="G110" t="s">
        <v>161</v>
      </c>
      <c r="H110">
        <v>1.67</v>
      </c>
      <c r="I110">
        <v>95.8528</v>
      </c>
      <c r="K110" s="2">
        <v>0.22013888888888888</v>
      </c>
      <c r="L110" s="3">
        <f t="shared" si="7"/>
        <v>328.22013888888887</v>
      </c>
      <c r="M110">
        <f t="shared" si="5"/>
        <v>481.2493055298345</v>
      </c>
      <c r="N110">
        <f t="shared" si="9"/>
        <v>143.52563983870994</v>
      </c>
    </row>
    <row r="111" spans="1:14" ht="12.75">
      <c r="A111" t="s">
        <v>260</v>
      </c>
      <c r="B111" s="1">
        <v>36853</v>
      </c>
      <c r="C111" s="2">
        <v>0.2227083333333333</v>
      </c>
      <c r="D111" t="s">
        <v>160</v>
      </c>
      <c r="E111">
        <v>0.678</v>
      </c>
      <c r="F111">
        <v>10.1504</v>
      </c>
      <c r="G111" t="s">
        <v>161</v>
      </c>
      <c r="H111">
        <v>1.67</v>
      </c>
      <c r="I111">
        <v>97.3897</v>
      </c>
      <c r="K111" s="2">
        <v>0.2222222222222222</v>
      </c>
      <c r="L111" s="3">
        <f t="shared" si="7"/>
        <v>328.22222222222223</v>
      </c>
      <c r="M111">
        <f t="shared" si="5"/>
        <v>469.94333123449013</v>
      </c>
      <c r="N111">
        <f t="shared" si="9"/>
        <v>145.17800690080946</v>
      </c>
    </row>
    <row r="112" spans="1:14" ht="12.75">
      <c r="A112" t="s">
        <v>261</v>
      </c>
      <c r="B112" s="1">
        <v>36853</v>
      </c>
      <c r="C112" s="2">
        <v>0.2247337962962963</v>
      </c>
      <c r="D112" t="s">
        <v>160</v>
      </c>
      <c r="E112">
        <v>0.676</v>
      </c>
      <c r="F112">
        <v>9.8857</v>
      </c>
      <c r="G112" t="s">
        <v>161</v>
      </c>
      <c r="H112">
        <v>1.668</v>
      </c>
      <c r="I112">
        <v>95.0907</v>
      </c>
      <c r="K112" s="2">
        <v>0.22430555555555556</v>
      </c>
      <c r="L112" s="3">
        <f t="shared" si="7"/>
        <v>328.22430555555553</v>
      </c>
      <c r="M112">
        <f t="shared" si="5"/>
        <v>457.6882477128783</v>
      </c>
      <c r="N112">
        <f t="shared" si="9"/>
        <v>142.7062833821896</v>
      </c>
    </row>
    <row r="113" spans="1:14" ht="12.75">
      <c r="A113" t="s">
        <v>262</v>
      </c>
      <c r="B113" s="1">
        <v>36853</v>
      </c>
      <c r="C113" s="2">
        <v>0.22681712962962963</v>
      </c>
      <c r="D113" t="s">
        <v>160</v>
      </c>
      <c r="E113">
        <v>0.675</v>
      </c>
      <c r="F113">
        <v>10.4874</v>
      </c>
      <c r="G113" t="s">
        <v>161</v>
      </c>
      <c r="H113">
        <v>1.666</v>
      </c>
      <c r="I113">
        <v>94.9494</v>
      </c>
      <c r="K113" s="2">
        <v>0.2263888888888889</v>
      </c>
      <c r="L113" s="3">
        <f t="shared" si="7"/>
        <v>328.2263888888889</v>
      </c>
      <c r="M113">
        <f aca="true" t="shared" si="10" ref="M113:M176">500*F113/AVERAGE($Q$207,$Q$47)</f>
        <v>485.5457609541094</v>
      </c>
      <c r="N113">
        <f t="shared" si="9"/>
        <v>142.55436753478597</v>
      </c>
    </row>
    <row r="114" spans="1:14" ht="12.75">
      <c r="A114" t="s">
        <v>263</v>
      </c>
      <c r="B114" s="1">
        <v>36853</v>
      </c>
      <c r="C114" s="2">
        <v>0.22890046296296296</v>
      </c>
      <c r="D114" t="s">
        <v>160</v>
      </c>
      <c r="E114">
        <v>0.676</v>
      </c>
      <c r="F114">
        <v>10.1653</v>
      </c>
      <c r="G114" t="s">
        <v>161</v>
      </c>
      <c r="H114">
        <v>1.668</v>
      </c>
      <c r="I114">
        <v>97.2212</v>
      </c>
      <c r="K114" s="2">
        <v>0.22847222222222222</v>
      </c>
      <c r="L114" s="3">
        <f t="shared" si="7"/>
        <v>328.2284722222222</v>
      </c>
      <c r="M114">
        <f t="shared" si="10"/>
        <v>470.63317159894814</v>
      </c>
      <c r="N114">
        <f t="shared" si="9"/>
        <v>144.9968475215631</v>
      </c>
    </row>
    <row r="115" spans="1:14" ht="12.75">
      <c r="A115" t="s">
        <v>264</v>
      </c>
      <c r="B115" s="1">
        <v>36853</v>
      </c>
      <c r="C115" s="2">
        <v>0.23098379629629628</v>
      </c>
      <c r="D115" t="s">
        <v>160</v>
      </c>
      <c r="E115">
        <v>0.675</v>
      </c>
      <c r="F115">
        <v>10.3038</v>
      </c>
      <c r="G115" t="s">
        <v>161</v>
      </c>
      <c r="H115">
        <v>1.666</v>
      </c>
      <c r="I115">
        <v>94.4753</v>
      </c>
      <c r="K115" s="2">
        <v>0.23055555555555554</v>
      </c>
      <c r="L115" s="3">
        <f t="shared" si="7"/>
        <v>328.23055555555555</v>
      </c>
      <c r="M115">
        <f t="shared" si="10"/>
        <v>477.0454461276344</v>
      </c>
      <c r="N115">
        <f t="shared" si="9"/>
        <v>142.0446484742476</v>
      </c>
    </row>
    <row r="116" spans="1:14" ht="12.75">
      <c r="A116" t="s">
        <v>265</v>
      </c>
      <c r="B116" s="1">
        <v>36853</v>
      </c>
      <c r="C116" s="2">
        <v>0.2330671296296296</v>
      </c>
      <c r="D116" t="s">
        <v>160</v>
      </c>
      <c r="E116">
        <v>0.676</v>
      </c>
      <c r="F116">
        <v>10.9672</v>
      </c>
      <c r="G116" t="s">
        <v>161</v>
      </c>
      <c r="H116">
        <v>1.668</v>
      </c>
      <c r="I116">
        <v>95.5754</v>
      </c>
      <c r="K116" s="2">
        <v>0.23263888888888887</v>
      </c>
      <c r="L116" s="3">
        <f t="shared" si="7"/>
        <v>328.2326388888889</v>
      </c>
      <c r="M116">
        <f t="shared" si="10"/>
        <v>507.759546649876</v>
      </c>
      <c r="N116">
        <f t="shared" si="9"/>
        <v>143.22739881910786</v>
      </c>
    </row>
    <row r="117" spans="1:14" ht="12.75">
      <c r="A117" t="s">
        <v>266</v>
      </c>
      <c r="B117" s="1">
        <v>36853</v>
      </c>
      <c r="C117" s="2">
        <v>0.23516203703703706</v>
      </c>
      <c r="D117" t="s">
        <v>160</v>
      </c>
      <c r="E117">
        <v>0.678</v>
      </c>
      <c r="F117">
        <v>9.8808</v>
      </c>
      <c r="G117" t="s">
        <v>161</v>
      </c>
      <c r="H117">
        <v>1.67</v>
      </c>
      <c r="I117">
        <v>99.0016</v>
      </c>
      <c r="K117" s="2">
        <v>0.2347222222222222</v>
      </c>
      <c r="L117" s="3">
        <f t="shared" si="7"/>
        <v>328.2347222222222</v>
      </c>
      <c r="M117">
        <f t="shared" si="10"/>
        <v>457.46138745879483</v>
      </c>
      <c r="N117">
        <f t="shared" si="9"/>
        <v>146.911008701446</v>
      </c>
    </row>
    <row r="118" spans="1:14" ht="12.75">
      <c r="A118" t="s">
        <v>267</v>
      </c>
      <c r="B118" s="1">
        <v>36853</v>
      </c>
      <c r="C118" s="2">
        <v>0.23730324074074075</v>
      </c>
      <c r="D118" t="s">
        <v>160</v>
      </c>
      <c r="E118">
        <v>0.675</v>
      </c>
      <c r="F118">
        <v>10.9588</v>
      </c>
      <c r="G118" t="s">
        <v>161</v>
      </c>
      <c r="H118">
        <v>1.668</v>
      </c>
      <c r="I118">
        <v>96.8144</v>
      </c>
      <c r="K118" s="2">
        <v>0.23680555555555557</v>
      </c>
      <c r="L118" s="3">
        <f t="shared" si="7"/>
        <v>328.2368055555556</v>
      </c>
      <c r="M118">
        <f t="shared" si="10"/>
        <v>507.3706433571613</v>
      </c>
      <c r="N118">
        <f t="shared" si="9"/>
        <v>144.55948469973862</v>
      </c>
    </row>
    <row r="119" spans="1:14" ht="12.75">
      <c r="A119" t="s">
        <v>268</v>
      </c>
      <c r="B119" s="1">
        <v>36853</v>
      </c>
      <c r="C119" s="2">
        <v>0.2393287037037037</v>
      </c>
      <c r="D119" t="s">
        <v>160</v>
      </c>
      <c r="E119">
        <v>0.676</v>
      </c>
      <c r="F119">
        <v>10.2804</v>
      </c>
      <c r="G119" t="s">
        <v>161</v>
      </c>
      <c r="H119">
        <v>1.668</v>
      </c>
      <c r="I119">
        <v>86.0631</v>
      </c>
      <c r="K119" s="2">
        <v>0.2388888888888889</v>
      </c>
      <c r="L119" s="3">
        <f t="shared" si="7"/>
        <v>328.2388888888889</v>
      </c>
      <c r="M119">
        <f t="shared" si="10"/>
        <v>475.9620726693581</v>
      </c>
      <c r="N119">
        <f t="shared" si="9"/>
        <v>133.00044117397175</v>
      </c>
    </row>
    <row r="120" spans="1:14" ht="12.75">
      <c r="A120" t="s">
        <v>269</v>
      </c>
      <c r="B120" s="1">
        <v>36853</v>
      </c>
      <c r="C120" s="2">
        <v>0.24141203703703704</v>
      </c>
      <c r="D120" t="s">
        <v>160</v>
      </c>
      <c r="E120">
        <v>0.676</v>
      </c>
      <c r="F120">
        <v>10.2043</v>
      </c>
      <c r="G120" t="s">
        <v>161</v>
      </c>
      <c r="H120">
        <v>1.668</v>
      </c>
      <c r="I120">
        <v>93.4668</v>
      </c>
      <c r="K120" s="2">
        <v>0.24097222222222223</v>
      </c>
      <c r="L120" s="3">
        <f t="shared" si="7"/>
        <v>328.24097222222224</v>
      </c>
      <c r="M120">
        <f t="shared" si="10"/>
        <v>472.4387940294085</v>
      </c>
      <c r="N120">
        <f t="shared" si="9"/>
        <v>140.9603800233872</v>
      </c>
    </row>
    <row r="121" spans="1:14" ht="12.75">
      <c r="A121" t="s">
        <v>270</v>
      </c>
      <c r="B121" s="1">
        <v>36853</v>
      </c>
      <c r="C121" s="2">
        <v>0.24355324074074072</v>
      </c>
      <c r="D121" t="s">
        <v>160</v>
      </c>
      <c r="E121">
        <v>0.678</v>
      </c>
      <c r="F121">
        <v>9.9153</v>
      </c>
      <c r="G121" t="s">
        <v>161</v>
      </c>
      <c r="H121">
        <v>1.67</v>
      </c>
      <c r="I121">
        <v>84.9713</v>
      </c>
      <c r="K121" s="2">
        <v>0.24305555555555555</v>
      </c>
      <c r="L121" s="3">
        <f t="shared" si="7"/>
        <v>328.24305555555554</v>
      </c>
      <c r="M121">
        <f t="shared" si="10"/>
        <v>459.0586688395867</v>
      </c>
      <c r="N121">
        <f t="shared" si="9"/>
        <v>131.8266144068429</v>
      </c>
    </row>
    <row r="122" spans="1:14" ht="12.75">
      <c r="A122" t="s">
        <v>271</v>
      </c>
      <c r="B122" s="1">
        <v>36853</v>
      </c>
      <c r="C122" s="2">
        <v>0.24557870370370372</v>
      </c>
      <c r="D122" t="s">
        <v>160</v>
      </c>
      <c r="E122">
        <v>0.676</v>
      </c>
      <c r="F122">
        <v>9.3887</v>
      </c>
      <c r="G122" t="s">
        <v>161</v>
      </c>
      <c r="H122">
        <v>1.668</v>
      </c>
      <c r="I122">
        <v>92.8411</v>
      </c>
      <c r="K122" s="2">
        <v>0.24513888888888888</v>
      </c>
      <c r="L122" s="3">
        <f t="shared" si="7"/>
        <v>328.2451388888889</v>
      </c>
      <c r="M122">
        <f t="shared" si="10"/>
        <v>434.6781362272677</v>
      </c>
      <c r="N122">
        <f t="shared" si="9"/>
        <v>140.2876712780194</v>
      </c>
    </row>
    <row r="123" spans="1:14" ht="12.75">
      <c r="A123" t="s">
        <v>272</v>
      </c>
      <c r="B123" s="1">
        <v>36853</v>
      </c>
      <c r="C123" s="2">
        <v>0.24766203703703704</v>
      </c>
      <c r="D123" t="s">
        <v>160</v>
      </c>
      <c r="E123">
        <v>0.675</v>
      </c>
      <c r="F123">
        <v>9.8595</v>
      </c>
      <c r="G123" t="s">
        <v>161</v>
      </c>
      <c r="H123">
        <v>1.666</v>
      </c>
      <c r="I123">
        <v>89.3261</v>
      </c>
      <c r="K123" s="2">
        <v>0.24722222222222223</v>
      </c>
      <c r="L123" s="3">
        <f t="shared" si="7"/>
        <v>328.2472222222222</v>
      </c>
      <c r="M123">
        <f t="shared" si="10"/>
        <v>456.47523982369717</v>
      </c>
      <c r="N123">
        <f t="shared" si="9"/>
        <v>136.5085898652535</v>
      </c>
    </row>
    <row r="124" spans="1:14" ht="12.75">
      <c r="A124" t="s">
        <v>273</v>
      </c>
      <c r="B124" s="1">
        <v>36853</v>
      </c>
      <c r="C124" s="2">
        <v>0.24981481481481482</v>
      </c>
      <c r="D124" t="s">
        <v>160</v>
      </c>
      <c r="E124">
        <v>0.681</v>
      </c>
      <c r="F124">
        <v>10.3245</v>
      </c>
      <c r="G124" t="s">
        <v>161</v>
      </c>
      <c r="H124">
        <v>1.673</v>
      </c>
      <c r="I124">
        <v>86.251</v>
      </c>
      <c r="K124" s="2">
        <v>0.24930555555555556</v>
      </c>
      <c r="L124" s="3">
        <f t="shared" si="7"/>
        <v>328.24930555555557</v>
      </c>
      <c r="M124">
        <f t="shared" si="10"/>
        <v>478.00381495610947</v>
      </c>
      <c r="N124">
        <f t="shared" si="9"/>
        <v>133.20245807225308</v>
      </c>
    </row>
    <row r="125" spans="1:14" ht="12.75">
      <c r="A125" t="s">
        <v>274</v>
      </c>
      <c r="B125" s="1">
        <v>36853</v>
      </c>
      <c r="C125" s="2">
        <v>0.2518402777777778</v>
      </c>
      <c r="D125" t="s">
        <v>160</v>
      </c>
      <c r="E125">
        <v>0.675</v>
      </c>
      <c r="F125">
        <v>10.3629</v>
      </c>
      <c r="G125" t="s">
        <v>161</v>
      </c>
      <c r="H125">
        <v>1.668</v>
      </c>
      <c r="I125">
        <v>86.2121</v>
      </c>
      <c r="K125" s="2">
        <v>0.2513888888888889</v>
      </c>
      <c r="L125" s="3">
        <f t="shared" si="7"/>
        <v>328.25138888888887</v>
      </c>
      <c r="M125">
        <f t="shared" si="10"/>
        <v>479.7816585799474</v>
      </c>
      <c r="N125">
        <f t="shared" si="9"/>
        <v>133.16063552119851</v>
      </c>
    </row>
    <row r="126" spans="1:14" ht="12.75">
      <c r="A126" t="s">
        <v>275</v>
      </c>
      <c r="B126" s="1">
        <v>36853</v>
      </c>
      <c r="C126" s="2">
        <v>0.2539236111111111</v>
      </c>
      <c r="D126" t="s">
        <v>160</v>
      </c>
      <c r="E126">
        <v>0.676</v>
      </c>
      <c r="F126">
        <v>9.764</v>
      </c>
      <c r="G126" t="s">
        <v>161</v>
      </c>
      <c r="H126">
        <v>1.668</v>
      </c>
      <c r="I126">
        <v>87.2748</v>
      </c>
      <c r="K126" s="2">
        <v>0.2534722222222222</v>
      </c>
      <c r="L126" s="3">
        <f t="shared" si="7"/>
        <v>328.25347222222223</v>
      </c>
      <c r="M126">
        <f t="shared" si="10"/>
        <v>452.0537797696211</v>
      </c>
      <c r="N126">
        <f t="shared" si="9"/>
        <v>134.30317600977503</v>
      </c>
    </row>
    <row r="127" spans="1:14" ht="12.75">
      <c r="A127" t="s">
        <v>276</v>
      </c>
      <c r="B127" s="1">
        <v>36853</v>
      </c>
      <c r="C127" s="2">
        <v>0.25600694444444444</v>
      </c>
      <c r="D127" t="s">
        <v>160</v>
      </c>
      <c r="E127">
        <v>0.676</v>
      </c>
      <c r="F127">
        <v>10.6244</v>
      </c>
      <c r="G127" t="s">
        <v>161</v>
      </c>
      <c r="H127">
        <v>1.668</v>
      </c>
      <c r="I127">
        <v>88.1749</v>
      </c>
      <c r="K127" s="2">
        <v>0.2555555555555556</v>
      </c>
      <c r="L127" s="3">
        <f t="shared" si="7"/>
        <v>328.25555555555553</v>
      </c>
      <c r="M127">
        <f t="shared" si="10"/>
        <v>491.88858846623947</v>
      </c>
      <c r="N127">
        <f t="shared" si="9"/>
        <v>135.2709003852034</v>
      </c>
    </row>
    <row r="128" spans="1:14" ht="12.75">
      <c r="A128" t="s">
        <v>277</v>
      </c>
      <c r="B128" s="1">
        <v>36853</v>
      </c>
      <c r="C128" s="2">
        <v>0.25809027777777777</v>
      </c>
      <c r="D128" t="s">
        <v>160</v>
      </c>
      <c r="E128">
        <v>0.675</v>
      </c>
      <c r="F128">
        <v>10.1095</v>
      </c>
      <c r="G128" t="s">
        <v>161</v>
      </c>
      <c r="H128">
        <v>1.668</v>
      </c>
      <c r="I128">
        <v>90.1934</v>
      </c>
      <c r="K128" s="2">
        <v>0.2576388888888889</v>
      </c>
      <c r="L128" s="3">
        <f t="shared" si="7"/>
        <v>328.2576388888889</v>
      </c>
      <c r="M128">
        <f t="shared" si="10"/>
        <v>468.0497425830586</v>
      </c>
      <c r="N128">
        <f t="shared" si="9"/>
        <v>137.44104998169496</v>
      </c>
    </row>
    <row r="129" spans="1:14" ht="12.75">
      <c r="A129" t="s">
        <v>278</v>
      </c>
      <c r="B129" s="1">
        <v>36853</v>
      </c>
      <c r="C129" s="2">
        <v>0.2601736111111111</v>
      </c>
      <c r="D129" t="s">
        <v>160</v>
      </c>
      <c r="E129">
        <v>0.676</v>
      </c>
      <c r="F129">
        <v>11.2357</v>
      </c>
      <c r="G129" t="s">
        <v>161</v>
      </c>
      <c r="H129">
        <v>1.668</v>
      </c>
      <c r="I129">
        <v>94.5187</v>
      </c>
      <c r="K129" s="2">
        <v>0.25972222222222224</v>
      </c>
      <c r="L129" s="3">
        <f t="shared" si="7"/>
        <v>328.2597222222222</v>
      </c>
      <c r="M129">
        <f t="shared" si="10"/>
        <v>520.1905626134301</v>
      </c>
      <c r="N129">
        <f t="shared" si="9"/>
        <v>142.09130910961431</v>
      </c>
    </row>
    <row r="130" spans="1:14" ht="12.75">
      <c r="A130" t="s">
        <v>279</v>
      </c>
      <c r="B130" s="1">
        <v>36853</v>
      </c>
      <c r="C130" s="2">
        <v>0.2622569444444444</v>
      </c>
      <c r="D130" t="s">
        <v>160</v>
      </c>
      <c r="E130">
        <v>0.676</v>
      </c>
      <c r="F130">
        <v>9.8092</v>
      </c>
      <c r="G130" t="s">
        <v>161</v>
      </c>
      <c r="H130">
        <v>1.668</v>
      </c>
      <c r="I130">
        <v>91.8822</v>
      </c>
      <c r="K130" s="2">
        <v>0.26180555555555557</v>
      </c>
      <c r="L130" s="3">
        <f t="shared" si="7"/>
        <v>328.26180555555555</v>
      </c>
      <c r="M130">
        <f t="shared" si="10"/>
        <v>454.1464498685137</v>
      </c>
      <c r="N130">
        <f t="shared" si="9"/>
        <v>139.25672926757807</v>
      </c>
    </row>
    <row r="131" spans="1:14" ht="12.75">
      <c r="A131" t="s">
        <v>280</v>
      </c>
      <c r="B131" s="1">
        <v>36853</v>
      </c>
      <c r="C131" s="2">
        <v>0.26435185185185184</v>
      </c>
      <c r="D131" t="s">
        <v>160</v>
      </c>
      <c r="E131">
        <v>0.676</v>
      </c>
      <c r="F131">
        <v>10.6543</v>
      </c>
      <c r="G131" t="s">
        <v>161</v>
      </c>
      <c r="H131">
        <v>1.666</v>
      </c>
      <c r="I131">
        <v>91.0886</v>
      </c>
      <c r="K131" s="2">
        <v>0.2638888888888889</v>
      </c>
      <c r="L131" s="3">
        <f t="shared" si="7"/>
        <v>328.2638888888889</v>
      </c>
      <c r="M131">
        <f t="shared" si="10"/>
        <v>493.2728989962591</v>
      </c>
      <c r="N131">
        <f t="shared" si="9"/>
        <v>138.40350622087226</v>
      </c>
    </row>
    <row r="132" spans="1:14" ht="12.75">
      <c r="A132" t="s">
        <v>281</v>
      </c>
      <c r="B132" s="1">
        <v>36853</v>
      </c>
      <c r="C132" s="2">
        <v>0.2664351851851852</v>
      </c>
      <c r="D132" t="s">
        <v>160</v>
      </c>
      <c r="E132">
        <v>0.676</v>
      </c>
      <c r="F132">
        <v>9.6582</v>
      </c>
      <c r="G132" t="s">
        <v>161</v>
      </c>
      <c r="H132">
        <v>1.668</v>
      </c>
      <c r="I132">
        <v>90.1446</v>
      </c>
      <c r="K132" s="2">
        <v>0.2659722222222222</v>
      </c>
      <c r="L132" s="3">
        <f t="shared" si="7"/>
        <v>328.2659722222222</v>
      </c>
      <c r="M132">
        <f t="shared" si="10"/>
        <v>447.15545020185937</v>
      </c>
      <c r="N132">
        <f t="shared" si="9"/>
        <v>137.38858364515357</v>
      </c>
    </row>
    <row r="133" spans="1:14" ht="12.75">
      <c r="A133" t="s">
        <v>282</v>
      </c>
      <c r="B133" s="1">
        <v>36853</v>
      </c>
      <c r="C133" s="2">
        <v>0.26851851851851855</v>
      </c>
      <c r="D133" t="s">
        <v>160</v>
      </c>
      <c r="E133">
        <v>0.676</v>
      </c>
      <c r="F133">
        <v>9.8321</v>
      </c>
      <c r="G133" t="s">
        <v>161</v>
      </c>
      <c r="H133">
        <v>1.668</v>
      </c>
      <c r="I133">
        <v>93.036</v>
      </c>
      <c r="K133" s="2">
        <v>0.26805555555555555</v>
      </c>
      <c r="L133" s="3">
        <f t="shared" si="7"/>
        <v>328.2680555555556</v>
      </c>
      <c r="M133">
        <f t="shared" si="10"/>
        <v>455.2066743212712</v>
      </c>
      <c r="N133">
        <f t="shared" si="9"/>
        <v>140.49721408523078</v>
      </c>
    </row>
    <row r="134" spans="1:14" ht="12.75">
      <c r="A134" t="s">
        <v>283</v>
      </c>
      <c r="B134" s="1">
        <v>36853</v>
      </c>
      <c r="C134" s="2">
        <v>0.27060185185185187</v>
      </c>
      <c r="D134" t="s">
        <v>160</v>
      </c>
      <c r="E134">
        <v>0.676</v>
      </c>
      <c r="F134">
        <v>10.0076</v>
      </c>
      <c r="G134" t="s">
        <v>161</v>
      </c>
      <c r="H134">
        <v>1.668</v>
      </c>
      <c r="I134">
        <v>94.5414</v>
      </c>
      <c r="K134" s="2">
        <v>0.2701388888888889</v>
      </c>
      <c r="L134" s="3">
        <f aca="true" t="shared" si="11" ref="L134:L197">B134-DATE(1999,12,31)+K134</f>
        <v>328.2701388888889</v>
      </c>
      <c r="M134">
        <f t="shared" si="10"/>
        <v>463.33197525834294</v>
      </c>
      <c r="N134">
        <f t="shared" si="9"/>
        <v>142.11571455714483</v>
      </c>
    </row>
    <row r="135" spans="1:14" ht="12.75">
      <c r="A135" t="s">
        <v>168</v>
      </c>
      <c r="B135" s="1">
        <v>36853</v>
      </c>
      <c r="C135">
        <f>AVERAGE(C134,C136)</f>
        <v>0.2726909722222222</v>
      </c>
      <c r="D135" t="s">
        <v>160</v>
      </c>
      <c r="E135" t="s">
        <v>168</v>
      </c>
      <c r="F135" t="s">
        <v>168</v>
      </c>
      <c r="G135" t="s">
        <v>161</v>
      </c>
      <c r="H135" t="s">
        <v>168</v>
      </c>
      <c r="I135" t="s">
        <v>168</v>
      </c>
      <c r="K135" s="2">
        <v>0.2722222222222222</v>
      </c>
      <c r="L135" s="3">
        <f t="shared" si="11"/>
        <v>328.27222222222224</v>
      </c>
      <c r="M135" t="s">
        <v>168</v>
      </c>
      <c r="N135" t="s">
        <v>168</v>
      </c>
    </row>
    <row r="136" spans="1:14" ht="12.75">
      <c r="A136" t="s">
        <v>284</v>
      </c>
      <c r="B136" s="1">
        <v>36853</v>
      </c>
      <c r="C136" s="2">
        <v>0.27478009259259256</v>
      </c>
      <c r="D136" t="s">
        <v>160</v>
      </c>
      <c r="E136">
        <v>0.675</v>
      </c>
      <c r="F136">
        <v>10.1611</v>
      </c>
      <c r="G136" t="s">
        <v>161</v>
      </c>
      <c r="H136">
        <v>1.666</v>
      </c>
      <c r="I136">
        <v>92.0859</v>
      </c>
      <c r="K136" s="2">
        <v>0.2743055555555555</v>
      </c>
      <c r="L136" s="3">
        <f t="shared" si="11"/>
        <v>328.27430555555554</v>
      </c>
      <c r="M136">
        <f t="shared" si="10"/>
        <v>470.43871995259076</v>
      </c>
      <c r="N136">
        <f>(277-103)/(-62+(AVERAGE($P$207,$P$47)))*I136+277-((277-103)/(-62+(AVERAGE($P$207,$P$47)))*220)</f>
        <v>139.47573321744449</v>
      </c>
    </row>
    <row r="137" spans="1:14" ht="12.75">
      <c r="A137" t="s">
        <v>285</v>
      </c>
      <c r="B137" s="1">
        <v>36853</v>
      </c>
      <c r="C137" s="2">
        <v>0.27686342592592594</v>
      </c>
      <c r="D137" t="s">
        <v>160</v>
      </c>
      <c r="E137">
        <v>0.676</v>
      </c>
      <c r="F137">
        <v>11.2816</v>
      </c>
      <c r="G137" t="s">
        <v>161</v>
      </c>
      <c r="H137">
        <v>1.666</v>
      </c>
      <c r="I137">
        <v>92.8158</v>
      </c>
      <c r="K137" s="2">
        <v>0.27638888888888885</v>
      </c>
      <c r="L137" s="3">
        <f t="shared" si="11"/>
        <v>328.2763888888889</v>
      </c>
      <c r="M137">
        <f t="shared" si="10"/>
        <v>522.3156413200488</v>
      </c>
      <c r="N137">
        <f>(277-103)/(-62+(AVERAGE($P$207,$P$47)))*I137+277-((277-103)/(-62+(AVERAGE($P$207,$P$47)))*220)</f>
        <v>140.26047049288627</v>
      </c>
    </row>
    <row r="138" spans="1:14" ht="12.75">
      <c r="A138" t="s">
        <v>286</v>
      </c>
      <c r="B138" s="1">
        <v>36853</v>
      </c>
      <c r="C138" s="2">
        <v>0.27894675925925927</v>
      </c>
      <c r="D138" t="s">
        <v>160</v>
      </c>
      <c r="E138">
        <v>0.675</v>
      </c>
      <c r="F138">
        <v>10.4426</v>
      </c>
      <c r="G138" t="s">
        <v>161</v>
      </c>
      <c r="H138">
        <v>1.668</v>
      </c>
      <c r="I138">
        <v>93.5858</v>
      </c>
      <c r="K138" s="2">
        <v>0.27847222222222223</v>
      </c>
      <c r="L138" s="3">
        <f t="shared" si="11"/>
        <v>328.2784722222222</v>
      </c>
      <c r="M138">
        <f t="shared" si="10"/>
        <v>483.47161005963187</v>
      </c>
      <c r="N138">
        <f>(277-103)/(-62+(AVERAGE($P$207,$P$47)))*I138+277-((277-103)/(-62+(AVERAGE($P$207,$P$47)))*220)</f>
        <v>141.08832047519917</v>
      </c>
    </row>
    <row r="139" spans="1:14" ht="12.75">
      <c r="A139" t="s">
        <v>287</v>
      </c>
      <c r="B139" s="1">
        <v>36853</v>
      </c>
      <c r="C139" s="2">
        <v>0.2810300925925926</v>
      </c>
      <c r="D139" t="s">
        <v>160</v>
      </c>
      <c r="E139">
        <v>0.676</v>
      </c>
      <c r="F139">
        <v>10.4209</v>
      </c>
      <c r="G139" t="s">
        <v>161</v>
      </c>
      <c r="H139">
        <v>1.668</v>
      </c>
      <c r="I139">
        <v>96.1911</v>
      </c>
      <c r="K139" s="2">
        <v>0.28055555555555556</v>
      </c>
      <c r="L139" s="3">
        <f t="shared" si="11"/>
        <v>328.28055555555557</v>
      </c>
      <c r="M139">
        <f t="shared" si="10"/>
        <v>482.4669432201193</v>
      </c>
      <c r="N139">
        <f>(277-103)/(-62+(AVERAGE($P$207,$P$47)))*I139+277-((277-103)/(-62+(AVERAGE($P$207,$P$47)))*220)</f>
        <v>143.88935626600403</v>
      </c>
    </row>
    <row r="140" spans="1:14" ht="12.75">
      <c r="A140" t="s">
        <v>288</v>
      </c>
      <c r="B140" s="1">
        <v>36853</v>
      </c>
      <c r="C140" s="2">
        <v>0.2831134259259259</v>
      </c>
      <c r="D140" t="s">
        <v>160</v>
      </c>
      <c r="E140">
        <v>0.676</v>
      </c>
      <c r="F140">
        <v>10.2538</v>
      </c>
      <c r="G140" t="s">
        <v>161</v>
      </c>
      <c r="H140">
        <v>1.67</v>
      </c>
      <c r="I140">
        <v>94.165</v>
      </c>
      <c r="K140" s="2">
        <v>0.2826388888888889</v>
      </c>
      <c r="L140" s="3">
        <f t="shared" si="11"/>
        <v>328.28263888888887</v>
      </c>
      <c r="M140">
        <f t="shared" si="10"/>
        <v>474.73054557576205</v>
      </c>
      <c r="N140">
        <f>(277-103)/(-62+(AVERAGE($P$207,$P$47)))*I140+277-((277-103)/(-62+(AVERAGE($P$207,$P$47)))*220)</f>
        <v>141.71103568267398</v>
      </c>
    </row>
    <row r="141" spans="1:14" ht="12.75">
      <c r="A141" t="s">
        <v>168</v>
      </c>
      <c r="B141" s="1">
        <v>36853</v>
      </c>
      <c r="C141">
        <f>AVERAGE(C140,C142)</f>
        <v>0.28519675925925925</v>
      </c>
      <c r="D141" t="s">
        <v>160</v>
      </c>
      <c r="E141" t="s">
        <v>168</v>
      </c>
      <c r="F141" t="s">
        <v>168</v>
      </c>
      <c r="G141" t="s">
        <v>161</v>
      </c>
      <c r="H141" t="s">
        <v>168</v>
      </c>
      <c r="I141" t="s">
        <v>168</v>
      </c>
      <c r="K141" s="2">
        <v>0.2847222222222222</v>
      </c>
      <c r="L141" s="3">
        <f t="shared" si="11"/>
        <v>328.28472222222223</v>
      </c>
      <c r="M141" t="s">
        <v>168</v>
      </c>
      <c r="N141" t="s">
        <v>168</v>
      </c>
    </row>
    <row r="142" spans="1:14" ht="12.75">
      <c r="A142" t="s">
        <v>289</v>
      </c>
      <c r="B142" s="1">
        <v>36853</v>
      </c>
      <c r="C142" s="2">
        <v>0.28728009259259263</v>
      </c>
      <c r="D142" t="s">
        <v>160</v>
      </c>
      <c r="E142">
        <v>0.675</v>
      </c>
      <c r="F142">
        <v>10.1466</v>
      </c>
      <c r="G142" t="s">
        <v>161</v>
      </c>
      <c r="H142">
        <v>1.666</v>
      </c>
      <c r="I142">
        <v>89.2553</v>
      </c>
      <c r="K142" s="2">
        <v>0.28680555555555554</v>
      </c>
      <c r="L142" s="3">
        <f t="shared" si="11"/>
        <v>328.28680555555553</v>
      </c>
      <c r="M142">
        <f t="shared" si="10"/>
        <v>469.7673987925478</v>
      </c>
      <c r="N142">
        <f aca="true" t="shared" si="12" ref="N142:N156">(277-103)/(-62+(AVERAGE($P$207,$P$47)))*I142+277-((277-103)/(-62+(AVERAGE($P$207,$P$47)))*220)</f>
        <v>136.4324706720746</v>
      </c>
    </row>
    <row r="143" spans="1:14" ht="12.75">
      <c r="A143" t="s">
        <v>290</v>
      </c>
      <c r="B143" s="1">
        <v>36853</v>
      </c>
      <c r="C143" s="2">
        <v>0.28936342592592595</v>
      </c>
      <c r="D143" t="s">
        <v>160</v>
      </c>
      <c r="E143">
        <v>0.676</v>
      </c>
      <c r="F143">
        <v>10.4697</v>
      </c>
      <c r="G143" t="s">
        <v>161</v>
      </c>
      <c r="H143">
        <v>1.668</v>
      </c>
      <c r="I143">
        <v>96.8232</v>
      </c>
      <c r="K143" s="2">
        <v>0.2888888888888889</v>
      </c>
      <c r="L143" s="3">
        <f t="shared" si="11"/>
        <v>328.2888888888889</v>
      </c>
      <c r="M143">
        <f t="shared" si="10"/>
        <v>484.7262861587466</v>
      </c>
      <c r="N143">
        <f t="shared" si="12"/>
        <v>144.5689458423936</v>
      </c>
    </row>
    <row r="144" spans="1:14" ht="12.75">
      <c r="A144" t="s">
        <v>291</v>
      </c>
      <c r="B144" s="1">
        <v>36853</v>
      </c>
      <c r="C144" s="2">
        <v>0.2914583333333333</v>
      </c>
      <c r="D144" t="s">
        <v>160</v>
      </c>
      <c r="E144">
        <v>0.676</v>
      </c>
      <c r="F144">
        <v>9.9385</v>
      </c>
      <c r="G144" t="s">
        <v>161</v>
      </c>
      <c r="H144">
        <v>1.668</v>
      </c>
      <c r="I144">
        <v>98.9437</v>
      </c>
      <c r="K144" s="2">
        <v>0.29097222222222224</v>
      </c>
      <c r="L144" s="3">
        <f t="shared" si="11"/>
        <v>328.2909722222222</v>
      </c>
      <c r="M144">
        <f t="shared" si="10"/>
        <v>460.1327826956554</v>
      </c>
      <c r="N144">
        <f t="shared" si="12"/>
        <v>146.8487586832955</v>
      </c>
    </row>
    <row r="145" spans="1:14" ht="12.75">
      <c r="A145" t="s">
        <v>292</v>
      </c>
      <c r="B145" s="1">
        <v>36853</v>
      </c>
      <c r="C145" s="2">
        <v>0.29354166666666665</v>
      </c>
      <c r="D145" t="s">
        <v>160</v>
      </c>
      <c r="E145">
        <v>0.676</v>
      </c>
      <c r="F145">
        <v>10.3634</v>
      </c>
      <c r="G145" t="s">
        <v>161</v>
      </c>
      <c r="H145">
        <v>1.666</v>
      </c>
      <c r="I145">
        <v>103.3074</v>
      </c>
      <c r="K145" s="2">
        <v>0.29305555555555557</v>
      </c>
      <c r="L145" s="3">
        <f t="shared" si="11"/>
        <v>328.29305555555555</v>
      </c>
      <c r="M145">
        <f t="shared" si="10"/>
        <v>479.8048075854661</v>
      </c>
      <c r="N145">
        <f t="shared" si="12"/>
        <v>151.54030279734576</v>
      </c>
    </row>
    <row r="146" spans="1:14" ht="12.75">
      <c r="A146" t="s">
        <v>293</v>
      </c>
      <c r="B146" s="1">
        <v>36853</v>
      </c>
      <c r="C146" s="2">
        <v>0.295625</v>
      </c>
      <c r="D146" t="s">
        <v>160</v>
      </c>
      <c r="E146">
        <v>0.675</v>
      </c>
      <c r="F146">
        <v>10.4131</v>
      </c>
      <c r="G146" t="s">
        <v>161</v>
      </c>
      <c r="H146">
        <v>1.666</v>
      </c>
      <c r="I146">
        <v>95.5361</v>
      </c>
      <c r="K146" s="2">
        <v>0.2951388888888889</v>
      </c>
      <c r="L146" s="3">
        <f t="shared" si="11"/>
        <v>328.2951388888889</v>
      </c>
      <c r="M146">
        <f t="shared" si="10"/>
        <v>482.1058187340272</v>
      </c>
      <c r="N146">
        <f t="shared" si="12"/>
        <v>143.1851462161145</v>
      </c>
    </row>
    <row r="147" spans="1:14" ht="12.75">
      <c r="A147" t="s">
        <v>294</v>
      </c>
      <c r="B147" s="1">
        <v>36853</v>
      </c>
      <c r="C147" s="2">
        <v>0.2977083333333333</v>
      </c>
      <c r="D147" t="s">
        <v>160</v>
      </c>
      <c r="E147">
        <v>0.676</v>
      </c>
      <c r="F147">
        <v>10.2953</v>
      </c>
      <c r="G147" t="s">
        <v>161</v>
      </c>
      <c r="H147">
        <v>1.666</v>
      </c>
      <c r="I147">
        <v>94.6617</v>
      </c>
      <c r="K147" s="2">
        <v>0.2972222222222222</v>
      </c>
      <c r="L147" s="3">
        <f t="shared" si="11"/>
        <v>328.2972222222222</v>
      </c>
      <c r="M147">
        <f t="shared" si="10"/>
        <v>476.651913033816</v>
      </c>
      <c r="N147">
        <f t="shared" si="12"/>
        <v>142.24505267775817</v>
      </c>
    </row>
    <row r="148" spans="1:14" ht="12.75">
      <c r="A148" t="s">
        <v>295</v>
      </c>
      <c r="B148" s="1">
        <v>36853</v>
      </c>
      <c r="C148" s="2">
        <v>0.2997916666666667</v>
      </c>
      <c r="D148" t="s">
        <v>160</v>
      </c>
      <c r="E148">
        <v>0.676</v>
      </c>
      <c r="F148">
        <v>10.1129</v>
      </c>
      <c r="G148" t="s">
        <v>161</v>
      </c>
      <c r="H148">
        <v>1.668</v>
      </c>
      <c r="I148">
        <v>95.4871</v>
      </c>
      <c r="K148" s="2">
        <v>0.29930555555555555</v>
      </c>
      <c r="L148" s="3">
        <f t="shared" si="11"/>
        <v>328.2993055555556</v>
      </c>
      <c r="M148">
        <f t="shared" si="10"/>
        <v>468.2071558205859</v>
      </c>
      <c r="N148">
        <f t="shared" si="12"/>
        <v>143.13246485360366</v>
      </c>
    </row>
    <row r="149" spans="1:14" ht="12.75">
      <c r="A149" t="s">
        <v>296</v>
      </c>
      <c r="B149" s="1">
        <v>36853</v>
      </c>
      <c r="C149" s="2">
        <v>0.301875</v>
      </c>
      <c r="D149" t="s">
        <v>160</v>
      </c>
      <c r="E149">
        <v>0.675</v>
      </c>
      <c r="F149">
        <v>9.7202</v>
      </c>
      <c r="G149" t="s">
        <v>161</v>
      </c>
      <c r="H149">
        <v>1.668</v>
      </c>
      <c r="I149">
        <v>85.5973</v>
      </c>
      <c r="K149" s="2">
        <v>0.3013888888888889</v>
      </c>
      <c r="L149" s="3">
        <f t="shared" si="11"/>
        <v>328.3013888888889</v>
      </c>
      <c r="M149">
        <f t="shared" si="10"/>
        <v>450.025926886181</v>
      </c>
      <c r="N149">
        <f t="shared" si="12"/>
        <v>132.4996456911648</v>
      </c>
    </row>
    <row r="150" spans="1:14" ht="12.75">
      <c r="A150" t="s">
        <v>297</v>
      </c>
      <c r="B150" s="1">
        <v>36853</v>
      </c>
      <c r="C150" s="2">
        <v>0.3039699074074074</v>
      </c>
      <c r="D150" t="s">
        <v>160</v>
      </c>
      <c r="E150">
        <v>0.676</v>
      </c>
      <c r="F150">
        <v>9.7061</v>
      </c>
      <c r="G150" t="s">
        <v>161</v>
      </c>
      <c r="H150">
        <v>1.668</v>
      </c>
      <c r="I150">
        <v>98.1674</v>
      </c>
      <c r="K150" s="2">
        <v>0.3034722222222222</v>
      </c>
      <c r="L150" s="3">
        <f t="shared" si="11"/>
        <v>328.30347222222224</v>
      </c>
      <c r="M150">
        <f t="shared" si="10"/>
        <v>449.37312493055293</v>
      </c>
      <c r="N150">
        <f t="shared" si="12"/>
        <v>146.01413538294548</v>
      </c>
    </row>
    <row r="151" spans="1:14" ht="12.75">
      <c r="A151" t="s">
        <v>298</v>
      </c>
      <c r="B151" s="1">
        <v>36853</v>
      </c>
      <c r="C151" s="2">
        <v>0.30605324074074075</v>
      </c>
      <c r="D151" t="s">
        <v>160</v>
      </c>
      <c r="E151">
        <v>0.675</v>
      </c>
      <c r="F151">
        <v>10.7117</v>
      </c>
      <c r="G151" t="s">
        <v>161</v>
      </c>
      <c r="H151">
        <v>1.666</v>
      </c>
      <c r="I151">
        <v>101.8259</v>
      </c>
      <c r="K151" s="2">
        <v>0.3055555555555555</v>
      </c>
      <c r="L151" s="3">
        <f t="shared" si="11"/>
        <v>328.30555555555554</v>
      </c>
      <c r="M151">
        <f t="shared" si="10"/>
        <v>495.93040482980854</v>
      </c>
      <c r="N151">
        <f t="shared" si="12"/>
        <v>149.94749792877883</v>
      </c>
    </row>
    <row r="152" spans="1:14" ht="12.75">
      <c r="A152" t="s">
        <v>299</v>
      </c>
      <c r="B152" s="1">
        <v>36853</v>
      </c>
      <c r="C152" s="2">
        <v>0.3081365740740741</v>
      </c>
      <c r="D152" t="s">
        <v>160</v>
      </c>
      <c r="E152">
        <v>0.675</v>
      </c>
      <c r="F152">
        <v>9.2754</v>
      </c>
      <c r="G152" t="s">
        <v>161</v>
      </c>
      <c r="H152">
        <v>1.666</v>
      </c>
      <c r="I152">
        <v>97.3126</v>
      </c>
      <c r="K152" s="2">
        <v>0.3076388888888889</v>
      </c>
      <c r="L152" s="3">
        <f t="shared" si="11"/>
        <v>328.3076388888889</v>
      </c>
      <c r="M152">
        <f t="shared" si="10"/>
        <v>429.432571576725</v>
      </c>
      <c r="N152">
        <f t="shared" si="12"/>
        <v>145.0951143895935</v>
      </c>
    </row>
    <row r="153" spans="1:14" ht="12.75">
      <c r="A153" t="s">
        <v>300</v>
      </c>
      <c r="B153" s="1">
        <v>36853</v>
      </c>
      <c r="C153" s="2">
        <v>0.3102199074074074</v>
      </c>
      <c r="D153" t="s">
        <v>160</v>
      </c>
      <c r="E153">
        <v>0.675</v>
      </c>
      <c r="F153">
        <v>10.7276</v>
      </c>
      <c r="G153" t="s">
        <v>161</v>
      </c>
      <c r="H153">
        <v>1.666</v>
      </c>
      <c r="I153">
        <v>94.0688</v>
      </c>
      <c r="K153" s="2">
        <v>0.30972222222222223</v>
      </c>
      <c r="L153" s="3">
        <f t="shared" si="11"/>
        <v>328.3097222222222</v>
      </c>
      <c r="M153">
        <f t="shared" si="10"/>
        <v>496.6665432053039</v>
      </c>
      <c r="N153">
        <f t="shared" si="12"/>
        <v>141.6076081913772</v>
      </c>
    </row>
    <row r="154" spans="1:14" ht="12.75">
      <c r="A154" t="s">
        <v>301</v>
      </c>
      <c r="B154" s="1">
        <v>36853</v>
      </c>
      <c r="C154" s="2">
        <v>0.31230324074074073</v>
      </c>
      <c r="D154" t="s">
        <v>160</v>
      </c>
      <c r="E154">
        <v>0.676</v>
      </c>
      <c r="F154">
        <v>10.0959</v>
      </c>
      <c r="G154" t="s">
        <v>161</v>
      </c>
      <c r="H154">
        <v>1.668</v>
      </c>
      <c r="I154">
        <v>96.8506</v>
      </c>
      <c r="K154" s="2">
        <v>0.31180555555555556</v>
      </c>
      <c r="L154" s="3">
        <f t="shared" si="11"/>
        <v>328.31180555555557</v>
      </c>
      <c r="M154">
        <f t="shared" si="10"/>
        <v>467.4200896329494</v>
      </c>
      <c r="N154">
        <f t="shared" si="12"/>
        <v>144.59840440020577</v>
      </c>
    </row>
    <row r="155" spans="1:14" ht="12.75">
      <c r="A155" t="s">
        <v>302</v>
      </c>
      <c r="B155" s="1">
        <v>36853</v>
      </c>
      <c r="C155" s="2">
        <v>0.31438657407407405</v>
      </c>
      <c r="D155" t="s">
        <v>160</v>
      </c>
      <c r="E155">
        <v>0.675</v>
      </c>
      <c r="F155">
        <v>10.0162</v>
      </c>
      <c r="G155" t="s">
        <v>161</v>
      </c>
      <c r="H155">
        <v>1.668</v>
      </c>
      <c r="I155">
        <v>93.4132</v>
      </c>
      <c r="K155" s="2">
        <v>0.3138888888888889</v>
      </c>
      <c r="L155" s="3">
        <f t="shared" si="11"/>
        <v>328.31388888888887</v>
      </c>
      <c r="M155">
        <f t="shared" si="10"/>
        <v>463.7301381532649</v>
      </c>
      <c r="N155">
        <f t="shared" si="12"/>
        <v>140.90275306357944</v>
      </c>
    </row>
    <row r="156" spans="1:14" ht="12.75">
      <c r="A156" t="s">
        <v>303</v>
      </c>
      <c r="B156" s="1">
        <v>36853</v>
      </c>
      <c r="C156" s="2">
        <v>0.3164699074074074</v>
      </c>
      <c r="D156" t="s">
        <v>160</v>
      </c>
      <c r="E156">
        <v>0.676</v>
      </c>
      <c r="F156">
        <v>11.664</v>
      </c>
      <c r="G156" t="s">
        <v>161</v>
      </c>
      <c r="H156">
        <v>1.668</v>
      </c>
      <c r="I156">
        <v>99.1375</v>
      </c>
      <c r="K156" s="2">
        <v>0.3159722222222222</v>
      </c>
      <c r="L156" s="3">
        <f t="shared" si="11"/>
        <v>328.31597222222223</v>
      </c>
      <c r="M156">
        <f t="shared" si="10"/>
        <v>540.0200007407682</v>
      </c>
      <c r="N156">
        <f t="shared" si="12"/>
        <v>147.05711884767499</v>
      </c>
    </row>
    <row r="157" spans="1:14" ht="12.75">
      <c r="A157" t="s">
        <v>168</v>
      </c>
      <c r="B157" s="1">
        <v>36853</v>
      </c>
      <c r="C157">
        <f>AVERAGE(C156,C159)</f>
        <v>0.31960069444444444</v>
      </c>
      <c r="D157" t="s">
        <v>160</v>
      </c>
      <c r="E157" t="s">
        <v>168</v>
      </c>
      <c r="F157" t="s">
        <v>168</v>
      </c>
      <c r="G157" t="s">
        <v>161</v>
      </c>
      <c r="H157" t="s">
        <v>168</v>
      </c>
      <c r="I157" t="s">
        <v>168</v>
      </c>
      <c r="K157" s="2">
        <v>0.31805555555555554</v>
      </c>
      <c r="L157" s="3">
        <f t="shared" si="11"/>
        <v>328.31805555555553</v>
      </c>
      <c r="M157" t="s">
        <v>168</v>
      </c>
      <c r="N157" t="s">
        <v>168</v>
      </c>
    </row>
    <row r="158" spans="1:14" ht="12.75">
      <c r="A158" t="s">
        <v>168</v>
      </c>
      <c r="B158" s="1">
        <v>36853</v>
      </c>
      <c r="C158">
        <f>AVERAGE(C157,C159)</f>
        <v>0.321166087962963</v>
      </c>
      <c r="D158" t="s">
        <v>160</v>
      </c>
      <c r="E158" t="s">
        <v>168</v>
      </c>
      <c r="F158" t="s">
        <v>168</v>
      </c>
      <c r="G158" t="s">
        <v>161</v>
      </c>
      <c r="H158" t="s">
        <v>168</v>
      </c>
      <c r="I158" t="s">
        <v>168</v>
      </c>
      <c r="K158" s="2">
        <v>0.3201388888888889</v>
      </c>
      <c r="L158" s="3">
        <f t="shared" si="11"/>
        <v>328.3201388888889</v>
      </c>
      <c r="M158" t="s">
        <v>168</v>
      </c>
      <c r="N158" t="s">
        <v>168</v>
      </c>
    </row>
    <row r="159" spans="1:14" ht="12.75">
      <c r="A159" t="s">
        <v>304</v>
      </c>
      <c r="B159" s="1">
        <v>36853</v>
      </c>
      <c r="C159" s="2">
        <v>0.3227314814814815</v>
      </c>
      <c r="D159" t="s">
        <v>160</v>
      </c>
      <c r="E159">
        <v>0.675</v>
      </c>
      <c r="F159">
        <v>10.2896</v>
      </c>
      <c r="G159" t="s">
        <v>161</v>
      </c>
      <c r="H159">
        <v>1.666</v>
      </c>
      <c r="I159">
        <v>86.9042</v>
      </c>
      <c r="K159" s="2">
        <v>0.32222222222222224</v>
      </c>
      <c r="L159" s="3">
        <f t="shared" si="11"/>
        <v>328.3222222222222</v>
      </c>
      <c r="M159">
        <f t="shared" si="10"/>
        <v>476.3880143709026</v>
      </c>
      <c r="N159">
        <f>(277-103)/(-62+(AVERAGE($P$207,$P$47)))*I159+277-((277-103)/(-62+(AVERAGE($P$207,$P$47)))*220)</f>
        <v>133.9047328884177</v>
      </c>
    </row>
    <row r="160" spans="1:14" ht="12.75">
      <c r="A160" t="s">
        <v>168</v>
      </c>
      <c r="B160" s="1">
        <v>36853</v>
      </c>
      <c r="C160">
        <f>AVERAGE(C159,C161)</f>
        <v>0.32481481481481483</v>
      </c>
      <c r="D160" t="s">
        <v>160</v>
      </c>
      <c r="E160" t="s">
        <v>168</v>
      </c>
      <c r="F160" t="s">
        <v>168</v>
      </c>
      <c r="G160" t="s">
        <v>161</v>
      </c>
      <c r="H160" t="s">
        <v>168</v>
      </c>
      <c r="I160" t="s">
        <v>168</v>
      </c>
      <c r="K160" s="2">
        <v>0.32430555555555557</v>
      </c>
      <c r="L160" s="3">
        <f t="shared" si="11"/>
        <v>328.32430555555555</v>
      </c>
      <c r="M160" t="s">
        <v>168</v>
      </c>
      <c r="N160" t="s">
        <v>168</v>
      </c>
    </row>
    <row r="161" spans="1:14" ht="12.75">
      <c r="A161" t="s">
        <v>305</v>
      </c>
      <c r="B161" s="1">
        <v>36853</v>
      </c>
      <c r="C161" s="2">
        <v>0.32689814814814816</v>
      </c>
      <c r="D161" t="s">
        <v>160</v>
      </c>
      <c r="E161">
        <v>0.676</v>
      </c>
      <c r="F161">
        <v>9.718</v>
      </c>
      <c r="G161" t="s">
        <v>161</v>
      </c>
      <c r="H161">
        <v>1.668</v>
      </c>
      <c r="I161">
        <v>85.094</v>
      </c>
      <c r="K161" s="2">
        <v>0.3263888888888889</v>
      </c>
      <c r="L161" s="3">
        <f t="shared" si="11"/>
        <v>328.3263888888889</v>
      </c>
      <c r="M161">
        <f t="shared" si="10"/>
        <v>449.9240712618986</v>
      </c>
      <c r="N161">
        <f aca="true" t="shared" si="13" ref="N161:N177">(277-103)/(-62+(AVERAGE($P$207,$P$47)))*I161+277-((277-103)/(-62+(AVERAGE($P$207,$P$47)))*220)</f>
        <v>131.9585328390894</v>
      </c>
    </row>
    <row r="162" spans="1:14" ht="12.75">
      <c r="A162" t="s">
        <v>306</v>
      </c>
      <c r="B162" s="1">
        <v>36853</v>
      </c>
      <c r="C162" s="2">
        <v>0.3289814814814815</v>
      </c>
      <c r="D162" t="s">
        <v>160</v>
      </c>
      <c r="E162">
        <v>0.676</v>
      </c>
      <c r="F162">
        <v>10.1041</v>
      </c>
      <c r="G162" t="s">
        <v>161</v>
      </c>
      <c r="H162">
        <v>1.666</v>
      </c>
      <c r="I162">
        <v>90.3494</v>
      </c>
      <c r="K162" s="2">
        <v>0.3284722222222222</v>
      </c>
      <c r="L162" s="3">
        <f t="shared" si="11"/>
        <v>328.3284722222222</v>
      </c>
      <c r="M162">
        <f t="shared" si="10"/>
        <v>467.79973332345645</v>
      </c>
      <c r="N162">
        <f t="shared" si="13"/>
        <v>137.6087702378519</v>
      </c>
    </row>
    <row r="163" spans="1:14" ht="12.75">
      <c r="A163" t="s">
        <v>307</v>
      </c>
      <c r="B163" s="1">
        <v>36853</v>
      </c>
      <c r="C163" s="2">
        <v>0.3310648148148148</v>
      </c>
      <c r="D163" t="s">
        <v>160</v>
      </c>
      <c r="E163">
        <v>0.678</v>
      </c>
      <c r="F163">
        <v>10.1648</v>
      </c>
      <c r="G163" t="s">
        <v>161</v>
      </c>
      <c r="H163">
        <v>1.668</v>
      </c>
      <c r="I163">
        <v>88.3938</v>
      </c>
      <c r="K163" s="2">
        <v>0.33055555555555555</v>
      </c>
      <c r="L163" s="3">
        <f t="shared" si="11"/>
        <v>328.3305555555556</v>
      </c>
      <c r="M163">
        <f t="shared" si="10"/>
        <v>470.61002259342933</v>
      </c>
      <c r="N163">
        <f t="shared" si="13"/>
        <v>135.5062463087466</v>
      </c>
    </row>
    <row r="164" spans="1:14" ht="12.75">
      <c r="A164" t="s">
        <v>308</v>
      </c>
      <c r="B164" s="1">
        <v>36853</v>
      </c>
      <c r="C164" s="2">
        <v>0.33314814814814814</v>
      </c>
      <c r="D164" t="s">
        <v>160</v>
      </c>
      <c r="E164">
        <v>0.676</v>
      </c>
      <c r="F164">
        <v>10.2302</v>
      </c>
      <c r="G164" t="s">
        <v>161</v>
      </c>
      <c r="H164">
        <v>1.666</v>
      </c>
      <c r="I164">
        <v>89.4526</v>
      </c>
      <c r="K164" s="2">
        <v>0.3326388888888889</v>
      </c>
      <c r="L164" s="3">
        <f t="shared" si="11"/>
        <v>328.3326388888889</v>
      </c>
      <c r="M164">
        <f t="shared" si="10"/>
        <v>473.6379125152784</v>
      </c>
      <c r="N164">
        <f t="shared" si="13"/>
        <v>136.6445937909192</v>
      </c>
    </row>
    <row r="165" spans="1:14" ht="12.75">
      <c r="A165" t="s">
        <v>309</v>
      </c>
      <c r="B165" s="1">
        <v>36853</v>
      </c>
      <c r="C165" s="2">
        <v>0.3352430555555555</v>
      </c>
      <c r="D165" t="s">
        <v>160</v>
      </c>
      <c r="E165">
        <v>0.675</v>
      </c>
      <c r="F165">
        <v>9.9435</v>
      </c>
      <c r="G165" t="s">
        <v>161</v>
      </c>
      <c r="H165">
        <v>1.666</v>
      </c>
      <c r="I165">
        <v>90.8966</v>
      </c>
      <c r="K165" s="2">
        <v>0.334722222222222</v>
      </c>
      <c r="L165" s="3">
        <f t="shared" si="11"/>
        <v>328.33472222222224</v>
      </c>
      <c r="M165">
        <f t="shared" si="10"/>
        <v>460.36427275084264</v>
      </c>
      <c r="N165">
        <f t="shared" si="13"/>
        <v>138.19708129021762</v>
      </c>
    </row>
    <row r="166" spans="1:14" ht="12.75">
      <c r="A166" t="s">
        <v>310</v>
      </c>
      <c r="B166" s="1">
        <v>36853</v>
      </c>
      <c r="C166" s="2">
        <v>0.33738425925925924</v>
      </c>
      <c r="D166" t="s">
        <v>160</v>
      </c>
      <c r="E166">
        <v>0.676</v>
      </c>
      <c r="F166">
        <v>11.1712</v>
      </c>
      <c r="G166" t="s">
        <v>161</v>
      </c>
      <c r="H166">
        <v>1.668</v>
      </c>
      <c r="I166">
        <v>87.7659</v>
      </c>
      <c r="K166" s="2">
        <v>0.336805555555556</v>
      </c>
      <c r="L166" s="3">
        <f t="shared" si="11"/>
        <v>328.33680555555554</v>
      </c>
      <c r="M166">
        <f t="shared" si="10"/>
        <v>517.2043409015149</v>
      </c>
      <c r="N166">
        <f t="shared" si="13"/>
        <v>134.8311722777151</v>
      </c>
    </row>
    <row r="167" spans="1:14" ht="12.75">
      <c r="A167" t="s">
        <v>311</v>
      </c>
      <c r="B167" s="1">
        <v>36853</v>
      </c>
      <c r="C167" s="2">
        <v>0.33940972222222227</v>
      </c>
      <c r="D167" t="s">
        <v>160</v>
      </c>
      <c r="E167">
        <v>0.676</v>
      </c>
      <c r="F167">
        <v>9.9876</v>
      </c>
      <c r="G167" t="s">
        <v>161</v>
      </c>
      <c r="H167">
        <v>1.666</v>
      </c>
      <c r="I167">
        <v>89.0235</v>
      </c>
      <c r="K167" s="2">
        <v>0.338888888888889</v>
      </c>
      <c r="L167" s="3">
        <f t="shared" si="11"/>
        <v>328.3388888888889</v>
      </c>
      <c r="M167">
        <f t="shared" si="10"/>
        <v>462.406015037594</v>
      </c>
      <c r="N167">
        <f t="shared" si="13"/>
        <v>136.183255573503</v>
      </c>
    </row>
    <row r="168" spans="1:14" ht="12.75">
      <c r="A168" t="s">
        <v>312</v>
      </c>
      <c r="B168" s="1">
        <v>36853</v>
      </c>
      <c r="C168" s="2">
        <v>0.34149305555555554</v>
      </c>
      <c r="D168" t="s">
        <v>160</v>
      </c>
      <c r="E168">
        <v>0.676</v>
      </c>
      <c r="F168">
        <v>9.9764</v>
      </c>
      <c r="G168" t="s">
        <v>161</v>
      </c>
      <c r="H168">
        <v>1.668</v>
      </c>
      <c r="I168">
        <v>90.3916</v>
      </c>
      <c r="K168" s="2">
        <v>0.340972222222222</v>
      </c>
      <c r="L168" s="3">
        <f t="shared" si="11"/>
        <v>328.3409722222222</v>
      </c>
      <c r="M168">
        <f t="shared" si="10"/>
        <v>461.88747731397456</v>
      </c>
      <c r="N168">
        <f t="shared" si="13"/>
        <v>137.65414071740202</v>
      </c>
    </row>
    <row r="169" spans="1:14" ht="12.75">
      <c r="A169" t="s">
        <v>313</v>
      </c>
      <c r="B169" s="1">
        <v>36853</v>
      </c>
      <c r="C169" s="2">
        <v>0.3435763888888889</v>
      </c>
      <c r="D169" t="s">
        <v>160</v>
      </c>
      <c r="E169">
        <v>0.676</v>
      </c>
      <c r="F169">
        <v>9.8506</v>
      </c>
      <c r="G169" t="s">
        <v>161</v>
      </c>
      <c r="H169">
        <v>1.668</v>
      </c>
      <c r="I169">
        <v>89.1348</v>
      </c>
      <c r="K169" s="2">
        <v>0.343055555555556</v>
      </c>
      <c r="L169" s="3">
        <f t="shared" si="11"/>
        <v>328.34305555555557</v>
      </c>
      <c r="M169">
        <f t="shared" si="10"/>
        <v>456.06318752546395</v>
      </c>
      <c r="N169">
        <f t="shared" si="13"/>
        <v>136.30291752549186</v>
      </c>
    </row>
    <row r="170" spans="1:14" ht="12.75">
      <c r="A170" t="s">
        <v>314</v>
      </c>
      <c r="B170" s="1">
        <v>36853</v>
      </c>
      <c r="C170" s="2">
        <v>0.3456597222222222</v>
      </c>
      <c r="D170" t="s">
        <v>160</v>
      </c>
      <c r="E170">
        <v>0.676</v>
      </c>
      <c r="F170">
        <v>10.1279</v>
      </c>
      <c r="G170" t="s">
        <v>161</v>
      </c>
      <c r="H170">
        <v>1.668</v>
      </c>
      <c r="I170">
        <v>89.5972</v>
      </c>
      <c r="K170" s="2">
        <v>0.345138888888889</v>
      </c>
      <c r="L170" s="3">
        <f t="shared" si="11"/>
        <v>328.34513888888887</v>
      </c>
      <c r="M170">
        <f t="shared" si="10"/>
        <v>468.9016259861476</v>
      </c>
      <c r="N170">
        <f t="shared" si="13"/>
        <v>136.80005756681845</v>
      </c>
    </row>
    <row r="171" spans="1:14" ht="12.75">
      <c r="A171" t="s">
        <v>315</v>
      </c>
      <c r="B171" s="1">
        <v>36853</v>
      </c>
      <c r="C171" s="2">
        <v>0.34775462962962966</v>
      </c>
      <c r="D171" t="s">
        <v>160</v>
      </c>
      <c r="E171">
        <v>0.676</v>
      </c>
      <c r="F171">
        <v>10.0871</v>
      </c>
      <c r="G171" t="s">
        <v>161</v>
      </c>
      <c r="H171">
        <v>1.668</v>
      </c>
      <c r="I171">
        <v>87.6419</v>
      </c>
      <c r="K171" s="2">
        <v>0.347222222222222</v>
      </c>
      <c r="L171" s="3">
        <f t="shared" si="11"/>
        <v>328.34722222222223</v>
      </c>
      <c r="M171">
        <f t="shared" si="10"/>
        <v>467.01266713581987</v>
      </c>
      <c r="N171">
        <f t="shared" si="13"/>
        <v>134.6978561766673</v>
      </c>
    </row>
    <row r="172" spans="1:14" ht="12.75">
      <c r="A172" t="s">
        <v>316</v>
      </c>
      <c r="B172" s="1">
        <v>36853</v>
      </c>
      <c r="C172" s="2">
        <v>0.34983796296296293</v>
      </c>
      <c r="D172" t="s">
        <v>160</v>
      </c>
      <c r="E172">
        <v>0.676</v>
      </c>
      <c r="F172">
        <v>10.4322</v>
      </c>
      <c r="G172" t="s">
        <v>161</v>
      </c>
      <c r="H172">
        <v>1.67</v>
      </c>
      <c r="I172">
        <v>88.6455</v>
      </c>
      <c r="K172" s="2">
        <v>0.349305555555555</v>
      </c>
      <c r="L172" s="3">
        <f t="shared" si="11"/>
        <v>328.34930555555553</v>
      </c>
      <c r="M172">
        <f t="shared" si="10"/>
        <v>482.99011074484247</v>
      </c>
      <c r="N172">
        <f t="shared" si="13"/>
        <v>135.77685649127665</v>
      </c>
    </row>
    <row r="173" spans="1:14" ht="12.75">
      <c r="A173" t="s">
        <v>317</v>
      </c>
      <c r="B173" s="1">
        <v>36853</v>
      </c>
      <c r="C173" s="2">
        <v>0.3519212962962963</v>
      </c>
      <c r="D173" t="s">
        <v>160</v>
      </c>
      <c r="E173">
        <v>0.676</v>
      </c>
      <c r="F173">
        <v>10.2131</v>
      </c>
      <c r="G173" t="s">
        <v>161</v>
      </c>
      <c r="H173">
        <v>1.668</v>
      </c>
      <c r="I173">
        <v>90.3566</v>
      </c>
      <c r="K173" s="2">
        <v>0.351388888888889</v>
      </c>
      <c r="L173" s="3">
        <f t="shared" si="11"/>
        <v>328.3513888888889</v>
      </c>
      <c r="M173">
        <f t="shared" si="10"/>
        <v>472.84621652653806</v>
      </c>
      <c r="N173">
        <f t="shared" si="13"/>
        <v>137.61651117275142</v>
      </c>
    </row>
    <row r="174" spans="1:14" ht="12.75">
      <c r="A174" t="s">
        <v>318</v>
      </c>
      <c r="B174" s="1">
        <v>36853</v>
      </c>
      <c r="C174" s="2">
        <v>0.3540046296296296</v>
      </c>
      <c r="D174" t="s">
        <v>160</v>
      </c>
      <c r="E174">
        <v>0.676</v>
      </c>
      <c r="F174">
        <v>9.9171</v>
      </c>
      <c r="G174" t="s">
        <v>161</v>
      </c>
      <c r="H174">
        <v>1.67</v>
      </c>
      <c r="I174">
        <v>91.4067</v>
      </c>
      <c r="K174" s="2">
        <v>0.353472222222222</v>
      </c>
      <c r="L174" s="3">
        <f t="shared" si="11"/>
        <v>328.3534722222222</v>
      </c>
      <c r="M174">
        <f t="shared" si="10"/>
        <v>459.1420052594541</v>
      </c>
      <c r="N174">
        <f t="shared" si="13"/>
        <v>138.7455050252537</v>
      </c>
    </row>
    <row r="175" spans="1:14" ht="12.75">
      <c r="A175" t="s">
        <v>319</v>
      </c>
      <c r="B175" s="1">
        <v>36853</v>
      </c>
      <c r="C175" s="2">
        <v>0.35608796296296297</v>
      </c>
      <c r="D175" t="s">
        <v>160</v>
      </c>
      <c r="E175">
        <v>0.676</v>
      </c>
      <c r="F175">
        <v>9.173</v>
      </c>
      <c r="G175" t="s">
        <v>161</v>
      </c>
      <c r="H175">
        <v>1.668</v>
      </c>
      <c r="I175">
        <v>99.8393</v>
      </c>
      <c r="K175" s="2">
        <v>0.355555555555555</v>
      </c>
      <c r="L175" s="3">
        <f t="shared" si="11"/>
        <v>328.35555555555555</v>
      </c>
      <c r="M175">
        <f t="shared" si="10"/>
        <v>424.6916552464906</v>
      </c>
      <c r="N175">
        <f t="shared" si="13"/>
        <v>147.8116449744116</v>
      </c>
    </row>
    <row r="176" spans="1:14" ht="12.75">
      <c r="A176" t="s">
        <v>320</v>
      </c>
      <c r="B176" s="1">
        <v>36853</v>
      </c>
      <c r="C176" s="2">
        <v>0.35817129629629635</v>
      </c>
      <c r="D176" t="s">
        <v>160</v>
      </c>
      <c r="E176">
        <v>0.676</v>
      </c>
      <c r="F176">
        <v>9.9118</v>
      </c>
      <c r="G176" t="s">
        <v>161</v>
      </c>
      <c r="H176">
        <v>1.668</v>
      </c>
      <c r="I176">
        <v>97.7938</v>
      </c>
      <c r="K176" s="2">
        <v>0.357638888888889</v>
      </c>
      <c r="L176" s="3">
        <f t="shared" si="11"/>
        <v>328.3576388888889</v>
      </c>
      <c r="M176">
        <f t="shared" si="10"/>
        <v>458.8966258009556</v>
      </c>
      <c r="N176">
        <f t="shared" si="13"/>
        <v>145.6124668720467</v>
      </c>
    </row>
    <row r="177" spans="1:14" ht="12.75">
      <c r="A177" t="s">
        <v>321</v>
      </c>
      <c r="B177" s="1">
        <v>36853</v>
      </c>
      <c r="C177" s="2">
        <v>0.3602662037037037</v>
      </c>
      <c r="D177" t="s">
        <v>160</v>
      </c>
      <c r="E177">
        <v>0.676</v>
      </c>
      <c r="F177">
        <v>10.8225</v>
      </c>
      <c r="G177" t="s">
        <v>161</v>
      </c>
      <c r="H177">
        <v>1.67</v>
      </c>
      <c r="I177">
        <v>103.8919</v>
      </c>
      <c r="K177" s="2">
        <v>0.359722222222222</v>
      </c>
      <c r="L177" s="3">
        <f t="shared" si="11"/>
        <v>328.3597222222222</v>
      </c>
      <c r="M177">
        <f aca="true" t="shared" si="14" ref="M177:M201">500*F177/AVERAGE($Q$207,$Q$47)</f>
        <v>501.0602244527575</v>
      </c>
      <c r="N177">
        <f t="shared" si="13"/>
        <v>152.16871619301054</v>
      </c>
    </row>
    <row r="178" spans="1:14" ht="12.75">
      <c r="A178" t="s">
        <v>168</v>
      </c>
      <c r="B178" s="1">
        <v>36853</v>
      </c>
      <c r="C178">
        <f>AVERAGE(C177,C179)</f>
        <v>0.36234953703703704</v>
      </c>
      <c r="D178" t="s">
        <v>160</v>
      </c>
      <c r="E178" t="s">
        <v>168</v>
      </c>
      <c r="F178" t="s">
        <v>168</v>
      </c>
      <c r="G178" t="s">
        <v>161</v>
      </c>
      <c r="H178" t="s">
        <v>168</v>
      </c>
      <c r="I178" t="s">
        <v>168</v>
      </c>
      <c r="K178" s="2">
        <v>0.361805555555555</v>
      </c>
      <c r="L178" s="3">
        <f t="shared" si="11"/>
        <v>328.3618055555556</v>
      </c>
      <c r="M178" t="s">
        <v>168</v>
      </c>
      <c r="N178" t="s">
        <v>168</v>
      </c>
    </row>
    <row r="179" spans="1:14" ht="12.75">
      <c r="A179" t="s">
        <v>322</v>
      </c>
      <c r="B179" s="1">
        <v>36853</v>
      </c>
      <c r="C179" s="2">
        <v>0.36443287037037037</v>
      </c>
      <c r="D179" t="s">
        <v>160</v>
      </c>
      <c r="E179">
        <v>0.678</v>
      </c>
      <c r="F179">
        <v>10.176</v>
      </c>
      <c r="G179" t="s">
        <v>161</v>
      </c>
      <c r="H179">
        <v>1.67</v>
      </c>
      <c r="I179">
        <v>96.8773</v>
      </c>
      <c r="K179" s="2">
        <v>0.363888888888889</v>
      </c>
      <c r="L179" s="3">
        <f t="shared" si="11"/>
        <v>328.3638888888889</v>
      </c>
      <c r="M179">
        <f t="shared" si="14"/>
        <v>471.12856031704877</v>
      </c>
      <c r="N179">
        <f aca="true" t="shared" si="15" ref="N179:N184">(277-103)/(-62+(AVERAGE($P$207,$P$47)))*I179+277-((277-103)/(-62+(AVERAGE($P$207,$P$47)))*220)</f>
        <v>144.62711036712494</v>
      </c>
    </row>
    <row r="180" spans="1:14" ht="12.75">
      <c r="A180" t="s">
        <v>323</v>
      </c>
      <c r="B180" s="1">
        <v>36853</v>
      </c>
      <c r="C180" s="2">
        <v>0.3665162037037037</v>
      </c>
      <c r="D180" t="s">
        <v>160</v>
      </c>
      <c r="E180">
        <v>0.678</v>
      </c>
      <c r="F180">
        <v>10.1165</v>
      </c>
      <c r="G180" t="s">
        <v>161</v>
      </c>
      <c r="H180">
        <v>1.671</v>
      </c>
      <c r="I180">
        <v>100.4282</v>
      </c>
      <c r="K180" s="2">
        <v>0.365972222222222</v>
      </c>
      <c r="L180" s="3">
        <f t="shared" si="11"/>
        <v>328.36597222222224</v>
      </c>
      <c r="M180">
        <f t="shared" si="14"/>
        <v>468.3738286603208</v>
      </c>
      <c r="N180">
        <f t="shared" si="15"/>
        <v>148.44478894140389</v>
      </c>
    </row>
    <row r="181" spans="1:14" ht="12.75">
      <c r="A181" t="s">
        <v>324</v>
      </c>
      <c r="B181" s="1">
        <v>36853</v>
      </c>
      <c r="C181" s="2">
        <v>0.368599537037037</v>
      </c>
      <c r="D181" t="s">
        <v>160</v>
      </c>
      <c r="E181">
        <v>0.681</v>
      </c>
      <c r="F181">
        <v>10.2828</v>
      </c>
      <c r="G181" t="s">
        <v>161</v>
      </c>
      <c r="H181">
        <v>1.675</v>
      </c>
      <c r="I181">
        <v>97.5655</v>
      </c>
      <c r="K181" s="2">
        <v>0.368055555555555</v>
      </c>
      <c r="L181" s="3">
        <f t="shared" si="11"/>
        <v>328.36805555555554</v>
      </c>
      <c r="M181">
        <f t="shared" si="14"/>
        <v>476.073187895848</v>
      </c>
      <c r="N181">
        <f t="shared" si="15"/>
        <v>145.36701472794016</v>
      </c>
    </row>
    <row r="182" spans="1:14" ht="12.75">
      <c r="A182" t="s">
        <v>325</v>
      </c>
      <c r="B182" s="1">
        <v>36853</v>
      </c>
      <c r="C182" s="2">
        <v>0.3706828703703704</v>
      </c>
      <c r="D182" t="s">
        <v>160</v>
      </c>
      <c r="E182">
        <v>0.675</v>
      </c>
      <c r="F182">
        <v>9.5518</v>
      </c>
      <c r="G182" t="s">
        <v>161</v>
      </c>
      <c r="H182">
        <v>1.67</v>
      </c>
      <c r="I182">
        <v>98.5038</v>
      </c>
      <c r="K182" s="2">
        <v>0.370138888888889</v>
      </c>
      <c r="L182" s="3">
        <f t="shared" si="11"/>
        <v>328.3701388888889</v>
      </c>
      <c r="M182">
        <f t="shared" si="14"/>
        <v>442.2293418274751</v>
      </c>
      <c r="N182">
        <f t="shared" si="15"/>
        <v>146.37580906352997</v>
      </c>
    </row>
    <row r="183" spans="1:14" ht="12.75">
      <c r="A183" t="s">
        <v>326</v>
      </c>
      <c r="B183" s="1">
        <v>36853</v>
      </c>
      <c r="C183" s="2">
        <v>0.37276620370370367</v>
      </c>
      <c r="D183" t="s">
        <v>160</v>
      </c>
      <c r="E183">
        <v>0.678</v>
      </c>
      <c r="F183">
        <v>9.6489</v>
      </c>
      <c r="G183" t="s">
        <v>161</v>
      </c>
      <c r="H183">
        <v>1.671</v>
      </c>
      <c r="I183">
        <v>94.1154</v>
      </c>
      <c r="K183" s="2">
        <v>0.372222222222222</v>
      </c>
      <c r="L183" s="3">
        <f t="shared" si="11"/>
        <v>328.3722222222222</v>
      </c>
      <c r="M183">
        <f t="shared" si="14"/>
        <v>446.72487869921105</v>
      </c>
      <c r="N183">
        <f t="shared" si="15"/>
        <v>141.65770924225484</v>
      </c>
    </row>
    <row r="184" spans="1:14" ht="12.75">
      <c r="A184" t="s">
        <v>327</v>
      </c>
      <c r="B184" s="1">
        <v>36853</v>
      </c>
      <c r="C184" s="2">
        <v>0.37484953703703705</v>
      </c>
      <c r="D184" t="s">
        <v>160</v>
      </c>
      <c r="E184">
        <v>0.676</v>
      </c>
      <c r="F184">
        <v>10.3992</v>
      </c>
      <c r="G184" t="s">
        <v>161</v>
      </c>
      <c r="H184">
        <v>1.671</v>
      </c>
      <c r="I184">
        <v>90.8467</v>
      </c>
      <c r="K184" s="2">
        <v>0.374305555555555</v>
      </c>
      <c r="L184" s="3">
        <f t="shared" si="11"/>
        <v>328.37430555555557</v>
      </c>
      <c r="M184">
        <f t="shared" si="14"/>
        <v>481.46227638060674</v>
      </c>
      <c r="N184">
        <f t="shared" si="15"/>
        <v>138.14343231084433</v>
      </c>
    </row>
    <row r="185" spans="1:14" ht="12.75">
      <c r="A185" t="s">
        <v>168</v>
      </c>
      <c r="B185" s="1">
        <v>36853</v>
      </c>
      <c r="C185">
        <f>AVERAGE(C184,C186)</f>
        <v>0.3769386574074074</v>
      </c>
      <c r="D185" t="s">
        <v>160</v>
      </c>
      <c r="E185" t="s">
        <v>168</v>
      </c>
      <c r="F185" t="s">
        <v>168</v>
      </c>
      <c r="G185" t="s">
        <v>161</v>
      </c>
      <c r="H185" t="s">
        <v>168</v>
      </c>
      <c r="I185" t="s">
        <v>168</v>
      </c>
      <c r="K185" s="2">
        <v>0.376388888888889</v>
      </c>
      <c r="L185" s="3">
        <f t="shared" si="11"/>
        <v>328.37638888888887</v>
      </c>
      <c r="M185" t="s">
        <v>168</v>
      </c>
      <c r="N185" t="s">
        <v>168</v>
      </c>
    </row>
    <row r="186" spans="1:14" ht="12.75">
      <c r="A186" t="s">
        <v>328</v>
      </c>
      <c r="B186" s="1">
        <v>36853</v>
      </c>
      <c r="C186" s="2">
        <v>0.37902777777777774</v>
      </c>
      <c r="D186" t="s">
        <v>160</v>
      </c>
      <c r="E186">
        <v>0.678</v>
      </c>
      <c r="F186">
        <v>9.9602</v>
      </c>
      <c r="G186" t="s">
        <v>161</v>
      </c>
      <c r="H186">
        <v>1.671</v>
      </c>
      <c r="I186">
        <v>92.7019</v>
      </c>
      <c r="K186" s="2">
        <v>0.378472222222222</v>
      </c>
      <c r="L186" s="3">
        <f t="shared" si="11"/>
        <v>328.37847222222223</v>
      </c>
      <c r="M186">
        <f t="shared" si="14"/>
        <v>461.137449535168</v>
      </c>
      <c r="N186">
        <f>(277-103)/(-62+(AVERAGE($P$207,$P$47)))*I186+277-((277-103)/(-62+(AVERAGE($P$207,$P$47)))*220)</f>
        <v>140.1380132032948</v>
      </c>
    </row>
    <row r="187" spans="1:14" ht="12.75">
      <c r="A187" t="s">
        <v>168</v>
      </c>
      <c r="B187" s="1">
        <v>36853</v>
      </c>
      <c r="C187">
        <f>AVERAGE(C186,C188)</f>
        <v>0.38111111111111107</v>
      </c>
      <c r="D187" t="s">
        <v>160</v>
      </c>
      <c r="E187" t="s">
        <v>168</v>
      </c>
      <c r="F187" t="s">
        <v>168</v>
      </c>
      <c r="G187" t="s">
        <v>161</v>
      </c>
      <c r="H187" t="s">
        <v>168</v>
      </c>
      <c r="I187" t="s">
        <v>168</v>
      </c>
      <c r="K187" s="2">
        <v>0.380555555555555</v>
      </c>
      <c r="L187" s="3">
        <f t="shared" si="11"/>
        <v>328.38055555555553</v>
      </c>
      <c r="M187" t="s">
        <v>168</v>
      </c>
      <c r="N187" t="s">
        <v>168</v>
      </c>
    </row>
    <row r="188" spans="1:14" ht="12.75">
      <c r="A188" t="s">
        <v>329</v>
      </c>
      <c r="B188" s="1">
        <v>36853</v>
      </c>
      <c r="C188" s="2">
        <v>0.38319444444444445</v>
      </c>
      <c r="D188" t="s">
        <v>160</v>
      </c>
      <c r="E188">
        <v>0.676</v>
      </c>
      <c r="F188">
        <v>10.1965</v>
      </c>
      <c r="G188" t="s">
        <v>161</v>
      </c>
      <c r="H188">
        <v>1.671</v>
      </c>
      <c r="I188">
        <v>90.6575</v>
      </c>
      <c r="K188" s="2">
        <v>0.382638888888889</v>
      </c>
      <c r="L188" s="3">
        <f t="shared" si="11"/>
        <v>328.3826388888889</v>
      </c>
      <c r="M188">
        <f t="shared" si="14"/>
        <v>472.0776695433164</v>
      </c>
      <c r="N188">
        <f aca="true" t="shared" si="16" ref="N188:N194">(277-103)/(-62+(AVERAGE($P$207,$P$47)))*I188+277-((277-103)/(-62+(AVERAGE($P$207,$P$47)))*220)</f>
        <v>137.94001774376176</v>
      </c>
    </row>
    <row r="189" spans="1:14" ht="12.75">
      <c r="A189" t="s">
        <v>330</v>
      </c>
      <c r="B189" s="1">
        <v>36853</v>
      </c>
      <c r="C189" s="2">
        <v>0.3852777777777778</v>
      </c>
      <c r="D189" t="s">
        <v>160</v>
      </c>
      <c r="E189">
        <v>0.678</v>
      </c>
      <c r="F189">
        <v>11.1312</v>
      </c>
      <c r="G189" t="s">
        <v>161</v>
      </c>
      <c r="H189">
        <v>1.673</v>
      </c>
      <c r="I189">
        <v>85.3308</v>
      </c>
      <c r="K189" s="2">
        <v>0.384722222222222</v>
      </c>
      <c r="L189" s="3">
        <f t="shared" si="11"/>
        <v>328.3847222222222</v>
      </c>
      <c r="M189">
        <f t="shared" si="14"/>
        <v>515.352420460017</v>
      </c>
      <c r="N189">
        <f t="shared" si="16"/>
        <v>132.2131235868968</v>
      </c>
    </row>
    <row r="190" spans="1:14" ht="12.75">
      <c r="A190" t="s">
        <v>331</v>
      </c>
      <c r="B190" s="1">
        <v>36853</v>
      </c>
      <c r="C190" s="2">
        <v>0.3873611111111111</v>
      </c>
      <c r="D190" t="s">
        <v>160</v>
      </c>
      <c r="E190">
        <v>0.678</v>
      </c>
      <c r="F190">
        <v>10.1078</v>
      </c>
      <c r="G190" t="s">
        <v>161</v>
      </c>
      <c r="H190">
        <v>1.673</v>
      </c>
      <c r="I190">
        <v>91.4111</v>
      </c>
      <c r="K190" s="2">
        <v>0.386805555555555</v>
      </c>
      <c r="L190" s="3">
        <f t="shared" si="11"/>
        <v>328.38680555555555</v>
      </c>
      <c r="M190">
        <f t="shared" si="14"/>
        <v>467.97103596429497</v>
      </c>
      <c r="N190">
        <f t="shared" si="16"/>
        <v>138.7502355965812</v>
      </c>
    </row>
    <row r="191" spans="1:14" ht="12.75">
      <c r="A191" t="s">
        <v>332</v>
      </c>
      <c r="B191" s="1">
        <v>36853</v>
      </c>
      <c r="C191" s="2">
        <v>0.3894444444444445</v>
      </c>
      <c r="D191" t="s">
        <v>160</v>
      </c>
      <c r="E191">
        <v>0.68</v>
      </c>
      <c r="F191">
        <v>11.162</v>
      </c>
      <c r="G191" t="s">
        <v>161</v>
      </c>
      <c r="H191">
        <v>1.673</v>
      </c>
      <c r="I191">
        <v>94.7064</v>
      </c>
      <c r="K191" s="2">
        <v>0.388888888888889</v>
      </c>
      <c r="L191" s="3">
        <f t="shared" si="11"/>
        <v>328.3888888888889</v>
      </c>
      <c r="M191">
        <f t="shared" si="14"/>
        <v>516.7783991999704</v>
      </c>
      <c r="N191">
        <f t="shared" si="16"/>
        <v>142.2931109819262</v>
      </c>
    </row>
    <row r="192" spans="1:14" ht="12.75">
      <c r="A192" t="s">
        <v>333</v>
      </c>
      <c r="B192" s="1">
        <v>36853</v>
      </c>
      <c r="C192" s="2">
        <v>0.39141203703703703</v>
      </c>
      <c r="D192" t="s">
        <v>160</v>
      </c>
      <c r="E192">
        <v>0.68</v>
      </c>
      <c r="F192">
        <v>9.9603</v>
      </c>
      <c r="G192" t="s">
        <v>161</v>
      </c>
      <c r="H192">
        <v>1.675</v>
      </c>
      <c r="I192">
        <v>91.8004</v>
      </c>
      <c r="K192" s="2">
        <v>0.390972222222222</v>
      </c>
      <c r="L192" s="3">
        <f t="shared" si="11"/>
        <v>328.3909722222222</v>
      </c>
      <c r="M192">
        <f t="shared" si="14"/>
        <v>461.1420793362717</v>
      </c>
      <c r="N192">
        <f t="shared" si="16"/>
        <v>139.16878364608044</v>
      </c>
    </row>
    <row r="193" spans="1:14" ht="12.75">
      <c r="A193" t="s">
        <v>334</v>
      </c>
      <c r="B193" s="1">
        <v>36853</v>
      </c>
      <c r="C193" s="2">
        <v>0.3936226851851852</v>
      </c>
      <c r="D193" t="s">
        <v>160</v>
      </c>
      <c r="E193">
        <v>0.678</v>
      </c>
      <c r="F193">
        <v>10.2902</v>
      </c>
      <c r="G193" t="s">
        <v>161</v>
      </c>
      <c r="H193">
        <v>1.675</v>
      </c>
      <c r="I193">
        <v>93.9213</v>
      </c>
      <c r="K193" s="2">
        <v>0.393055555555555</v>
      </c>
      <c r="L193" s="3">
        <f t="shared" si="11"/>
        <v>328.3930555555556</v>
      </c>
      <c r="M193">
        <f t="shared" si="14"/>
        <v>476.41579317752513</v>
      </c>
      <c r="N193">
        <f t="shared" si="16"/>
        <v>141.4490265389212</v>
      </c>
    </row>
    <row r="194" spans="1:14" ht="12.75">
      <c r="A194" t="s">
        <v>335</v>
      </c>
      <c r="B194" s="1">
        <v>36853</v>
      </c>
      <c r="C194" s="2">
        <v>0.39570601851851855</v>
      </c>
      <c r="D194" t="s">
        <v>160</v>
      </c>
      <c r="E194">
        <v>0.678</v>
      </c>
      <c r="F194">
        <v>9.8193</v>
      </c>
      <c r="G194" t="s">
        <v>161</v>
      </c>
      <c r="H194">
        <v>1.673</v>
      </c>
      <c r="I194">
        <v>92.0165</v>
      </c>
      <c r="K194" s="2">
        <v>0.395138888888889</v>
      </c>
      <c r="L194" s="3">
        <f t="shared" si="11"/>
        <v>328.3951388888889</v>
      </c>
      <c r="M194">
        <f t="shared" si="14"/>
        <v>454.6140597799918</v>
      </c>
      <c r="N194">
        <f t="shared" si="16"/>
        <v>139.4011192060516</v>
      </c>
    </row>
    <row r="195" spans="1:14" ht="12.75">
      <c r="A195" t="s">
        <v>168</v>
      </c>
      <c r="B195" s="1">
        <v>36853</v>
      </c>
      <c r="C195">
        <f>AVERAGE(C194,C196)</f>
        <v>0.3977893518518519</v>
      </c>
      <c r="D195" t="s">
        <v>160</v>
      </c>
      <c r="E195" t="s">
        <v>168</v>
      </c>
      <c r="F195" t="s">
        <v>168</v>
      </c>
      <c r="G195" t="s">
        <v>161</v>
      </c>
      <c r="H195" t="s">
        <v>168</v>
      </c>
      <c r="I195" t="s">
        <v>168</v>
      </c>
      <c r="K195" s="2">
        <v>0.397222222222222</v>
      </c>
      <c r="L195" s="3">
        <f t="shared" si="11"/>
        <v>328.39722222222224</v>
      </c>
      <c r="M195" t="s">
        <v>168</v>
      </c>
      <c r="N195" t="s">
        <v>168</v>
      </c>
    </row>
    <row r="196" spans="1:14" ht="12.75">
      <c r="A196" t="s">
        <v>336</v>
      </c>
      <c r="B196" s="1">
        <v>36853</v>
      </c>
      <c r="C196" s="2">
        <v>0.3998726851851852</v>
      </c>
      <c r="D196" t="s">
        <v>160</v>
      </c>
      <c r="E196">
        <v>0.678</v>
      </c>
      <c r="F196">
        <v>10.9482</v>
      </c>
      <c r="G196" t="s">
        <v>161</v>
      </c>
      <c r="H196">
        <v>1.675</v>
      </c>
      <c r="I196">
        <v>91.198</v>
      </c>
      <c r="K196" s="2">
        <v>0.399305555555555</v>
      </c>
      <c r="L196" s="3">
        <f t="shared" si="11"/>
        <v>328.39930555555554</v>
      </c>
      <c r="M196">
        <f t="shared" si="14"/>
        <v>506.8798844401645</v>
      </c>
      <c r="N196">
        <f>(277-103)/(-62+(AVERAGE($P$207,$P$47)))*I196+277-((277-103)/(-62+(AVERAGE($P$207,$P$47)))*220)</f>
        <v>138.52112542615146</v>
      </c>
    </row>
    <row r="197" spans="1:14" ht="12.75">
      <c r="A197" t="s">
        <v>337</v>
      </c>
      <c r="B197" s="1">
        <v>36853</v>
      </c>
      <c r="C197" s="2">
        <v>0.40195601851851853</v>
      </c>
      <c r="D197" t="s">
        <v>160</v>
      </c>
      <c r="E197">
        <v>0.678</v>
      </c>
      <c r="F197">
        <v>10.6018</v>
      </c>
      <c r="G197" t="s">
        <v>161</v>
      </c>
      <c r="H197">
        <v>1.675</v>
      </c>
      <c r="I197">
        <v>86.825</v>
      </c>
      <c r="K197" s="2">
        <v>0.401388888888889</v>
      </c>
      <c r="L197" s="3">
        <f t="shared" si="11"/>
        <v>328.4013888888889</v>
      </c>
      <c r="M197">
        <f t="shared" si="14"/>
        <v>490.84225341679326</v>
      </c>
      <c r="N197">
        <f>(277-103)/(-62+(AVERAGE($P$207,$P$47)))*I197+277-((277-103)/(-62+(AVERAGE($P$207,$P$47)))*220)</f>
        <v>133.81958260452268</v>
      </c>
    </row>
    <row r="198" spans="1:14" ht="12.75">
      <c r="A198" t="s">
        <v>338</v>
      </c>
      <c r="B198" s="1">
        <v>36853</v>
      </c>
      <c r="C198" s="2">
        <v>0.40403935185185186</v>
      </c>
      <c r="D198" t="s">
        <v>160</v>
      </c>
      <c r="E198">
        <v>0.68</v>
      </c>
      <c r="F198">
        <v>11.2445</v>
      </c>
      <c r="G198" t="s">
        <v>161</v>
      </c>
      <c r="H198">
        <v>1.676</v>
      </c>
      <c r="I198">
        <v>91.0209</v>
      </c>
      <c r="K198" s="2">
        <v>0.403472222222222</v>
      </c>
      <c r="L198" s="3">
        <f aca="true" t="shared" si="17" ref="L198:L261">B198-DATE(1999,12,31)+K198</f>
        <v>328.4034722222222</v>
      </c>
      <c r="M198">
        <f t="shared" si="14"/>
        <v>520.5979851105596</v>
      </c>
      <c r="N198">
        <f>(277-103)/(-62+(AVERAGE($P$207,$P$47)))*I198+277-((277-103)/(-62+(AVERAGE($P$207,$P$47)))*220)</f>
        <v>138.33071993021952</v>
      </c>
    </row>
    <row r="199" spans="1:14" ht="12.75">
      <c r="A199" t="s">
        <v>168</v>
      </c>
      <c r="B199" s="1">
        <v>36853</v>
      </c>
      <c r="C199">
        <f>AVERAGE(C198,C200)</f>
        <v>0.40612847222222226</v>
      </c>
      <c r="D199" t="s">
        <v>160</v>
      </c>
      <c r="E199" t="s">
        <v>168</v>
      </c>
      <c r="F199" t="s">
        <v>168</v>
      </c>
      <c r="G199" t="s">
        <v>161</v>
      </c>
      <c r="H199" t="s">
        <v>168</v>
      </c>
      <c r="I199" t="s">
        <v>168</v>
      </c>
      <c r="K199" s="2">
        <v>0.405555555555555</v>
      </c>
      <c r="L199" s="3">
        <f t="shared" si="17"/>
        <v>328.40555555555557</v>
      </c>
      <c r="M199" t="s">
        <v>168</v>
      </c>
      <c r="N199" t="s">
        <v>168</v>
      </c>
    </row>
    <row r="200" spans="1:14" ht="12.75">
      <c r="A200" t="s">
        <v>339</v>
      </c>
      <c r="B200" s="1">
        <v>36853</v>
      </c>
      <c r="C200" s="2">
        <v>0.4082175925925926</v>
      </c>
      <c r="D200" t="s">
        <v>160</v>
      </c>
      <c r="E200">
        <v>0.678</v>
      </c>
      <c r="F200">
        <v>10.5332</v>
      </c>
      <c r="G200" t="s">
        <v>161</v>
      </c>
      <c r="H200">
        <v>1.675</v>
      </c>
      <c r="I200">
        <v>89.119</v>
      </c>
      <c r="K200" s="2">
        <v>0.407638888888889</v>
      </c>
      <c r="L200" s="3">
        <f t="shared" si="17"/>
        <v>328.40763888888887</v>
      </c>
      <c r="M200">
        <f t="shared" si="14"/>
        <v>487.6662098596245</v>
      </c>
      <c r="N200">
        <f>(277-103)/(-62+(AVERAGE($P$207,$P$47)))*I200+277-((277-103)/(-62+(AVERAGE($P$207,$P$47)))*220)</f>
        <v>136.28593047390672</v>
      </c>
    </row>
    <row r="201" spans="1:14" ht="12.75">
      <c r="A201" t="s">
        <v>340</v>
      </c>
      <c r="B201" s="1">
        <v>36853</v>
      </c>
      <c r="C201" s="2">
        <v>0.4103009259259259</v>
      </c>
      <c r="D201" t="s">
        <v>160</v>
      </c>
      <c r="E201">
        <v>0.68</v>
      </c>
      <c r="F201">
        <v>9.7192</v>
      </c>
      <c r="G201" t="s">
        <v>161</v>
      </c>
      <c r="H201">
        <v>1.676</v>
      </c>
      <c r="I201">
        <v>94.3301</v>
      </c>
      <c r="K201" s="2">
        <v>0.409722222222222</v>
      </c>
      <c r="L201" s="3">
        <f t="shared" si="17"/>
        <v>328.40972222222223</v>
      </c>
      <c r="M201">
        <f t="shared" si="14"/>
        <v>449.9796288751436</v>
      </c>
      <c r="N201">
        <f>(277-103)/(-62+(AVERAGE($P$207,$P$47)))*I201+277-((277-103)/(-62+(AVERAGE($P$207,$P$47)))*220)</f>
        <v>141.88853962044004</v>
      </c>
    </row>
    <row r="202" spans="1:14" ht="12.75">
      <c r="A202" t="s">
        <v>168</v>
      </c>
      <c r="B202" s="1">
        <v>36853</v>
      </c>
      <c r="C202">
        <f>AVERAGE(C201,C204)</f>
        <v>0.41342592592592586</v>
      </c>
      <c r="D202" t="s">
        <v>160</v>
      </c>
      <c r="E202" t="s">
        <v>168</v>
      </c>
      <c r="F202" t="s">
        <v>168</v>
      </c>
      <c r="G202" t="s">
        <v>161</v>
      </c>
      <c r="H202" t="s">
        <v>168</v>
      </c>
      <c r="I202" t="s">
        <v>168</v>
      </c>
      <c r="K202" s="2">
        <v>0.411805555555555</v>
      </c>
      <c r="L202" s="3">
        <f t="shared" si="17"/>
        <v>328.41180555555553</v>
      </c>
      <c r="M202" t="s">
        <v>168</v>
      </c>
      <c r="N202" t="s">
        <v>168</v>
      </c>
    </row>
    <row r="203" spans="1:14" ht="12.75">
      <c r="A203" t="s">
        <v>168</v>
      </c>
      <c r="B203" s="1">
        <v>36853</v>
      </c>
      <c r="C203">
        <f>AVERAGE(C202,C204)</f>
        <v>0.4149884259259259</v>
      </c>
      <c r="D203" t="s">
        <v>160</v>
      </c>
      <c r="E203" t="s">
        <v>168</v>
      </c>
      <c r="F203" t="s">
        <v>168</v>
      </c>
      <c r="G203" t="s">
        <v>161</v>
      </c>
      <c r="H203" t="s">
        <v>168</v>
      </c>
      <c r="I203" t="s">
        <v>168</v>
      </c>
      <c r="K203" s="2">
        <v>0.413888888888889</v>
      </c>
      <c r="L203" s="3">
        <f t="shared" si="17"/>
        <v>328.4138888888889</v>
      </c>
      <c r="M203" t="s">
        <v>168</v>
      </c>
      <c r="N203" t="s">
        <v>168</v>
      </c>
    </row>
    <row r="204" spans="1:14" ht="12.75">
      <c r="A204" t="s">
        <v>341</v>
      </c>
      <c r="B204" s="1">
        <v>36853</v>
      </c>
      <c r="C204" s="2">
        <v>0.4165509259259259</v>
      </c>
      <c r="D204" t="s">
        <v>160</v>
      </c>
      <c r="E204">
        <v>0.68</v>
      </c>
      <c r="F204">
        <v>11.0592</v>
      </c>
      <c r="G204" t="s">
        <v>161</v>
      </c>
      <c r="H204">
        <v>1.676</v>
      </c>
      <c r="I204">
        <v>92.3041</v>
      </c>
      <c r="K204" s="2">
        <v>0.415972222222222</v>
      </c>
      <c r="L204" s="3">
        <f t="shared" si="17"/>
        <v>328.4159722222222</v>
      </c>
      <c r="M204">
        <f>$O$4/AVERAGE($P$207,$P$47)*F204*40</f>
        <v>547.4242056579618</v>
      </c>
      <c r="N204">
        <f>(277-103)/(-62+(AVERAGE($P$207,$P$47)))*I204+277-((277-103)/(-62+(AVERAGE($P$207,$P$47)))*220)</f>
        <v>139.7103265500947</v>
      </c>
    </row>
    <row r="205" spans="1:17" ht="12.75">
      <c r="A205" t="s">
        <v>342</v>
      </c>
      <c r="B205" s="1">
        <v>36853</v>
      </c>
      <c r="C205" s="2">
        <v>0.41864583333333333</v>
      </c>
      <c r="D205" t="s">
        <v>160</v>
      </c>
      <c r="E205">
        <v>0.68</v>
      </c>
      <c r="F205">
        <v>10.2128</v>
      </c>
      <c r="G205" t="s">
        <v>161</v>
      </c>
      <c r="H205">
        <v>1.675</v>
      </c>
      <c r="I205">
        <v>217.4761</v>
      </c>
      <c r="K205" s="2">
        <v>0.418055555555555</v>
      </c>
      <c r="L205" s="3">
        <f t="shared" si="17"/>
        <v>328.41805555555555</v>
      </c>
      <c r="M205" t="s">
        <v>168</v>
      </c>
      <c r="N205" t="s">
        <v>168</v>
      </c>
      <c r="P205" t="s">
        <v>169</v>
      </c>
      <c r="Q205" t="s">
        <v>160</v>
      </c>
    </row>
    <row r="206" spans="1:14" ht="12.75">
      <c r="A206" t="s">
        <v>343</v>
      </c>
      <c r="B206" s="1">
        <v>36853</v>
      </c>
      <c r="C206" s="2">
        <v>0.42072916666666665</v>
      </c>
      <c r="D206" t="s">
        <v>160</v>
      </c>
      <c r="E206">
        <v>0.68</v>
      </c>
      <c r="F206">
        <v>10.9743</v>
      </c>
      <c r="G206" t="s">
        <v>161</v>
      </c>
      <c r="H206">
        <v>1.675</v>
      </c>
      <c r="I206">
        <v>222.5034</v>
      </c>
      <c r="K206" s="2">
        <v>0.420138888888889</v>
      </c>
      <c r="L206" s="3">
        <f t="shared" si="17"/>
        <v>328.4201388888889</v>
      </c>
      <c r="M206" t="s">
        <v>168</v>
      </c>
      <c r="N206" t="s">
        <v>168</v>
      </c>
    </row>
    <row r="207" spans="1:17" ht="12.75">
      <c r="A207" t="s">
        <v>344</v>
      </c>
      <c r="B207" s="1">
        <v>36853</v>
      </c>
      <c r="C207" s="2">
        <v>0.4228125</v>
      </c>
      <c r="D207" t="s">
        <v>160</v>
      </c>
      <c r="E207">
        <v>0.68</v>
      </c>
      <c r="F207">
        <v>11.123</v>
      </c>
      <c r="G207" t="s">
        <v>161</v>
      </c>
      <c r="H207">
        <v>1.675</v>
      </c>
      <c r="I207">
        <v>227.4081</v>
      </c>
      <c r="K207" s="2">
        <v>0.422222222222222</v>
      </c>
      <c r="L207" s="3">
        <f t="shared" si="17"/>
        <v>328.4222222222222</v>
      </c>
      <c r="M207" t="s">
        <v>168</v>
      </c>
      <c r="N207" t="s">
        <v>168</v>
      </c>
      <c r="P207">
        <f>AVERAGE(I206:I208)</f>
        <v>225.43696666666665</v>
      </c>
      <c r="Q207">
        <f>AVERAGE(F206:F208)</f>
        <v>10.908433333333333</v>
      </c>
    </row>
    <row r="208" spans="1:17" ht="12.75">
      <c r="A208" t="s">
        <v>345</v>
      </c>
      <c r="B208" s="1">
        <v>36853</v>
      </c>
      <c r="C208" s="2">
        <v>0.4248958333333333</v>
      </c>
      <c r="D208" t="s">
        <v>160</v>
      </c>
      <c r="E208">
        <v>0.68</v>
      </c>
      <c r="F208">
        <v>10.628</v>
      </c>
      <c r="G208" t="s">
        <v>161</v>
      </c>
      <c r="H208">
        <v>1.676</v>
      </c>
      <c r="I208">
        <v>226.3994</v>
      </c>
      <c r="K208" s="2">
        <v>0.424305555555555</v>
      </c>
      <c r="L208" s="3">
        <f t="shared" si="17"/>
        <v>328.4243055555556</v>
      </c>
      <c r="M208" t="s">
        <v>168</v>
      </c>
      <c r="N208" t="s">
        <v>168</v>
      </c>
      <c r="P208">
        <f>STDEV(I206:I208)</f>
        <v>2.5901214186471218</v>
      </c>
      <c r="Q208">
        <f>STDEV(F206:F208)</f>
        <v>0.2539883133794348</v>
      </c>
    </row>
    <row r="209" spans="1:14" ht="12.75">
      <c r="A209" t="s">
        <v>346</v>
      </c>
      <c r="B209" s="1">
        <v>36853</v>
      </c>
      <c r="C209" s="2">
        <v>0.4269791666666667</v>
      </c>
      <c r="D209" t="s">
        <v>160</v>
      </c>
      <c r="E209">
        <v>0.678</v>
      </c>
      <c r="F209">
        <v>11.1698</v>
      </c>
      <c r="G209" t="s">
        <v>161</v>
      </c>
      <c r="H209">
        <v>1.676</v>
      </c>
      <c r="I209">
        <v>92.4293</v>
      </c>
      <c r="K209" s="2">
        <v>0.426388888888889</v>
      </c>
      <c r="L209" s="3">
        <f t="shared" si="17"/>
        <v>328.4263888888889</v>
      </c>
      <c r="M209">
        <f aca="true" t="shared" si="18" ref="M209:M272">500*F209/AVERAGE($Q$367,$Q$207)</f>
        <v>503.78446478895484</v>
      </c>
      <c r="N209">
        <f>(277-103)/(-62+(AVERAGE($P$207,$P$367)))*I209+277-((277-103)/(-62+(AVERAGE($P$207,$P$367)))*220)</f>
        <v>141.23214680368514</v>
      </c>
    </row>
    <row r="210" spans="1:14" ht="12.75">
      <c r="A210" t="s">
        <v>347</v>
      </c>
      <c r="B210" s="1">
        <v>36853</v>
      </c>
      <c r="C210" s="2">
        <v>0.4290625</v>
      </c>
      <c r="D210" t="s">
        <v>160</v>
      </c>
      <c r="E210">
        <v>0.681</v>
      </c>
      <c r="F210">
        <v>10.5521</v>
      </c>
      <c r="G210" t="s">
        <v>161</v>
      </c>
      <c r="H210">
        <v>1.678</v>
      </c>
      <c r="I210">
        <v>90.4649</v>
      </c>
      <c r="K210" s="2">
        <v>0.428472222222222</v>
      </c>
      <c r="L210" s="3">
        <f t="shared" si="17"/>
        <v>328.42847222222224</v>
      </c>
      <c r="M210">
        <f t="shared" si="18"/>
        <v>475.9247301562722</v>
      </c>
      <c r="N210">
        <f>(277-103)/(-62+(AVERAGE($P$207,$P$367)))*I220+277-((277-103)/(-62+(AVERAGE($P$207,$P$367)))*220)</f>
        <v>131.51229888216446</v>
      </c>
    </row>
    <row r="211" spans="1:14" ht="12.75">
      <c r="A211" t="s">
        <v>348</v>
      </c>
      <c r="B211" s="1">
        <v>36853</v>
      </c>
      <c r="C211" s="2">
        <v>0.43114583333333334</v>
      </c>
      <c r="D211" t="s">
        <v>160</v>
      </c>
      <c r="E211">
        <v>0.68</v>
      </c>
      <c r="F211">
        <v>10.0889</v>
      </c>
      <c r="G211" t="s">
        <v>161</v>
      </c>
      <c r="H211">
        <v>1.676</v>
      </c>
      <c r="I211">
        <v>92.3563</v>
      </c>
      <c r="K211" s="2">
        <v>0.430555555555555</v>
      </c>
      <c r="L211" s="3">
        <f t="shared" si="17"/>
        <v>328.43055555555554</v>
      </c>
      <c r="M211">
        <f t="shared" si="18"/>
        <v>455.0333118595934</v>
      </c>
      <c r="N211">
        <f aca="true" t="shared" si="19" ref="N211:N221">(277-103)/(-62+(AVERAGE($P$207,$P$367)))*I211+277-((277-103)/(-62+(AVERAGE($P$207,$P$367)))*220)</f>
        <v>141.1544561326821</v>
      </c>
    </row>
    <row r="212" spans="1:14" ht="12.75">
      <c r="A212" t="s">
        <v>349</v>
      </c>
      <c r="B212" s="1">
        <v>36853</v>
      </c>
      <c r="C212" s="2">
        <v>0.4332291666666667</v>
      </c>
      <c r="D212" t="s">
        <v>160</v>
      </c>
      <c r="E212">
        <v>0.678</v>
      </c>
      <c r="F212">
        <v>9.8003</v>
      </c>
      <c r="G212" t="s">
        <v>161</v>
      </c>
      <c r="H212">
        <v>1.675</v>
      </c>
      <c r="I212">
        <v>94.4351</v>
      </c>
      <c r="K212" s="2">
        <v>0.432638888888889</v>
      </c>
      <c r="L212" s="3">
        <f t="shared" si="17"/>
        <v>328.4326388888889</v>
      </c>
      <c r="M212">
        <f t="shared" si="18"/>
        <v>442.01676755816516</v>
      </c>
      <c r="N212">
        <f t="shared" si="19"/>
        <v>143.36683102146534</v>
      </c>
    </row>
    <row r="213" spans="1:14" ht="12.75">
      <c r="A213" t="s">
        <v>350</v>
      </c>
      <c r="B213" s="1">
        <v>36853</v>
      </c>
      <c r="C213" s="2">
        <v>0.4353240740740741</v>
      </c>
      <c r="D213" t="s">
        <v>160</v>
      </c>
      <c r="E213">
        <v>0.68</v>
      </c>
      <c r="F213">
        <v>10.1762</v>
      </c>
      <c r="G213" t="s">
        <v>161</v>
      </c>
      <c r="H213">
        <v>1.676</v>
      </c>
      <c r="I213">
        <v>92.4328</v>
      </c>
      <c r="K213" s="2">
        <v>0.434722222222222</v>
      </c>
      <c r="L213" s="3">
        <f t="shared" si="17"/>
        <v>328.4347222222222</v>
      </c>
      <c r="M213">
        <f t="shared" si="18"/>
        <v>458.97074885721867</v>
      </c>
      <c r="N213">
        <f t="shared" si="19"/>
        <v>141.23587169887023</v>
      </c>
    </row>
    <row r="214" spans="1:14" ht="12.75">
      <c r="A214" t="s">
        <v>351</v>
      </c>
      <c r="B214" s="1">
        <v>36853</v>
      </c>
      <c r="C214" s="2">
        <v>0.4374074074074074</v>
      </c>
      <c r="D214" t="s">
        <v>160</v>
      </c>
      <c r="E214">
        <v>0.68</v>
      </c>
      <c r="F214">
        <v>10.9701</v>
      </c>
      <c r="G214" t="s">
        <v>161</v>
      </c>
      <c r="H214">
        <v>1.676</v>
      </c>
      <c r="I214">
        <v>92.2853</v>
      </c>
      <c r="K214" s="2">
        <v>0.436805555555556</v>
      </c>
      <c r="L214" s="3">
        <f t="shared" si="17"/>
        <v>328.43680555555557</v>
      </c>
      <c r="M214">
        <f t="shared" si="18"/>
        <v>494.7775212789229</v>
      </c>
      <c r="N214">
        <f t="shared" si="19"/>
        <v>141.0788939732134</v>
      </c>
    </row>
    <row r="215" spans="1:14" ht="12.75">
      <c r="A215" t="s">
        <v>352</v>
      </c>
      <c r="B215" s="1">
        <v>36853</v>
      </c>
      <c r="C215" s="2">
        <v>0.43949074074074074</v>
      </c>
      <c r="D215" t="s">
        <v>160</v>
      </c>
      <c r="E215">
        <v>0.68</v>
      </c>
      <c r="F215">
        <v>10.5274</v>
      </c>
      <c r="G215" t="s">
        <v>161</v>
      </c>
      <c r="H215">
        <v>1.676</v>
      </c>
      <c r="I215">
        <v>87.5173</v>
      </c>
      <c r="K215" s="2">
        <v>0.438888888888889</v>
      </c>
      <c r="L215" s="3">
        <f t="shared" si="17"/>
        <v>328.43888888888887</v>
      </c>
      <c r="M215">
        <f t="shared" si="18"/>
        <v>474.8107015899338</v>
      </c>
      <c r="N215">
        <f t="shared" si="19"/>
        <v>136.0045224753692</v>
      </c>
    </row>
    <row r="216" spans="1:14" ht="12.75">
      <c r="A216" t="s">
        <v>353</v>
      </c>
      <c r="B216" s="1">
        <v>36853</v>
      </c>
      <c r="C216" s="2">
        <v>0.44157407407407406</v>
      </c>
      <c r="D216" t="s">
        <v>160</v>
      </c>
      <c r="E216">
        <v>0.68</v>
      </c>
      <c r="F216">
        <v>10.2142</v>
      </c>
      <c r="G216" t="s">
        <v>161</v>
      </c>
      <c r="H216">
        <v>1.676</v>
      </c>
      <c r="I216">
        <v>89.8328</v>
      </c>
      <c r="K216" s="2">
        <v>0.440972222222222</v>
      </c>
      <c r="L216" s="3">
        <f t="shared" si="17"/>
        <v>328.44097222222223</v>
      </c>
      <c r="M216">
        <f t="shared" si="18"/>
        <v>460.6846389592779</v>
      </c>
      <c r="N216">
        <f t="shared" si="19"/>
        <v>138.46880670424045</v>
      </c>
    </row>
    <row r="217" spans="1:14" ht="12.75">
      <c r="A217" t="s">
        <v>354</v>
      </c>
      <c r="B217" s="1">
        <v>36853</v>
      </c>
      <c r="C217" s="2">
        <v>0.44371527777777775</v>
      </c>
      <c r="D217" t="s">
        <v>160</v>
      </c>
      <c r="E217">
        <v>0.68</v>
      </c>
      <c r="F217">
        <v>9.699</v>
      </c>
      <c r="G217" t="s">
        <v>161</v>
      </c>
      <c r="H217">
        <v>1.676</v>
      </c>
      <c r="I217">
        <v>85.0662</v>
      </c>
      <c r="K217" s="2">
        <v>0.443055555555556</v>
      </c>
      <c r="L217" s="3">
        <f t="shared" si="17"/>
        <v>328.44305555555553</v>
      </c>
      <c r="M217">
        <f t="shared" si="18"/>
        <v>437.44789736504435</v>
      </c>
      <c r="N217">
        <f t="shared" si="19"/>
        <v>133.3959251644703</v>
      </c>
    </row>
    <row r="218" spans="1:14" ht="12.75">
      <c r="A218" t="s">
        <v>355</v>
      </c>
      <c r="B218" s="1">
        <v>36853</v>
      </c>
      <c r="C218" s="2">
        <v>0.44579861111111113</v>
      </c>
      <c r="D218" t="s">
        <v>160</v>
      </c>
      <c r="E218">
        <v>0.68</v>
      </c>
      <c r="F218">
        <v>10.3643</v>
      </c>
      <c r="G218" t="s">
        <v>161</v>
      </c>
      <c r="H218">
        <v>1.678</v>
      </c>
      <c r="I218">
        <v>84.5552</v>
      </c>
      <c r="K218" s="2">
        <v>0.445138888888889</v>
      </c>
      <c r="L218" s="3">
        <f t="shared" si="17"/>
        <v>328.4451388888889</v>
      </c>
      <c r="M218">
        <f t="shared" si="18"/>
        <v>467.4545048624115</v>
      </c>
      <c r="N218">
        <f t="shared" si="19"/>
        <v>132.85209046744885</v>
      </c>
    </row>
    <row r="219" spans="1:14" ht="12.75">
      <c r="A219" t="s">
        <v>356</v>
      </c>
      <c r="B219" s="1">
        <v>36853</v>
      </c>
      <c r="C219" s="2">
        <v>0.4478356481481482</v>
      </c>
      <c r="D219" t="s">
        <v>160</v>
      </c>
      <c r="E219">
        <v>0.685</v>
      </c>
      <c r="F219">
        <v>10.0491</v>
      </c>
      <c r="G219" t="s">
        <v>161</v>
      </c>
      <c r="H219">
        <v>1.681</v>
      </c>
      <c r="I219">
        <v>79.0462</v>
      </c>
      <c r="K219" s="2">
        <v>0.447222222222222</v>
      </c>
      <c r="L219" s="3">
        <f t="shared" si="17"/>
        <v>328.4472222222222</v>
      </c>
      <c r="M219">
        <f t="shared" si="18"/>
        <v>453.23823748954186</v>
      </c>
      <c r="N219">
        <f t="shared" si="19"/>
        <v>126.9891054461352</v>
      </c>
    </row>
    <row r="220" spans="1:14" ht="12.75">
      <c r="A220" t="s">
        <v>357</v>
      </c>
      <c r="B220" s="1">
        <v>36853</v>
      </c>
      <c r="C220" s="2">
        <v>0.4499074074074074</v>
      </c>
      <c r="D220" t="s">
        <v>160</v>
      </c>
      <c r="E220">
        <v>0.68</v>
      </c>
      <c r="F220">
        <v>10.3299</v>
      </c>
      <c r="G220" t="s">
        <v>161</v>
      </c>
      <c r="H220">
        <v>1.676</v>
      </c>
      <c r="I220">
        <v>83.2963</v>
      </c>
      <c r="K220" s="2">
        <v>0.449305555555556</v>
      </c>
      <c r="L220" s="3">
        <f t="shared" si="17"/>
        <v>328.44930555555555</v>
      </c>
      <c r="M220">
        <f t="shared" si="18"/>
        <v>465.9029832963369</v>
      </c>
      <c r="N220">
        <f t="shared" si="19"/>
        <v>131.51229888216446</v>
      </c>
    </row>
    <row r="221" spans="1:14" ht="12.75">
      <c r="A221" t="s">
        <v>358</v>
      </c>
      <c r="B221" s="1">
        <v>36853</v>
      </c>
      <c r="C221" s="2">
        <v>0.45200231481481484</v>
      </c>
      <c r="D221" t="s">
        <v>160</v>
      </c>
      <c r="E221">
        <v>0.678</v>
      </c>
      <c r="F221">
        <v>10.0714</v>
      </c>
      <c r="G221" t="s">
        <v>161</v>
      </c>
      <c r="H221">
        <v>1.675</v>
      </c>
      <c r="I221">
        <v>84.1432</v>
      </c>
      <c r="K221" s="2">
        <v>0.451388888888889</v>
      </c>
      <c r="L221" s="3">
        <f t="shared" si="17"/>
        <v>328.4513888888889</v>
      </c>
      <c r="M221">
        <f t="shared" si="18"/>
        <v>454.2440203652241</v>
      </c>
      <c r="N221">
        <f t="shared" si="19"/>
        <v>132.41361709137672</v>
      </c>
    </row>
    <row r="222" spans="1:14" ht="12.75">
      <c r="A222" t="s">
        <v>168</v>
      </c>
      <c r="B222" s="1">
        <v>36853</v>
      </c>
      <c r="C222">
        <f>AVERAGE(C221,C224)</f>
        <v>0.45512731481481483</v>
      </c>
      <c r="D222" t="s">
        <v>160</v>
      </c>
      <c r="E222" t="s">
        <v>168</v>
      </c>
      <c r="F222" t="s">
        <v>168</v>
      </c>
      <c r="G222" t="s">
        <v>161</v>
      </c>
      <c r="H222" t="s">
        <v>168</v>
      </c>
      <c r="I222" t="s">
        <v>168</v>
      </c>
      <c r="K222" s="2">
        <v>0.453472222222222</v>
      </c>
      <c r="L222" s="3">
        <f t="shared" si="17"/>
        <v>328.4534722222222</v>
      </c>
      <c r="M222" t="s">
        <v>168</v>
      </c>
      <c r="N222" t="s">
        <v>168</v>
      </c>
    </row>
    <row r="223" spans="1:14" ht="12.75">
      <c r="A223" t="s">
        <v>168</v>
      </c>
      <c r="B223" s="1">
        <v>36853</v>
      </c>
      <c r="C223">
        <f>AVERAGE(C222,C224)</f>
        <v>0.45668981481481485</v>
      </c>
      <c r="D223" t="s">
        <v>160</v>
      </c>
      <c r="E223" t="s">
        <v>168</v>
      </c>
      <c r="F223" t="s">
        <v>168</v>
      </c>
      <c r="G223" t="s">
        <v>161</v>
      </c>
      <c r="H223" t="s">
        <v>168</v>
      </c>
      <c r="I223" t="s">
        <v>168</v>
      </c>
      <c r="K223" s="2">
        <v>0.455555555555556</v>
      </c>
      <c r="L223" s="3">
        <f t="shared" si="17"/>
        <v>328.4555555555556</v>
      </c>
      <c r="M223" t="s">
        <v>168</v>
      </c>
      <c r="N223" t="s">
        <v>168</v>
      </c>
    </row>
    <row r="224" spans="1:14" ht="12.75">
      <c r="A224" t="s">
        <v>359</v>
      </c>
      <c r="B224" s="1">
        <v>36853</v>
      </c>
      <c r="C224" s="2">
        <v>0.4582523148148148</v>
      </c>
      <c r="D224" t="s">
        <v>160</v>
      </c>
      <c r="E224">
        <v>0.681</v>
      </c>
      <c r="F224">
        <v>10.2195</v>
      </c>
      <c r="G224" t="s">
        <v>161</v>
      </c>
      <c r="H224">
        <v>1.678</v>
      </c>
      <c r="I224">
        <v>78.1089</v>
      </c>
      <c r="K224" s="2">
        <v>0.457638888888889</v>
      </c>
      <c r="L224" s="3">
        <f t="shared" si="17"/>
        <v>328.4576388888889</v>
      </c>
      <c r="M224">
        <f t="shared" si="18"/>
        <v>460.92368152614404</v>
      </c>
      <c r="N224">
        <f aca="true" t="shared" si="20" ref="N224:N241">(277-103)/(-62+(AVERAGE($P$207,$P$367)))*I224+277-((277-103)/(-62+(AVERAGE($P$207,$P$367)))*220)</f>
        <v>125.99157851557115</v>
      </c>
    </row>
    <row r="225" spans="1:14" ht="12.75">
      <c r="A225" t="s">
        <v>360</v>
      </c>
      <c r="B225" s="1">
        <v>36853</v>
      </c>
      <c r="C225" s="2">
        <v>0.46033564814814815</v>
      </c>
      <c r="D225" t="s">
        <v>160</v>
      </c>
      <c r="E225">
        <v>0.68</v>
      </c>
      <c r="F225">
        <v>10.2153</v>
      </c>
      <c r="G225" t="s">
        <v>161</v>
      </c>
      <c r="H225">
        <v>1.678</v>
      </c>
      <c r="I225">
        <v>78.2146</v>
      </c>
      <c r="K225" s="2">
        <v>0.459722222222222</v>
      </c>
      <c r="L225" s="3">
        <f t="shared" si="17"/>
        <v>328.45972222222224</v>
      </c>
      <c r="M225">
        <f t="shared" si="18"/>
        <v>460.73425156749533</v>
      </c>
      <c r="N225">
        <f t="shared" si="20"/>
        <v>126.10407035016053</v>
      </c>
    </row>
    <row r="226" spans="1:14" ht="12.75">
      <c r="A226" t="s">
        <v>361</v>
      </c>
      <c r="B226" s="1">
        <v>36853</v>
      </c>
      <c r="C226" s="2">
        <v>0.4624189814814815</v>
      </c>
      <c r="D226" t="s">
        <v>160</v>
      </c>
      <c r="E226">
        <v>0.68</v>
      </c>
      <c r="F226">
        <v>11.3844</v>
      </c>
      <c r="G226" t="s">
        <v>161</v>
      </c>
      <c r="H226">
        <v>1.68</v>
      </c>
      <c r="I226">
        <v>78.051</v>
      </c>
      <c r="K226" s="2">
        <v>0.461805555555556</v>
      </c>
      <c r="L226" s="3">
        <f t="shared" si="17"/>
        <v>328.46180555555554</v>
      </c>
      <c r="M226">
        <f t="shared" si="18"/>
        <v>513.4634336284782</v>
      </c>
      <c r="N226">
        <f t="shared" si="20"/>
        <v>125.92995810665226</v>
      </c>
    </row>
    <row r="227" spans="1:14" ht="12.75">
      <c r="A227" t="s">
        <v>362</v>
      </c>
      <c r="B227" s="1">
        <v>36853</v>
      </c>
      <c r="C227" s="2">
        <v>0.4645138888888889</v>
      </c>
      <c r="D227" t="s">
        <v>160</v>
      </c>
      <c r="E227">
        <v>0.68</v>
      </c>
      <c r="F227">
        <v>10.0096</v>
      </c>
      <c r="G227" t="s">
        <v>161</v>
      </c>
      <c r="H227">
        <v>1.678</v>
      </c>
      <c r="I227">
        <v>77.4954</v>
      </c>
      <c r="K227" s="2">
        <v>0.463888888888889</v>
      </c>
      <c r="L227" s="3">
        <f t="shared" si="17"/>
        <v>328.4638888888889</v>
      </c>
      <c r="M227">
        <f t="shared" si="18"/>
        <v>451.4566938308226</v>
      </c>
      <c r="N227">
        <f t="shared" si="20"/>
        <v>125.33865760241528</v>
      </c>
    </row>
    <row r="228" spans="1:14" ht="12.75">
      <c r="A228" t="s">
        <v>363</v>
      </c>
      <c r="B228" s="1">
        <v>36853</v>
      </c>
      <c r="C228" s="2">
        <v>0.4665972222222223</v>
      </c>
      <c r="D228" t="s">
        <v>160</v>
      </c>
      <c r="E228">
        <v>0.68</v>
      </c>
      <c r="F228">
        <v>10.1687</v>
      </c>
      <c r="G228" t="s">
        <v>161</v>
      </c>
      <c r="H228">
        <v>1.678</v>
      </c>
      <c r="I228">
        <v>78.6088</v>
      </c>
      <c r="K228" s="2">
        <v>0.465972222222222</v>
      </c>
      <c r="L228" s="3">
        <f t="shared" si="17"/>
        <v>328.4659722222222</v>
      </c>
      <c r="M228">
        <f t="shared" si="18"/>
        <v>458.6324810739175</v>
      </c>
      <c r="N228">
        <f t="shared" si="20"/>
        <v>126.52359997357709</v>
      </c>
    </row>
    <row r="229" spans="1:14" ht="12.75">
      <c r="A229" t="s">
        <v>364</v>
      </c>
      <c r="B229" s="1">
        <v>36853</v>
      </c>
      <c r="C229" s="2">
        <v>0.46868055555555554</v>
      </c>
      <c r="D229" t="s">
        <v>160</v>
      </c>
      <c r="E229">
        <v>0.678</v>
      </c>
      <c r="F229">
        <v>10.5498</v>
      </c>
      <c r="G229" t="s">
        <v>161</v>
      </c>
      <c r="H229">
        <v>1.676</v>
      </c>
      <c r="I229">
        <v>78.7157</v>
      </c>
      <c r="K229" s="2">
        <v>0.468055555555556</v>
      </c>
      <c r="L229" s="3">
        <f t="shared" si="17"/>
        <v>328.46805555555557</v>
      </c>
      <c r="M229">
        <f t="shared" si="18"/>
        <v>475.8209947027265</v>
      </c>
      <c r="N229">
        <f t="shared" si="20"/>
        <v>126.63736891508708</v>
      </c>
    </row>
    <row r="230" spans="1:14" ht="12.75">
      <c r="A230" t="s">
        <v>365</v>
      </c>
      <c r="B230" s="1">
        <v>36853</v>
      </c>
      <c r="C230" s="2">
        <v>0.4707638888888889</v>
      </c>
      <c r="D230" t="s">
        <v>160</v>
      </c>
      <c r="E230">
        <v>0.68</v>
      </c>
      <c r="F230">
        <v>10.2725</v>
      </c>
      <c r="G230" t="s">
        <v>161</v>
      </c>
      <c r="H230">
        <v>1.678</v>
      </c>
      <c r="I230">
        <v>78.0757</v>
      </c>
      <c r="K230" s="2">
        <v>0.470138888888889</v>
      </c>
      <c r="L230" s="3">
        <f t="shared" si="17"/>
        <v>328.47013888888887</v>
      </c>
      <c r="M230">
        <f t="shared" si="18"/>
        <v>463.3141071948055</v>
      </c>
      <c r="N230">
        <f t="shared" si="20"/>
        <v>125.95624522410125</v>
      </c>
    </row>
    <row r="231" spans="1:14" ht="12.75">
      <c r="A231" t="s">
        <v>366</v>
      </c>
      <c r="B231" s="1">
        <v>36853</v>
      </c>
      <c r="C231" s="2">
        <v>0.4728472222222222</v>
      </c>
      <c r="D231" t="s">
        <v>160</v>
      </c>
      <c r="E231">
        <v>0.68</v>
      </c>
      <c r="F231">
        <v>10.1912</v>
      </c>
      <c r="G231" t="s">
        <v>161</v>
      </c>
      <c r="H231">
        <v>1.678</v>
      </c>
      <c r="I231">
        <v>74.0721</v>
      </c>
      <c r="K231" s="2">
        <v>0.472222222222222</v>
      </c>
      <c r="L231" s="3">
        <f t="shared" si="17"/>
        <v>328.47222222222223</v>
      </c>
      <c r="M231">
        <f t="shared" si="18"/>
        <v>459.6472844238211</v>
      </c>
      <c r="N231">
        <f t="shared" si="20"/>
        <v>121.69539083467825</v>
      </c>
    </row>
    <row r="232" spans="1:14" ht="12.75">
      <c r="A232" t="s">
        <v>367</v>
      </c>
      <c r="B232" s="1">
        <v>36853</v>
      </c>
      <c r="C232" s="2">
        <v>0.4749305555555556</v>
      </c>
      <c r="D232" t="s">
        <v>160</v>
      </c>
      <c r="E232">
        <v>0.68</v>
      </c>
      <c r="F232">
        <v>9.9608</v>
      </c>
      <c r="G232" t="s">
        <v>161</v>
      </c>
      <c r="H232">
        <v>1.678</v>
      </c>
      <c r="I232">
        <v>73.8674</v>
      </c>
      <c r="K232" s="2">
        <v>0.474305555555555</v>
      </c>
      <c r="L232" s="3">
        <f t="shared" si="17"/>
        <v>328.47430555555553</v>
      </c>
      <c r="M232">
        <f t="shared" si="18"/>
        <v>449.2556981208098</v>
      </c>
      <c r="N232">
        <f t="shared" si="20"/>
        <v>121.47753767913954</v>
      </c>
    </row>
    <row r="233" spans="1:14" ht="12.75">
      <c r="A233" t="s">
        <v>368</v>
      </c>
      <c r="B233" s="1">
        <v>36853</v>
      </c>
      <c r="C233" s="2">
        <v>0.4770138888888889</v>
      </c>
      <c r="D233" t="s">
        <v>160</v>
      </c>
      <c r="E233">
        <v>0.68</v>
      </c>
      <c r="F233">
        <v>10.3896</v>
      </c>
      <c r="G233" t="s">
        <v>161</v>
      </c>
      <c r="H233">
        <v>1.678</v>
      </c>
      <c r="I233">
        <v>76.1716</v>
      </c>
      <c r="K233" s="2">
        <v>0.476388888888889</v>
      </c>
      <c r="L233" s="3">
        <f t="shared" si="17"/>
        <v>328.4763888888889</v>
      </c>
      <c r="M233">
        <f t="shared" si="18"/>
        <v>468.5955948514141</v>
      </c>
      <c r="N233">
        <f t="shared" si="20"/>
        <v>123.92979581784184</v>
      </c>
    </row>
    <row r="234" spans="1:14" ht="12.75">
      <c r="A234" t="s">
        <v>369</v>
      </c>
      <c r="B234" s="1">
        <v>36853</v>
      </c>
      <c r="C234" s="2">
        <v>0.4791087962962963</v>
      </c>
      <c r="D234" t="s">
        <v>160</v>
      </c>
      <c r="E234">
        <v>0.68</v>
      </c>
      <c r="F234">
        <v>11.347</v>
      </c>
      <c r="G234" t="s">
        <v>161</v>
      </c>
      <c r="H234">
        <v>1.678</v>
      </c>
      <c r="I234">
        <v>74.843</v>
      </c>
      <c r="K234" s="2">
        <v>0.478472222222222</v>
      </c>
      <c r="L234" s="3">
        <f t="shared" si="17"/>
        <v>328.4784722222222</v>
      </c>
      <c r="M234">
        <f t="shared" si="18"/>
        <v>511.77660494908326</v>
      </c>
      <c r="N234">
        <f t="shared" si="20"/>
        <v>122.515825605586</v>
      </c>
    </row>
    <row r="235" spans="1:14" ht="12.75">
      <c r="A235" t="s">
        <v>370</v>
      </c>
      <c r="B235" s="1">
        <v>36853</v>
      </c>
      <c r="C235" s="2">
        <v>0.4811921296296296</v>
      </c>
      <c r="D235" t="s">
        <v>160</v>
      </c>
      <c r="E235">
        <v>0.678</v>
      </c>
      <c r="F235">
        <v>10.7778</v>
      </c>
      <c r="G235" t="s">
        <v>161</v>
      </c>
      <c r="H235">
        <v>1.676</v>
      </c>
      <c r="I235">
        <v>77.8843</v>
      </c>
      <c r="K235" s="2">
        <v>0.480555555555555</v>
      </c>
      <c r="L235" s="3">
        <f t="shared" si="17"/>
        <v>328.48055555555555</v>
      </c>
      <c r="M235">
        <f t="shared" si="18"/>
        <v>486.1043353150814</v>
      </c>
      <c r="N235">
        <f t="shared" si="20"/>
        <v>125.75254667026584</v>
      </c>
    </row>
    <row r="236" spans="1:14" ht="12.75">
      <c r="A236" t="s">
        <v>371</v>
      </c>
      <c r="B236" s="1">
        <v>36853</v>
      </c>
      <c r="C236" s="2">
        <v>0.483275462962963</v>
      </c>
      <c r="D236" t="s">
        <v>160</v>
      </c>
      <c r="E236">
        <v>0.68</v>
      </c>
      <c r="F236">
        <v>10.181</v>
      </c>
      <c r="G236" t="s">
        <v>161</v>
      </c>
      <c r="H236">
        <v>1.676</v>
      </c>
      <c r="I236">
        <v>75.294</v>
      </c>
      <c r="K236" s="2">
        <v>0.482638888888889</v>
      </c>
      <c r="L236" s="3">
        <f t="shared" si="17"/>
        <v>328.4826388888889</v>
      </c>
      <c r="M236">
        <f t="shared" si="18"/>
        <v>459.18724023853144</v>
      </c>
      <c r="N236">
        <f t="shared" si="20"/>
        <v>122.99580495657753</v>
      </c>
    </row>
    <row r="237" spans="1:14" ht="12.75">
      <c r="A237" t="s">
        <v>372</v>
      </c>
      <c r="B237" s="1">
        <v>36853</v>
      </c>
      <c r="C237" s="2">
        <v>0.48535879629629625</v>
      </c>
      <c r="D237" t="s">
        <v>160</v>
      </c>
      <c r="E237">
        <v>0.68</v>
      </c>
      <c r="F237">
        <v>10.4582</v>
      </c>
      <c r="G237" t="s">
        <v>161</v>
      </c>
      <c r="H237">
        <v>1.676</v>
      </c>
      <c r="I237">
        <v>77.1574</v>
      </c>
      <c r="K237" s="2">
        <v>0.484722222222222</v>
      </c>
      <c r="L237" s="3">
        <f t="shared" si="17"/>
        <v>328.4847222222222</v>
      </c>
      <c r="M237">
        <f t="shared" si="18"/>
        <v>471.6896175093419</v>
      </c>
      <c r="N237">
        <f t="shared" si="20"/>
        <v>124.97893915311337</v>
      </c>
    </row>
    <row r="238" spans="1:14" ht="12.75">
      <c r="A238" t="s">
        <v>373</v>
      </c>
      <c r="B238" s="1">
        <v>36853</v>
      </c>
      <c r="C238" s="2">
        <v>0.48744212962962963</v>
      </c>
      <c r="D238" t="s">
        <v>160</v>
      </c>
      <c r="E238">
        <v>0.68</v>
      </c>
      <c r="F238">
        <v>10.7128</v>
      </c>
      <c r="G238" t="s">
        <v>161</v>
      </c>
      <c r="H238">
        <v>1.676</v>
      </c>
      <c r="I238">
        <v>74.2783</v>
      </c>
      <c r="K238" s="2">
        <v>0.486805555555555</v>
      </c>
      <c r="L238" s="3">
        <f t="shared" si="17"/>
        <v>328.4868055555556</v>
      </c>
      <c r="M238">
        <f t="shared" si="18"/>
        <v>483.17268119313815</v>
      </c>
      <c r="N238">
        <f t="shared" si="20"/>
        <v>121.91484037386775</v>
      </c>
    </row>
    <row r="239" spans="1:14" ht="12.75">
      <c r="A239" t="s">
        <v>374</v>
      </c>
      <c r="B239" s="1">
        <v>36853</v>
      </c>
      <c r="C239" s="2">
        <v>0.489525462962963</v>
      </c>
      <c r="D239" t="s">
        <v>160</v>
      </c>
      <c r="E239">
        <v>0.678</v>
      </c>
      <c r="F239">
        <v>10.1062</v>
      </c>
      <c r="G239" t="s">
        <v>161</v>
      </c>
      <c r="H239">
        <v>1.676</v>
      </c>
      <c r="I239">
        <v>73.8642</v>
      </c>
      <c r="K239" s="2">
        <v>0.488888888888889</v>
      </c>
      <c r="L239" s="3">
        <f t="shared" si="17"/>
        <v>328.4888888888889</v>
      </c>
      <c r="M239">
        <f t="shared" si="18"/>
        <v>455.8135828797413</v>
      </c>
      <c r="N239">
        <f t="shared" si="20"/>
        <v>121.47413206068458</v>
      </c>
    </row>
    <row r="240" spans="1:14" ht="12.75">
      <c r="A240" t="s">
        <v>375</v>
      </c>
      <c r="B240" s="1">
        <v>36853</v>
      </c>
      <c r="C240" s="2">
        <v>0.4916203703703704</v>
      </c>
      <c r="D240" t="s">
        <v>160</v>
      </c>
      <c r="E240">
        <v>0.678</v>
      </c>
      <c r="F240">
        <v>9.9843</v>
      </c>
      <c r="G240" t="s">
        <v>161</v>
      </c>
      <c r="H240">
        <v>1.68</v>
      </c>
      <c r="I240">
        <v>76.8758</v>
      </c>
      <c r="K240" s="2">
        <v>0.490972222222222</v>
      </c>
      <c r="L240" s="3">
        <f t="shared" si="17"/>
        <v>328.49097222222224</v>
      </c>
      <c r="M240">
        <f t="shared" si="18"/>
        <v>450.31560384182</v>
      </c>
      <c r="N240">
        <f t="shared" si="20"/>
        <v>124.67924472907961</v>
      </c>
    </row>
    <row r="241" spans="1:14" ht="12.75">
      <c r="A241" t="s">
        <v>376</v>
      </c>
      <c r="B241" s="1">
        <v>36853</v>
      </c>
      <c r="C241" s="2">
        <v>0.4937037037037037</v>
      </c>
      <c r="D241" t="s">
        <v>160</v>
      </c>
      <c r="E241">
        <v>0.68</v>
      </c>
      <c r="F241">
        <v>10.6201</v>
      </c>
      <c r="G241" t="s">
        <v>161</v>
      </c>
      <c r="H241">
        <v>1.678</v>
      </c>
      <c r="I241">
        <v>74.4063</v>
      </c>
      <c r="K241" s="2">
        <v>0.493055555555555</v>
      </c>
      <c r="L241" s="3">
        <f t="shared" si="17"/>
        <v>328.49305555555554</v>
      </c>
      <c r="M241">
        <f t="shared" si="18"/>
        <v>478.991691391536</v>
      </c>
      <c r="N241">
        <f t="shared" si="20"/>
        <v>122.05106511206489</v>
      </c>
    </row>
    <row r="242" spans="1:14" ht="12.75">
      <c r="A242" t="s">
        <v>168</v>
      </c>
      <c r="B242" s="1">
        <v>36853</v>
      </c>
      <c r="C242">
        <f>AVERAGE(C241,C243)</f>
        <v>0.495787037037037</v>
      </c>
      <c r="D242" t="s">
        <v>160</v>
      </c>
      <c r="E242" t="s">
        <v>168</v>
      </c>
      <c r="F242" t="s">
        <v>168</v>
      </c>
      <c r="G242" t="s">
        <v>161</v>
      </c>
      <c r="H242" t="s">
        <v>168</v>
      </c>
      <c r="I242" t="s">
        <v>168</v>
      </c>
      <c r="K242" s="2">
        <v>0.495138888888889</v>
      </c>
      <c r="L242" s="3">
        <f t="shared" si="17"/>
        <v>328.4951388888889</v>
      </c>
      <c r="M242" t="s">
        <v>168</v>
      </c>
      <c r="N242" t="s">
        <v>168</v>
      </c>
    </row>
    <row r="243" spans="1:14" ht="12.75">
      <c r="A243" t="s">
        <v>377</v>
      </c>
      <c r="B243" s="1">
        <v>36853</v>
      </c>
      <c r="C243" s="2">
        <v>0.49787037037037035</v>
      </c>
      <c r="D243" t="s">
        <v>160</v>
      </c>
      <c r="E243">
        <v>0.68</v>
      </c>
      <c r="F243">
        <v>9.7428</v>
      </c>
      <c r="G243" t="s">
        <v>161</v>
      </c>
      <c r="H243">
        <v>1.678</v>
      </c>
      <c r="I243">
        <v>84.6979</v>
      </c>
      <c r="K243" s="2">
        <v>0.497222222222222</v>
      </c>
      <c r="L243" s="3">
        <f t="shared" si="17"/>
        <v>328.4972222222222</v>
      </c>
      <c r="M243">
        <f t="shared" si="18"/>
        <v>439.4233812195231</v>
      </c>
      <c r="N243">
        <f aca="true" t="shared" si="21" ref="N243:N249">(277-103)/(-62+(AVERAGE($P$207,$P$367)))*I243+277-((277-103)/(-62+(AVERAGE($P$207,$P$367)))*220)</f>
        <v>133.00395976542333</v>
      </c>
    </row>
    <row r="244" spans="1:14" ht="12.75">
      <c r="A244" t="s">
        <v>378</v>
      </c>
      <c r="B244" s="1">
        <v>36853</v>
      </c>
      <c r="C244" s="2">
        <v>0.4999537037037037</v>
      </c>
      <c r="D244" t="s">
        <v>160</v>
      </c>
      <c r="E244">
        <v>0.678</v>
      </c>
      <c r="F244">
        <v>10.0301</v>
      </c>
      <c r="G244" t="s">
        <v>161</v>
      </c>
      <c r="H244">
        <v>1.676</v>
      </c>
      <c r="I244">
        <v>78.1544</v>
      </c>
      <c r="K244" s="2">
        <v>0.499305555555555</v>
      </c>
      <c r="L244" s="3">
        <f t="shared" si="17"/>
        <v>328.49930555555557</v>
      </c>
      <c r="M244">
        <f t="shared" si="18"/>
        <v>452.38129243851233</v>
      </c>
      <c r="N244">
        <f t="shared" si="21"/>
        <v>126.04000215297717</v>
      </c>
    </row>
    <row r="245" spans="1:14" ht="12.75">
      <c r="A245" t="s">
        <v>379</v>
      </c>
      <c r="B245" s="1">
        <v>36853</v>
      </c>
      <c r="C245" s="2">
        <v>0.5020949074074074</v>
      </c>
      <c r="D245" t="s">
        <v>160</v>
      </c>
      <c r="E245">
        <v>0.678</v>
      </c>
      <c r="F245">
        <v>10.3448</v>
      </c>
      <c r="G245" t="s">
        <v>161</v>
      </c>
      <c r="H245">
        <v>1.676</v>
      </c>
      <c r="I245">
        <v>75.8357</v>
      </c>
      <c r="K245" s="2">
        <v>0.501388888888889</v>
      </c>
      <c r="L245" s="3">
        <f t="shared" si="17"/>
        <v>328.50138888888887</v>
      </c>
      <c r="M245">
        <f t="shared" si="18"/>
        <v>466.5750086258285</v>
      </c>
      <c r="N245">
        <f t="shared" si="21"/>
        <v>123.57231230565102</v>
      </c>
    </row>
    <row r="246" spans="1:14" ht="12.75">
      <c r="A246" t="s">
        <v>380</v>
      </c>
      <c r="B246" s="1">
        <v>36853</v>
      </c>
      <c r="C246" s="2">
        <v>0.5041203703703704</v>
      </c>
      <c r="D246" t="s">
        <v>160</v>
      </c>
      <c r="E246">
        <v>0.68</v>
      </c>
      <c r="F246">
        <v>10.096</v>
      </c>
      <c r="G246" t="s">
        <v>161</v>
      </c>
      <c r="H246">
        <v>1.676</v>
      </c>
      <c r="I246">
        <v>77.1798</v>
      </c>
      <c r="K246" s="2">
        <v>0.503472222222222</v>
      </c>
      <c r="L246" s="3">
        <f t="shared" si="17"/>
        <v>328.50347222222223</v>
      </c>
      <c r="M246">
        <f t="shared" si="18"/>
        <v>455.3535386944518</v>
      </c>
      <c r="N246">
        <f t="shared" si="21"/>
        <v>125.00277848229788</v>
      </c>
    </row>
    <row r="247" spans="1:14" ht="12.75">
      <c r="A247" t="s">
        <v>381</v>
      </c>
      <c r="B247" s="1">
        <v>36853</v>
      </c>
      <c r="C247" s="2">
        <v>0.5062037037037037</v>
      </c>
      <c r="D247" t="s">
        <v>160</v>
      </c>
      <c r="E247">
        <v>0.678</v>
      </c>
      <c r="F247">
        <v>10.4671</v>
      </c>
      <c r="G247" t="s">
        <v>161</v>
      </c>
      <c r="H247">
        <v>1.676</v>
      </c>
      <c r="I247">
        <v>79.8894</v>
      </c>
      <c r="K247" s="2">
        <v>0.505555555555555</v>
      </c>
      <c r="L247" s="3">
        <f t="shared" si="17"/>
        <v>328.50555555555553</v>
      </c>
      <c r="M247">
        <f t="shared" si="18"/>
        <v>472.0910286121926</v>
      </c>
      <c r="N247">
        <f t="shared" si="21"/>
        <v>127.886485909009</v>
      </c>
    </row>
    <row r="248" spans="1:14" ht="12.75">
      <c r="A248" t="s">
        <v>382</v>
      </c>
      <c r="B248" s="1">
        <v>36853</v>
      </c>
      <c r="C248" s="2">
        <v>0.5082986111111111</v>
      </c>
      <c r="D248" t="s">
        <v>160</v>
      </c>
      <c r="E248">
        <v>0.68</v>
      </c>
      <c r="F248">
        <v>10.4227</v>
      </c>
      <c r="G248" t="s">
        <v>161</v>
      </c>
      <c r="H248">
        <v>1.678</v>
      </c>
      <c r="I248">
        <v>79.7718</v>
      </c>
      <c r="K248" s="2">
        <v>0.507638888888889</v>
      </c>
      <c r="L248" s="3">
        <f t="shared" si="17"/>
        <v>328.5076388888889</v>
      </c>
      <c r="M248">
        <f t="shared" si="18"/>
        <v>470.08848333504983</v>
      </c>
      <c r="N248">
        <f t="shared" si="21"/>
        <v>127.76132943079037</v>
      </c>
    </row>
    <row r="249" spans="1:14" ht="12.75">
      <c r="A249" t="s">
        <v>383</v>
      </c>
      <c r="B249" s="1">
        <v>36853</v>
      </c>
      <c r="C249" s="2">
        <v>0.5103819444444445</v>
      </c>
      <c r="D249" t="s">
        <v>160</v>
      </c>
      <c r="E249">
        <v>0.68</v>
      </c>
      <c r="F249">
        <v>10.1291</v>
      </c>
      <c r="G249" t="s">
        <v>161</v>
      </c>
      <c r="H249">
        <v>1.678</v>
      </c>
      <c r="I249">
        <v>79.9715</v>
      </c>
      <c r="K249" s="2">
        <v>0.509722222222222</v>
      </c>
      <c r="L249" s="3">
        <f t="shared" si="17"/>
        <v>328.5097222222222</v>
      </c>
      <c r="M249">
        <f t="shared" si="18"/>
        <v>456.8464271780875</v>
      </c>
      <c r="N249">
        <f t="shared" si="21"/>
        <v>127.97386130749325</v>
      </c>
    </row>
    <row r="250" spans="1:14" ht="12.75">
      <c r="A250" t="s">
        <v>168</v>
      </c>
      <c r="B250" s="1">
        <v>36853</v>
      </c>
      <c r="C250">
        <f>AVERAGE(C249,C252)</f>
        <v>0.5135069444444444</v>
      </c>
      <c r="D250" t="s">
        <v>160</v>
      </c>
      <c r="E250" t="s">
        <v>168</v>
      </c>
      <c r="F250" t="s">
        <v>168</v>
      </c>
      <c r="G250" t="s">
        <v>161</v>
      </c>
      <c r="H250" t="s">
        <v>168</v>
      </c>
      <c r="I250" t="s">
        <v>168</v>
      </c>
      <c r="K250" s="2">
        <v>0.511805555555555</v>
      </c>
      <c r="L250" s="3">
        <f t="shared" si="17"/>
        <v>328.51180555555555</v>
      </c>
      <c r="M250" t="s">
        <v>168</v>
      </c>
      <c r="N250" t="s">
        <v>168</v>
      </c>
    </row>
    <row r="251" spans="1:14" ht="12.75">
      <c r="A251" t="s">
        <v>168</v>
      </c>
      <c r="B251" s="1">
        <v>36853</v>
      </c>
      <c r="C251">
        <f>AVERAGE(C250,C252)</f>
        <v>0.5150694444444444</v>
      </c>
      <c r="D251" t="s">
        <v>160</v>
      </c>
      <c r="E251" t="s">
        <v>168</v>
      </c>
      <c r="F251" t="s">
        <v>168</v>
      </c>
      <c r="G251" t="s">
        <v>161</v>
      </c>
      <c r="H251" t="s">
        <v>168</v>
      </c>
      <c r="I251" t="s">
        <v>168</v>
      </c>
      <c r="K251" s="2">
        <v>0.513888888888889</v>
      </c>
      <c r="L251" s="3">
        <f t="shared" si="17"/>
        <v>328.5138888888889</v>
      </c>
      <c r="M251" t="s">
        <v>168</v>
      </c>
      <c r="N251" t="s">
        <v>168</v>
      </c>
    </row>
    <row r="252" spans="1:14" ht="12.75">
      <c r="A252" t="s">
        <v>384</v>
      </c>
      <c r="B252" s="1">
        <v>36853</v>
      </c>
      <c r="C252" s="2">
        <v>0.5166319444444444</v>
      </c>
      <c r="D252" t="s">
        <v>160</v>
      </c>
      <c r="E252">
        <v>0.678</v>
      </c>
      <c r="F252">
        <v>10.3749</v>
      </c>
      <c r="G252" t="s">
        <v>161</v>
      </c>
      <c r="H252">
        <v>1.675</v>
      </c>
      <c r="I252">
        <v>84.6932</v>
      </c>
      <c r="K252" s="2">
        <v>0.515972222222222</v>
      </c>
      <c r="L252" s="3">
        <f t="shared" si="17"/>
        <v>328.5159722222222</v>
      </c>
      <c r="M252">
        <f t="shared" si="18"/>
        <v>467.9325899961438</v>
      </c>
      <c r="N252">
        <f>(277-103)/(-62+(AVERAGE($P$207,$P$367)))*I252+277-((277-103)/(-62+(AVERAGE($P$207,$P$367)))*220)</f>
        <v>132.9989577633177</v>
      </c>
    </row>
    <row r="253" spans="1:14" ht="12.75">
      <c r="A253" t="s">
        <v>168</v>
      </c>
      <c r="B253" s="1">
        <v>36853</v>
      </c>
      <c r="C253">
        <f>AVERAGE(C252,C254)</f>
        <v>0.5187210648148148</v>
      </c>
      <c r="D253" t="s">
        <v>160</v>
      </c>
      <c r="E253" t="s">
        <v>168</v>
      </c>
      <c r="F253" t="s">
        <v>168</v>
      </c>
      <c r="G253" t="s">
        <v>161</v>
      </c>
      <c r="H253" t="s">
        <v>168</v>
      </c>
      <c r="I253" t="s">
        <v>168</v>
      </c>
      <c r="K253" s="2">
        <v>0.518055555555555</v>
      </c>
      <c r="L253" s="3">
        <f t="shared" si="17"/>
        <v>328.5180555555556</v>
      </c>
      <c r="M253" t="s">
        <v>168</v>
      </c>
      <c r="N253" t="s">
        <v>168</v>
      </c>
    </row>
    <row r="254" spans="1:14" ht="12.75">
      <c r="A254" t="s">
        <v>385</v>
      </c>
      <c r="B254" s="1">
        <v>36853</v>
      </c>
      <c r="C254" s="2">
        <v>0.5208101851851852</v>
      </c>
      <c r="D254" t="s">
        <v>160</v>
      </c>
      <c r="E254">
        <v>0.678</v>
      </c>
      <c r="F254">
        <v>9.8105</v>
      </c>
      <c r="G254" t="s">
        <v>161</v>
      </c>
      <c r="H254">
        <v>1.676</v>
      </c>
      <c r="I254">
        <v>92.5635</v>
      </c>
      <c r="K254" s="2">
        <v>0.520138888888888</v>
      </c>
      <c r="L254" s="3">
        <f t="shared" si="17"/>
        <v>328.5201388888889</v>
      </c>
      <c r="M254">
        <f t="shared" si="18"/>
        <v>442.4768117434548</v>
      </c>
      <c r="N254">
        <f aca="true" t="shared" si="22" ref="N254:N262">(277-103)/(-62+(AVERAGE($P$207,$P$367)))*I254+277-((277-103)/(-62+(AVERAGE($P$207,$P$367)))*220)</f>
        <v>141.37496992763877</v>
      </c>
    </row>
    <row r="255" spans="1:14" ht="12.75">
      <c r="A255" t="s">
        <v>386</v>
      </c>
      <c r="B255" s="1">
        <v>36853</v>
      </c>
      <c r="C255" s="2">
        <v>0.5228819444444445</v>
      </c>
      <c r="D255" t="s">
        <v>160</v>
      </c>
      <c r="E255">
        <v>0.68</v>
      </c>
      <c r="F255">
        <v>10.0663</v>
      </c>
      <c r="G255" t="s">
        <v>161</v>
      </c>
      <c r="H255">
        <v>1.678</v>
      </c>
      <c r="I255">
        <v>98.9077</v>
      </c>
      <c r="K255" s="2">
        <v>0.522222222222221</v>
      </c>
      <c r="L255" s="3">
        <f t="shared" si="17"/>
        <v>328.52222222222224</v>
      </c>
      <c r="M255">
        <f t="shared" si="18"/>
        <v>454.0139982725792</v>
      </c>
      <c r="N255">
        <f t="shared" si="22"/>
        <v>148.12682136568887</v>
      </c>
    </row>
    <row r="256" spans="1:14" ht="12.75">
      <c r="A256" t="s">
        <v>387</v>
      </c>
      <c r="B256" s="1">
        <v>36853</v>
      </c>
      <c r="C256" s="2">
        <v>0.5249768518518518</v>
      </c>
      <c r="D256" t="s">
        <v>160</v>
      </c>
      <c r="E256">
        <v>0.68</v>
      </c>
      <c r="F256">
        <v>9.6367</v>
      </c>
      <c r="G256" t="s">
        <v>161</v>
      </c>
      <c r="H256">
        <v>1.678</v>
      </c>
      <c r="I256">
        <v>100.5874</v>
      </c>
      <c r="K256" s="2">
        <v>0.524305555555554</v>
      </c>
      <c r="L256" s="3">
        <f t="shared" si="17"/>
        <v>328.52430555555554</v>
      </c>
      <c r="M256">
        <f t="shared" si="18"/>
        <v>434.63801964508946</v>
      </c>
      <c r="N256">
        <f t="shared" si="22"/>
        <v>149.91445177779642</v>
      </c>
    </row>
    <row r="257" spans="1:14" ht="12.75">
      <c r="A257" t="s">
        <v>388</v>
      </c>
      <c r="B257" s="1">
        <v>36853</v>
      </c>
      <c r="C257" s="2">
        <v>0.5270601851851852</v>
      </c>
      <c r="D257" t="s">
        <v>160</v>
      </c>
      <c r="E257">
        <v>0.68</v>
      </c>
      <c r="F257">
        <v>9.5861</v>
      </c>
      <c r="G257" t="s">
        <v>161</v>
      </c>
      <c r="H257">
        <v>1.676</v>
      </c>
      <c r="I257">
        <v>98.3001</v>
      </c>
      <c r="K257" s="2">
        <v>0.526388888888887</v>
      </c>
      <c r="L257" s="3">
        <f t="shared" si="17"/>
        <v>328.5263888888889</v>
      </c>
      <c r="M257">
        <f t="shared" si="18"/>
        <v>432.35583966708447</v>
      </c>
      <c r="N257">
        <f t="shared" si="22"/>
        <v>147.48017956155925</v>
      </c>
    </row>
    <row r="258" spans="1:14" ht="12.75">
      <c r="A258" t="s">
        <v>389</v>
      </c>
      <c r="B258" s="1">
        <v>36853</v>
      </c>
      <c r="C258" s="2">
        <v>0.5291435185185185</v>
      </c>
      <c r="D258" t="s">
        <v>160</v>
      </c>
      <c r="E258">
        <v>0.68</v>
      </c>
      <c r="F258">
        <v>10.4708</v>
      </c>
      <c r="G258" t="s">
        <v>161</v>
      </c>
      <c r="H258">
        <v>1.676</v>
      </c>
      <c r="I258">
        <v>98.9975</v>
      </c>
      <c r="K258" s="2">
        <v>0.52847222222222</v>
      </c>
      <c r="L258" s="3">
        <f t="shared" si="17"/>
        <v>328.5284722222222</v>
      </c>
      <c r="M258">
        <f t="shared" si="18"/>
        <v>472.25790738528787</v>
      </c>
      <c r="N258">
        <f t="shared" si="22"/>
        <v>148.2223915335803</v>
      </c>
    </row>
    <row r="259" spans="1:14" ht="12.75">
      <c r="A259" t="s">
        <v>390</v>
      </c>
      <c r="B259" s="1">
        <v>36853</v>
      </c>
      <c r="C259" s="2">
        <v>0.5312268518518518</v>
      </c>
      <c r="D259" t="s">
        <v>160</v>
      </c>
      <c r="E259">
        <v>0.68</v>
      </c>
      <c r="F259">
        <v>9.3186</v>
      </c>
      <c r="G259" t="s">
        <v>161</v>
      </c>
      <c r="H259">
        <v>1.676</v>
      </c>
      <c r="I259">
        <v>98.5293</v>
      </c>
      <c r="K259" s="2">
        <v>0.530555555555553</v>
      </c>
      <c r="L259" s="3">
        <f t="shared" si="17"/>
        <v>328.53055555555557</v>
      </c>
      <c r="M259">
        <f t="shared" si="18"/>
        <v>420.2909553960102</v>
      </c>
      <c r="N259">
        <f t="shared" si="22"/>
        <v>147.7241069833935</v>
      </c>
    </row>
    <row r="260" spans="1:14" ht="12.75">
      <c r="A260" t="s">
        <v>391</v>
      </c>
      <c r="B260" s="1">
        <v>36853</v>
      </c>
      <c r="C260" s="2">
        <v>0.5333680555555556</v>
      </c>
      <c r="D260" t="s">
        <v>160</v>
      </c>
      <c r="E260">
        <v>0.68</v>
      </c>
      <c r="F260">
        <v>10.3215</v>
      </c>
      <c r="G260" t="s">
        <v>161</v>
      </c>
      <c r="H260">
        <v>1.676</v>
      </c>
      <c r="I260">
        <v>96.8914</v>
      </c>
      <c r="K260" s="2">
        <v>0.532638888888886</v>
      </c>
      <c r="L260" s="3">
        <f t="shared" si="17"/>
        <v>328.53263888888887</v>
      </c>
      <c r="M260">
        <f t="shared" si="18"/>
        <v>465.5241233790396</v>
      </c>
      <c r="N260">
        <f t="shared" si="22"/>
        <v>145.98096246235352</v>
      </c>
    </row>
    <row r="261" spans="1:14" ht="12.75">
      <c r="A261" t="s">
        <v>392</v>
      </c>
      <c r="B261" s="1">
        <v>36853</v>
      </c>
      <c r="C261" s="2">
        <v>0.5354050925925926</v>
      </c>
      <c r="D261" t="s">
        <v>160</v>
      </c>
      <c r="E261">
        <v>0.68</v>
      </c>
      <c r="F261">
        <v>9.7755</v>
      </c>
      <c r="G261" t="s">
        <v>161</v>
      </c>
      <c r="H261">
        <v>1.678</v>
      </c>
      <c r="I261">
        <v>95.3665</v>
      </c>
      <c r="K261" s="2">
        <v>0.534722222222219</v>
      </c>
      <c r="L261" s="3">
        <f t="shared" si="17"/>
        <v>328.53472222222223</v>
      </c>
      <c r="M261">
        <f t="shared" si="18"/>
        <v>440.89822875471606</v>
      </c>
      <c r="N261">
        <f t="shared" si="22"/>
        <v>144.35807884300309</v>
      </c>
    </row>
    <row r="262" spans="1:14" ht="12.75">
      <c r="A262" t="s">
        <v>393</v>
      </c>
      <c r="B262" s="1">
        <v>36853</v>
      </c>
      <c r="C262" s="2">
        <v>0.5374884259259259</v>
      </c>
      <c r="D262" t="s">
        <v>160</v>
      </c>
      <c r="E262">
        <v>0.68</v>
      </c>
      <c r="F262">
        <v>10.2178</v>
      </c>
      <c r="G262" t="s">
        <v>161</v>
      </c>
      <c r="H262">
        <v>1.678</v>
      </c>
      <c r="I262">
        <v>97.2119</v>
      </c>
      <c r="K262" s="2">
        <v>0.536805555555552</v>
      </c>
      <c r="L262" s="3">
        <f aca="true" t="shared" si="23" ref="L262:L325">B262-DATE(1999,12,31)+K262</f>
        <v>328.53680555555553</v>
      </c>
      <c r="M262">
        <f t="shared" si="18"/>
        <v>460.84700749526246</v>
      </c>
      <c r="N262">
        <f t="shared" si="22"/>
        <v>146.32205643573</v>
      </c>
    </row>
    <row r="263" spans="1:14" ht="12.75">
      <c r="A263" t="s">
        <v>168</v>
      </c>
      <c r="B263" s="1">
        <v>36853</v>
      </c>
      <c r="C263">
        <f>AVERAGE(C262,C264)</f>
        <v>0.5395717592592593</v>
      </c>
      <c r="D263" t="s">
        <v>160</v>
      </c>
      <c r="E263" t="s">
        <v>168</v>
      </c>
      <c r="F263" t="s">
        <v>168</v>
      </c>
      <c r="G263" t="s">
        <v>161</v>
      </c>
      <c r="H263" t="s">
        <v>168</v>
      </c>
      <c r="I263" t="s">
        <v>168</v>
      </c>
      <c r="K263" s="2">
        <v>0.538888888888885</v>
      </c>
      <c r="L263" s="3">
        <f t="shared" si="23"/>
        <v>328.5388888888889</v>
      </c>
      <c r="M263" t="s">
        <v>168</v>
      </c>
      <c r="N263" t="s">
        <v>168</v>
      </c>
    </row>
    <row r="264" spans="1:14" ht="12.75">
      <c r="A264" t="s">
        <v>394</v>
      </c>
      <c r="B264" s="1">
        <v>36853</v>
      </c>
      <c r="C264" s="2">
        <v>0.5416550925925926</v>
      </c>
      <c r="D264" t="s">
        <v>160</v>
      </c>
      <c r="E264">
        <v>0.68</v>
      </c>
      <c r="F264">
        <v>10.3837</v>
      </c>
      <c r="G264" t="s">
        <v>161</v>
      </c>
      <c r="H264">
        <v>1.676</v>
      </c>
      <c r="I264">
        <v>94.7965</v>
      </c>
      <c r="K264" s="2">
        <v>0.540972222222218</v>
      </c>
      <c r="L264" s="3">
        <f t="shared" si="23"/>
        <v>328.5409722222222</v>
      </c>
      <c r="M264">
        <f t="shared" si="18"/>
        <v>468.32949086188376</v>
      </c>
      <c r="N264">
        <f>(277-103)/(-62+(AVERAGE($P$207,$P$367)))*I264+277-((277-103)/(-62+(AVERAGE($P$207,$P$367)))*220)</f>
        <v>143.75145305571888</v>
      </c>
    </row>
    <row r="265" spans="1:14" ht="12.75">
      <c r="A265" t="s">
        <v>168</v>
      </c>
      <c r="B265" s="1">
        <v>36853</v>
      </c>
      <c r="C265">
        <f>AVERAGE(C264,C266)</f>
        <v>0.5437673611111111</v>
      </c>
      <c r="D265" t="s">
        <v>160</v>
      </c>
      <c r="E265" t="s">
        <v>168</v>
      </c>
      <c r="F265" t="s">
        <v>168</v>
      </c>
      <c r="G265" t="s">
        <v>161</v>
      </c>
      <c r="H265" t="s">
        <v>168</v>
      </c>
      <c r="I265" t="s">
        <v>168</v>
      </c>
      <c r="K265" s="2">
        <v>0.543055555555551</v>
      </c>
      <c r="L265" s="3">
        <f t="shared" si="23"/>
        <v>328.54305555555555</v>
      </c>
      <c r="M265" t="s">
        <v>168</v>
      </c>
      <c r="N265" t="s">
        <v>168</v>
      </c>
    </row>
    <row r="266" spans="1:14" ht="12.75">
      <c r="A266" t="s">
        <v>395</v>
      </c>
      <c r="B266" s="1">
        <v>36853</v>
      </c>
      <c r="C266" s="2">
        <v>0.5458796296296297</v>
      </c>
      <c r="D266" t="s">
        <v>160</v>
      </c>
      <c r="E266">
        <v>0.683</v>
      </c>
      <c r="F266">
        <v>9.4718</v>
      </c>
      <c r="G266" t="s">
        <v>161</v>
      </c>
      <c r="H266">
        <v>1.68</v>
      </c>
      <c r="I266">
        <v>94.7737</v>
      </c>
      <c r="K266" s="2">
        <v>0.545138888888884</v>
      </c>
      <c r="L266" s="3">
        <f t="shared" si="23"/>
        <v>328.54513888888886</v>
      </c>
      <c r="M266">
        <f t="shared" si="18"/>
        <v>427.2006386495749</v>
      </c>
      <c r="N266">
        <f aca="true" t="shared" si="24" ref="N266:N281">(277-103)/(-62+(AVERAGE($P$207,$P$367)))*I266+277-((277-103)/(-62+(AVERAGE($P$207,$P$367)))*220)</f>
        <v>143.7271880242275</v>
      </c>
    </row>
    <row r="267" spans="1:14" ht="12.75">
      <c r="A267" t="s">
        <v>396</v>
      </c>
      <c r="B267" s="1">
        <v>36853</v>
      </c>
      <c r="C267" s="2">
        <v>0.5479050925925926</v>
      </c>
      <c r="D267" t="s">
        <v>160</v>
      </c>
      <c r="E267">
        <v>0.68</v>
      </c>
      <c r="F267">
        <v>10.4426</v>
      </c>
      <c r="G267" t="s">
        <v>161</v>
      </c>
      <c r="H267">
        <v>1.676</v>
      </c>
      <c r="I267">
        <v>90.7864</v>
      </c>
      <c r="K267" s="2">
        <v>0.547222222222217</v>
      </c>
      <c r="L267" s="3">
        <f t="shared" si="23"/>
        <v>328.5472222222222</v>
      </c>
      <c r="M267">
        <f t="shared" si="18"/>
        <v>470.9860205200755</v>
      </c>
      <c r="N267">
        <f t="shared" si="24"/>
        <v>139.48368100380932</v>
      </c>
    </row>
    <row r="268" spans="1:14" ht="12.75">
      <c r="A268" t="s">
        <v>397</v>
      </c>
      <c r="B268" s="1">
        <v>36853</v>
      </c>
      <c r="C268" s="2">
        <v>0.5499884259259259</v>
      </c>
      <c r="D268" t="s">
        <v>160</v>
      </c>
      <c r="E268">
        <v>0.68</v>
      </c>
      <c r="F268">
        <v>9.2315</v>
      </c>
      <c r="G268" t="s">
        <v>161</v>
      </c>
      <c r="H268">
        <v>1.676</v>
      </c>
      <c r="I268">
        <v>91.8161</v>
      </c>
      <c r="K268" s="2">
        <v>0.54930555555555</v>
      </c>
      <c r="L268" s="3">
        <f t="shared" si="23"/>
        <v>328.5493055555556</v>
      </c>
      <c r="M268">
        <f t="shared" si="18"/>
        <v>416.36253887260614</v>
      </c>
      <c r="N268">
        <f t="shared" si="24"/>
        <v>140.5795451672594</v>
      </c>
    </row>
    <row r="269" spans="1:14" ht="12.75">
      <c r="A269" t="s">
        <v>398</v>
      </c>
      <c r="B269" s="1">
        <v>36853</v>
      </c>
      <c r="C269" s="2">
        <v>0.5520833333333334</v>
      </c>
      <c r="D269" t="s">
        <v>160</v>
      </c>
      <c r="E269">
        <v>0.68</v>
      </c>
      <c r="F269">
        <v>9.6451</v>
      </c>
      <c r="G269" t="s">
        <v>161</v>
      </c>
      <c r="H269">
        <v>1.676</v>
      </c>
      <c r="I269">
        <v>93.6655</v>
      </c>
      <c r="K269" s="2">
        <v>0.551388888888883</v>
      </c>
      <c r="L269" s="3">
        <f t="shared" si="23"/>
        <v>328.5513888888889</v>
      </c>
      <c r="M269">
        <f t="shared" si="18"/>
        <v>435.01687956238675</v>
      </c>
      <c r="N269">
        <f t="shared" si="24"/>
        <v>142.5477797830549</v>
      </c>
    </row>
    <row r="270" spans="1:14" ht="12.75">
      <c r="A270" t="s">
        <v>399</v>
      </c>
      <c r="B270" s="1">
        <v>36853</v>
      </c>
      <c r="C270" s="2">
        <v>0.5541666666666667</v>
      </c>
      <c r="D270" t="s">
        <v>160</v>
      </c>
      <c r="E270">
        <v>0.68</v>
      </c>
      <c r="F270">
        <v>10.3288</v>
      </c>
      <c r="G270" t="s">
        <v>161</v>
      </c>
      <c r="H270">
        <v>1.678</v>
      </c>
      <c r="I270">
        <v>94.1158</v>
      </c>
      <c r="K270" s="2">
        <v>0.553472222222216</v>
      </c>
      <c r="L270" s="3">
        <f t="shared" si="23"/>
        <v>328.55347222222224</v>
      </c>
      <c r="M270">
        <f t="shared" si="18"/>
        <v>465.8533706881194</v>
      </c>
      <c r="N270">
        <f t="shared" si="24"/>
        <v>143.02701415500948</v>
      </c>
    </row>
    <row r="271" spans="1:14" ht="12.75">
      <c r="A271" t="s">
        <v>400</v>
      </c>
      <c r="B271" s="1">
        <v>36853</v>
      </c>
      <c r="C271" s="2">
        <v>0.55625</v>
      </c>
      <c r="D271" t="s">
        <v>160</v>
      </c>
      <c r="E271">
        <v>0.68</v>
      </c>
      <c r="F271">
        <v>10.1959</v>
      </c>
      <c r="G271" t="s">
        <v>161</v>
      </c>
      <c r="H271">
        <v>1.678</v>
      </c>
      <c r="I271">
        <v>94.0496</v>
      </c>
      <c r="K271" s="2">
        <v>0.555555555555549</v>
      </c>
      <c r="L271" s="3">
        <f t="shared" si="23"/>
        <v>328.55555555555554</v>
      </c>
      <c r="M271">
        <f t="shared" si="18"/>
        <v>459.8592655680231</v>
      </c>
      <c r="N271">
        <f t="shared" si="24"/>
        <v>142.95656042322312</v>
      </c>
    </row>
    <row r="272" spans="1:14" ht="12.75">
      <c r="A272" t="s">
        <v>401</v>
      </c>
      <c r="B272" s="1">
        <v>36853</v>
      </c>
      <c r="C272" s="2">
        <v>0.5583333333333333</v>
      </c>
      <c r="D272" t="s">
        <v>160</v>
      </c>
      <c r="E272">
        <v>0.68</v>
      </c>
      <c r="F272">
        <v>10.5896</v>
      </c>
      <c r="G272" t="s">
        <v>161</v>
      </c>
      <c r="H272">
        <v>1.676</v>
      </c>
      <c r="I272">
        <v>91.3903</v>
      </c>
      <c r="K272" s="2">
        <v>0.557638888888882</v>
      </c>
      <c r="L272" s="3">
        <f t="shared" si="23"/>
        <v>328.5576388888889</v>
      </c>
      <c r="M272">
        <f t="shared" si="18"/>
        <v>477.61606907277803</v>
      </c>
      <c r="N272">
        <f t="shared" si="24"/>
        <v>140.12638506160042</v>
      </c>
    </row>
    <row r="273" spans="1:14" ht="12.75">
      <c r="A273" t="s">
        <v>402</v>
      </c>
      <c r="B273" s="1">
        <v>36853</v>
      </c>
      <c r="C273" s="2">
        <v>0.5604166666666667</v>
      </c>
      <c r="D273" t="s">
        <v>160</v>
      </c>
      <c r="E273">
        <v>0.678</v>
      </c>
      <c r="F273">
        <v>10.5346</v>
      </c>
      <c r="G273" t="s">
        <v>161</v>
      </c>
      <c r="H273">
        <v>1.676</v>
      </c>
      <c r="I273">
        <v>93.2005</v>
      </c>
      <c r="K273" s="2">
        <v>0.559722222222215</v>
      </c>
      <c r="L273" s="3">
        <f t="shared" si="23"/>
        <v>328.5597222222222</v>
      </c>
      <c r="M273">
        <f aca="true" t="shared" si="25" ref="M273:M336">500*F273/AVERAGE($Q$367,$Q$207)</f>
        <v>475.13543866190287</v>
      </c>
      <c r="N273">
        <f t="shared" si="24"/>
        <v>142.05290085132307</v>
      </c>
    </row>
    <row r="274" spans="1:14" ht="12.75">
      <c r="A274" t="s">
        <v>403</v>
      </c>
      <c r="B274" s="1">
        <v>36853</v>
      </c>
      <c r="C274" s="2">
        <v>0.5625</v>
      </c>
      <c r="D274" t="s">
        <v>160</v>
      </c>
      <c r="E274">
        <v>0.68</v>
      </c>
      <c r="F274">
        <v>10.4896</v>
      </c>
      <c r="G274" t="s">
        <v>161</v>
      </c>
      <c r="H274">
        <v>1.676</v>
      </c>
      <c r="I274">
        <v>96.0822</v>
      </c>
      <c r="K274" s="2">
        <v>0.561805555555548</v>
      </c>
      <c r="L274" s="3">
        <f t="shared" si="23"/>
        <v>328.56180555555557</v>
      </c>
      <c r="M274">
        <f t="shared" si="25"/>
        <v>473.105831962096</v>
      </c>
      <c r="N274">
        <f t="shared" si="24"/>
        <v>145.1197666955633</v>
      </c>
    </row>
    <row r="275" spans="1:14" ht="12.75">
      <c r="A275" t="s">
        <v>404</v>
      </c>
      <c r="B275" s="1">
        <v>36853</v>
      </c>
      <c r="C275" s="2">
        <v>0.5645833333333333</v>
      </c>
      <c r="D275" t="s">
        <v>160</v>
      </c>
      <c r="E275">
        <v>0.68</v>
      </c>
      <c r="F275">
        <v>10.366</v>
      </c>
      <c r="G275" t="s">
        <v>161</v>
      </c>
      <c r="H275">
        <v>1.676</v>
      </c>
      <c r="I275">
        <v>96.2265</v>
      </c>
      <c r="K275" s="2">
        <v>0.563888888888881</v>
      </c>
      <c r="L275" s="3">
        <f t="shared" si="23"/>
        <v>328.56388888888887</v>
      </c>
      <c r="M275">
        <f t="shared" si="25"/>
        <v>467.5311788932931</v>
      </c>
      <c r="N275">
        <f t="shared" si="24"/>
        <v>145.27333880276527</v>
      </c>
    </row>
    <row r="276" spans="1:14" ht="12.75">
      <c r="A276" t="s">
        <v>405</v>
      </c>
      <c r="B276" s="1">
        <v>36853</v>
      </c>
      <c r="C276" s="2">
        <v>0.5666782407407408</v>
      </c>
      <c r="D276" t="s">
        <v>160</v>
      </c>
      <c r="E276">
        <v>0.68</v>
      </c>
      <c r="F276">
        <v>10.2652</v>
      </c>
      <c r="G276" t="s">
        <v>161</v>
      </c>
      <c r="H276">
        <v>1.676</v>
      </c>
      <c r="I276">
        <v>98.5328</v>
      </c>
      <c r="K276" s="2">
        <v>0.565972222222214</v>
      </c>
      <c r="L276" s="3">
        <f t="shared" si="23"/>
        <v>328.56597222222223</v>
      </c>
      <c r="M276">
        <f t="shared" si="25"/>
        <v>462.9848598857257</v>
      </c>
      <c r="N276">
        <f t="shared" si="24"/>
        <v>147.7278318785786</v>
      </c>
    </row>
    <row r="277" spans="1:14" ht="12.75">
      <c r="A277" t="s">
        <v>406</v>
      </c>
      <c r="B277" s="1">
        <v>36853</v>
      </c>
      <c r="C277" s="2">
        <v>0.568761574074074</v>
      </c>
      <c r="D277" t="s">
        <v>160</v>
      </c>
      <c r="E277">
        <v>0.68</v>
      </c>
      <c r="F277">
        <v>9.8676</v>
      </c>
      <c r="G277" t="s">
        <v>161</v>
      </c>
      <c r="H277">
        <v>1.678</v>
      </c>
      <c r="I277">
        <v>96.4568</v>
      </c>
      <c r="K277" s="2">
        <v>0.568055555555547</v>
      </c>
      <c r="L277" s="3">
        <f t="shared" si="23"/>
        <v>328.56805555555553</v>
      </c>
      <c r="M277">
        <f t="shared" si="25"/>
        <v>445.0521571336542</v>
      </c>
      <c r="N277">
        <f t="shared" si="24"/>
        <v>145.51843690594345</v>
      </c>
    </row>
    <row r="278" spans="1:14" ht="12.75">
      <c r="A278" t="s">
        <v>407</v>
      </c>
      <c r="B278" s="1">
        <v>36853</v>
      </c>
      <c r="C278" s="2">
        <v>0.5708449074074075</v>
      </c>
      <c r="D278" t="s">
        <v>160</v>
      </c>
      <c r="E278">
        <v>0.68</v>
      </c>
      <c r="F278">
        <v>11.0062</v>
      </c>
      <c r="G278" t="s">
        <v>161</v>
      </c>
      <c r="H278">
        <v>1.678</v>
      </c>
      <c r="I278">
        <v>96.4813</v>
      </c>
      <c r="K278" s="2">
        <v>0.57013888888888</v>
      </c>
      <c r="L278" s="3">
        <f t="shared" si="23"/>
        <v>328.5701388888889</v>
      </c>
      <c r="M278">
        <f t="shared" si="25"/>
        <v>496.405716875879</v>
      </c>
      <c r="N278">
        <f t="shared" si="24"/>
        <v>145.544511172239</v>
      </c>
    </row>
    <row r="279" spans="1:14" ht="12.75">
      <c r="A279" t="s">
        <v>408</v>
      </c>
      <c r="B279" s="1">
        <v>36853</v>
      </c>
      <c r="C279" s="2">
        <v>0.5729282407407407</v>
      </c>
      <c r="D279" t="s">
        <v>160</v>
      </c>
      <c r="E279">
        <v>0.68</v>
      </c>
      <c r="F279">
        <v>10.5185</v>
      </c>
      <c r="G279" t="s">
        <v>161</v>
      </c>
      <c r="H279">
        <v>1.678</v>
      </c>
      <c r="I279">
        <v>93.7329</v>
      </c>
      <c r="K279" s="2">
        <v>0.572222222222213</v>
      </c>
      <c r="L279" s="3">
        <f t="shared" si="23"/>
        <v>328.5722222222222</v>
      </c>
      <c r="M279">
        <f t="shared" si="25"/>
        <v>474.4092904870831</v>
      </c>
      <c r="N279">
        <f t="shared" si="24"/>
        <v>142.61951062176186</v>
      </c>
    </row>
    <row r="280" spans="1:14" ht="12.75">
      <c r="A280" t="s">
        <v>409</v>
      </c>
      <c r="B280" s="1">
        <v>36853</v>
      </c>
      <c r="C280" s="2">
        <v>0.5750115740740741</v>
      </c>
      <c r="D280" t="s">
        <v>160</v>
      </c>
      <c r="E280">
        <v>0.68</v>
      </c>
      <c r="F280">
        <v>10.3308</v>
      </c>
      <c r="G280" t="s">
        <v>161</v>
      </c>
      <c r="H280">
        <v>1.676</v>
      </c>
      <c r="I280">
        <v>97.7177</v>
      </c>
      <c r="K280" s="2">
        <v>0.574305555555546</v>
      </c>
      <c r="L280" s="3">
        <f t="shared" si="23"/>
        <v>328.57430555555555</v>
      </c>
      <c r="M280">
        <f t="shared" si="25"/>
        <v>465.94357543033306</v>
      </c>
      <c r="N280">
        <f t="shared" si="24"/>
        <v>146.86035700276213</v>
      </c>
    </row>
    <row r="281" spans="1:14" ht="12.75">
      <c r="A281" t="s">
        <v>410</v>
      </c>
      <c r="B281" s="1">
        <v>36853</v>
      </c>
      <c r="C281" s="2">
        <v>0.5770949074074074</v>
      </c>
      <c r="D281" t="s">
        <v>160</v>
      </c>
      <c r="E281">
        <v>0.678</v>
      </c>
      <c r="F281">
        <v>9.6288</v>
      </c>
      <c r="G281" t="s">
        <v>161</v>
      </c>
      <c r="H281">
        <v>1.676</v>
      </c>
      <c r="I281">
        <v>97.2911</v>
      </c>
      <c r="K281" s="2">
        <v>0.576388888888879</v>
      </c>
      <c r="L281" s="3">
        <f t="shared" si="23"/>
        <v>328.57638888888886</v>
      </c>
      <c r="M281">
        <f t="shared" si="25"/>
        <v>434.2817109133456</v>
      </c>
      <c r="N281">
        <f t="shared" si="24"/>
        <v>146.40634549248946</v>
      </c>
    </row>
    <row r="282" spans="1:14" ht="12.75">
      <c r="A282" t="s">
        <v>168</v>
      </c>
      <c r="B282" s="1">
        <v>36853</v>
      </c>
      <c r="C282">
        <f>AVERAGE(C281,C283)</f>
        <v>0.5791840277777778</v>
      </c>
      <c r="D282" t="s">
        <v>160</v>
      </c>
      <c r="E282" t="s">
        <v>168</v>
      </c>
      <c r="F282" t="s">
        <v>168</v>
      </c>
      <c r="G282" t="s">
        <v>161</v>
      </c>
      <c r="H282" t="s">
        <v>168</v>
      </c>
      <c r="I282" t="s">
        <v>168</v>
      </c>
      <c r="K282" s="2">
        <v>0.578472222222212</v>
      </c>
      <c r="L282" s="3">
        <f t="shared" si="23"/>
        <v>328.5784722222222</v>
      </c>
      <c r="M282" t="s">
        <v>168</v>
      </c>
      <c r="N282" t="s">
        <v>168</v>
      </c>
    </row>
    <row r="283" spans="1:14" ht="12.75">
      <c r="A283" t="s">
        <v>411</v>
      </c>
      <c r="B283" s="1">
        <v>36853</v>
      </c>
      <c r="C283" s="2">
        <v>0.5812731481481481</v>
      </c>
      <c r="D283" t="s">
        <v>160</v>
      </c>
      <c r="E283">
        <v>0.678</v>
      </c>
      <c r="F283">
        <v>9.9609</v>
      </c>
      <c r="G283" t="s">
        <v>161</v>
      </c>
      <c r="H283">
        <v>1.676</v>
      </c>
      <c r="I283">
        <v>92.7809</v>
      </c>
      <c r="K283" s="2">
        <v>0.580555555555545</v>
      </c>
      <c r="L283" s="3">
        <f t="shared" si="23"/>
        <v>328.5805555555555</v>
      </c>
      <c r="M283">
        <f t="shared" si="25"/>
        <v>449.2602083579204</v>
      </c>
      <c r="N283">
        <f>(277-103)/(-62+(AVERAGE($P$207,$P$367)))*I283+277-((277-103)/(-62+(AVERAGE($P$207,$P$367)))*220)</f>
        <v>141.60633913142053</v>
      </c>
    </row>
    <row r="284" spans="1:14" ht="12.75">
      <c r="A284" t="s">
        <v>168</v>
      </c>
      <c r="B284" s="1">
        <v>36853</v>
      </c>
      <c r="C284">
        <f>AVERAGE(C283,C285)</f>
        <v>0.5833564814814816</v>
      </c>
      <c r="D284" t="s">
        <v>160</v>
      </c>
      <c r="E284" t="s">
        <v>168</v>
      </c>
      <c r="F284" t="s">
        <v>168</v>
      </c>
      <c r="G284" t="s">
        <v>161</v>
      </c>
      <c r="H284" t="s">
        <v>168</v>
      </c>
      <c r="I284" t="s">
        <v>168</v>
      </c>
      <c r="K284" s="2">
        <v>0.582638888888878</v>
      </c>
      <c r="L284" s="3">
        <f t="shared" si="23"/>
        <v>328.5826388888889</v>
      </c>
      <c r="M284" t="s">
        <v>168</v>
      </c>
      <c r="N284" t="s">
        <v>168</v>
      </c>
    </row>
    <row r="285" spans="1:14" ht="12.75">
      <c r="A285" t="s">
        <v>412</v>
      </c>
      <c r="B285" s="1">
        <v>36853</v>
      </c>
      <c r="C285" s="2">
        <v>0.5854398148148149</v>
      </c>
      <c r="D285" t="s">
        <v>160</v>
      </c>
      <c r="E285">
        <v>0.68</v>
      </c>
      <c r="F285">
        <v>10.097</v>
      </c>
      <c r="G285" t="s">
        <v>161</v>
      </c>
      <c r="H285">
        <v>1.678</v>
      </c>
      <c r="I285">
        <v>92.6195</v>
      </c>
      <c r="K285" s="2">
        <v>0.584722222222211</v>
      </c>
      <c r="L285" s="3">
        <f t="shared" si="23"/>
        <v>328.5847222222222</v>
      </c>
      <c r="M285">
        <f t="shared" si="25"/>
        <v>455.3986410655586</v>
      </c>
      <c r="N285">
        <f>(277-103)/(-62+(AVERAGE($P$207,$P$367)))*I285+277-((277-103)/(-62+(AVERAGE($P$207,$P$367)))*220)</f>
        <v>141.4345682506</v>
      </c>
    </row>
    <row r="286" spans="1:14" ht="12.75">
      <c r="A286" t="s">
        <v>413</v>
      </c>
      <c r="B286" s="1">
        <v>36853</v>
      </c>
      <c r="C286" s="2">
        <v>0.5875231481481481</v>
      </c>
      <c r="D286" t="s">
        <v>160</v>
      </c>
      <c r="E286">
        <v>0.68</v>
      </c>
      <c r="F286">
        <v>9.7677</v>
      </c>
      <c r="G286" t="s">
        <v>161</v>
      </c>
      <c r="H286">
        <v>1.678</v>
      </c>
      <c r="I286">
        <v>91.9956</v>
      </c>
      <c r="K286" s="2">
        <v>0.586805555555544</v>
      </c>
      <c r="L286" s="3">
        <f t="shared" si="23"/>
        <v>328.58680555555554</v>
      </c>
      <c r="M286">
        <f t="shared" si="25"/>
        <v>440.54643026008284</v>
      </c>
      <c r="N286">
        <f>(277-103)/(-62+(AVERAGE($P$207,$P$367)))*I286+277-((277-103)/(-62+(AVERAGE($P$207,$P$367)))*220)</f>
        <v>140.7705790774656</v>
      </c>
    </row>
    <row r="287" spans="1:14" ht="12.75">
      <c r="A287" t="s">
        <v>414</v>
      </c>
      <c r="B287" s="1">
        <v>36853</v>
      </c>
      <c r="C287" s="2">
        <v>0.5896064814814815</v>
      </c>
      <c r="D287" t="s">
        <v>160</v>
      </c>
      <c r="E287">
        <v>0.68</v>
      </c>
      <c r="F287">
        <v>9.3885</v>
      </c>
      <c r="G287" t="s">
        <v>161</v>
      </c>
      <c r="H287">
        <v>1.676</v>
      </c>
      <c r="I287">
        <v>94.2764</v>
      </c>
      <c r="K287" s="2">
        <v>0.588888888888877</v>
      </c>
      <c r="L287" s="3">
        <f t="shared" si="23"/>
        <v>328.5888888888889</v>
      </c>
      <c r="M287">
        <f t="shared" si="25"/>
        <v>423.44361113637683</v>
      </c>
      <c r="N287">
        <f>(277-103)/(-62+(AVERAGE($P$207,$P$367)))*I287+277-((277-103)/(-62+(AVERAGE($P$207,$P$367)))*220)</f>
        <v>143.19793363121622</v>
      </c>
    </row>
    <row r="288" spans="1:14" ht="12.75">
      <c r="A288" t="s">
        <v>168</v>
      </c>
      <c r="B288" s="1">
        <v>36853</v>
      </c>
      <c r="C288">
        <f>AVERAGE(C287,C289)</f>
        <v>0.5916956018518519</v>
      </c>
      <c r="D288" t="s">
        <v>160</v>
      </c>
      <c r="E288" t="s">
        <v>168</v>
      </c>
      <c r="F288" t="s">
        <v>168</v>
      </c>
      <c r="G288" t="s">
        <v>161</v>
      </c>
      <c r="H288" t="s">
        <v>168</v>
      </c>
      <c r="I288" t="s">
        <v>168</v>
      </c>
      <c r="K288" s="2">
        <v>0.59097222222221</v>
      </c>
      <c r="L288" s="3">
        <f t="shared" si="23"/>
        <v>328.5909722222222</v>
      </c>
      <c r="M288" t="s">
        <v>168</v>
      </c>
      <c r="N288" t="s">
        <v>168</v>
      </c>
    </row>
    <row r="289" spans="1:14" ht="12.75">
      <c r="A289" t="s">
        <v>415</v>
      </c>
      <c r="B289" s="1">
        <v>36853</v>
      </c>
      <c r="C289" s="2">
        <v>0.5937847222222222</v>
      </c>
      <c r="D289" t="s">
        <v>160</v>
      </c>
      <c r="E289">
        <v>0.678</v>
      </c>
      <c r="F289">
        <v>9.1637</v>
      </c>
      <c r="G289" t="s">
        <v>161</v>
      </c>
      <c r="H289">
        <v>1.676</v>
      </c>
      <c r="I289">
        <v>87.8048</v>
      </c>
      <c r="K289" s="2">
        <v>0.593055555555543</v>
      </c>
      <c r="L289" s="3">
        <f t="shared" si="23"/>
        <v>328.59305555555557</v>
      </c>
      <c r="M289">
        <f t="shared" si="25"/>
        <v>413.3045981115638</v>
      </c>
      <c r="N289">
        <f aca="true" t="shared" si="26" ref="N289:N296">(277-103)/(-62+(AVERAGE($P$207,$P$367)))*I289+277-((277-103)/(-62+(AVERAGE($P$207,$P$367)))*220)</f>
        <v>136.31049600842923</v>
      </c>
    </row>
    <row r="290" spans="1:14" ht="12.75">
      <c r="A290" t="s">
        <v>416</v>
      </c>
      <c r="B290" s="1">
        <v>36853</v>
      </c>
      <c r="C290" s="2">
        <v>0.5958680555555556</v>
      </c>
      <c r="D290" t="s">
        <v>160</v>
      </c>
      <c r="E290">
        <v>0.68</v>
      </c>
      <c r="F290">
        <v>9.9695</v>
      </c>
      <c r="G290" t="s">
        <v>161</v>
      </c>
      <c r="H290">
        <v>1.678</v>
      </c>
      <c r="I290">
        <v>89.6889</v>
      </c>
      <c r="K290" s="2">
        <v>0.595138888888876</v>
      </c>
      <c r="L290" s="3">
        <f t="shared" si="23"/>
        <v>328.59513888888887</v>
      </c>
      <c r="M290">
        <f t="shared" si="25"/>
        <v>449.6480887494391</v>
      </c>
      <c r="N290">
        <f t="shared" si="26"/>
        <v>138.31566029934535</v>
      </c>
    </row>
    <row r="291" spans="1:14" ht="12.75">
      <c r="A291" t="s">
        <v>417</v>
      </c>
      <c r="B291" s="1">
        <v>36853</v>
      </c>
      <c r="C291" s="2">
        <v>0.5979513888888889</v>
      </c>
      <c r="D291" t="s">
        <v>160</v>
      </c>
      <c r="E291">
        <v>0.68</v>
      </c>
      <c r="F291">
        <v>10.2474</v>
      </c>
      <c r="G291" t="s">
        <v>161</v>
      </c>
      <c r="H291">
        <v>1.678</v>
      </c>
      <c r="I291">
        <v>92.3051</v>
      </c>
      <c r="K291" s="2">
        <v>0.597222222222209</v>
      </c>
      <c r="L291" s="3">
        <f t="shared" si="23"/>
        <v>328.59722222222223</v>
      </c>
      <c r="M291">
        <f t="shared" si="25"/>
        <v>462.18203768002434</v>
      </c>
      <c r="N291">
        <f t="shared" si="26"/>
        <v>141.0999662374032</v>
      </c>
    </row>
    <row r="292" spans="1:14" ht="12.75">
      <c r="A292" t="s">
        <v>418</v>
      </c>
      <c r="B292" s="1">
        <v>36853</v>
      </c>
      <c r="C292" s="2">
        <v>0.6000347222222222</v>
      </c>
      <c r="D292" t="s">
        <v>160</v>
      </c>
      <c r="E292">
        <v>0.678</v>
      </c>
      <c r="F292">
        <v>10.9901</v>
      </c>
      <c r="G292" t="s">
        <v>161</v>
      </c>
      <c r="H292">
        <v>1.678</v>
      </c>
      <c r="I292">
        <v>88.6274</v>
      </c>
      <c r="K292" s="2">
        <v>0.599305555555542</v>
      </c>
      <c r="L292" s="3">
        <f t="shared" si="23"/>
        <v>328.59930555555553</v>
      </c>
      <c r="M292">
        <f t="shared" si="25"/>
        <v>495.67956870105934</v>
      </c>
      <c r="N292">
        <f t="shared" si="26"/>
        <v>137.18595280249937</v>
      </c>
    </row>
    <row r="293" spans="1:14" ht="12.75">
      <c r="A293" t="s">
        <v>419</v>
      </c>
      <c r="B293" s="1">
        <v>36853</v>
      </c>
      <c r="C293" s="2">
        <v>0.602175925925926</v>
      </c>
      <c r="D293" t="s">
        <v>160</v>
      </c>
      <c r="E293">
        <v>0.68</v>
      </c>
      <c r="F293">
        <v>10.6813</v>
      </c>
      <c r="G293" t="s">
        <v>161</v>
      </c>
      <c r="H293">
        <v>1.678</v>
      </c>
      <c r="I293">
        <v>88.5657</v>
      </c>
      <c r="K293" s="2">
        <v>0.601388888888875</v>
      </c>
      <c r="L293" s="3">
        <f t="shared" si="23"/>
        <v>328.6013888888889</v>
      </c>
      <c r="M293">
        <f t="shared" si="25"/>
        <v>481.75195650327345</v>
      </c>
      <c r="N293">
        <f t="shared" si="26"/>
        <v>137.12028822166533</v>
      </c>
    </row>
    <row r="294" spans="1:14" ht="12.75">
      <c r="A294" t="s">
        <v>420</v>
      </c>
      <c r="B294" s="1">
        <v>36853</v>
      </c>
      <c r="C294" s="2">
        <v>0.6042592592592593</v>
      </c>
      <c r="D294" t="s">
        <v>160</v>
      </c>
      <c r="E294">
        <v>0.678</v>
      </c>
      <c r="F294">
        <v>9.9745</v>
      </c>
      <c r="G294" t="s">
        <v>161</v>
      </c>
      <c r="H294">
        <v>1.678</v>
      </c>
      <c r="I294">
        <v>89.1762</v>
      </c>
      <c r="K294" s="2">
        <v>0.603472222222208</v>
      </c>
      <c r="L294" s="3">
        <f t="shared" si="23"/>
        <v>328.6034722222222</v>
      </c>
      <c r="M294">
        <f t="shared" si="25"/>
        <v>449.8736006049732</v>
      </c>
      <c r="N294">
        <f t="shared" si="26"/>
        <v>137.77001636751973</v>
      </c>
    </row>
    <row r="295" spans="1:14" ht="12.75">
      <c r="A295" t="s">
        <v>421</v>
      </c>
      <c r="B295" s="1">
        <v>36853</v>
      </c>
      <c r="C295" s="2">
        <v>0.6062847222222222</v>
      </c>
      <c r="D295" t="s">
        <v>160</v>
      </c>
      <c r="E295">
        <v>0.68</v>
      </c>
      <c r="F295">
        <v>10.0043</v>
      </c>
      <c r="G295" t="s">
        <v>161</v>
      </c>
      <c r="H295">
        <v>1.676</v>
      </c>
      <c r="I295">
        <v>91.6669</v>
      </c>
      <c r="K295" s="2">
        <v>0.605555555555541</v>
      </c>
      <c r="L295" s="3">
        <f t="shared" si="23"/>
        <v>328.60555555555555</v>
      </c>
      <c r="M295">
        <f t="shared" si="25"/>
        <v>451.2176512639565</v>
      </c>
      <c r="N295">
        <f t="shared" si="26"/>
        <v>140.42075820679835</v>
      </c>
    </row>
    <row r="296" spans="1:14" ht="12.75">
      <c r="A296" t="s">
        <v>422</v>
      </c>
      <c r="B296" s="1">
        <v>36853</v>
      </c>
      <c r="C296" s="2">
        <v>0.6083796296296297</v>
      </c>
      <c r="D296" t="s">
        <v>160</v>
      </c>
      <c r="E296">
        <v>0.685</v>
      </c>
      <c r="F296">
        <v>9.6418</v>
      </c>
      <c r="G296" t="s">
        <v>161</v>
      </c>
      <c r="H296">
        <v>1.681</v>
      </c>
      <c r="I296">
        <v>88.9709</v>
      </c>
      <c r="K296" s="2">
        <v>0.607638888888874</v>
      </c>
      <c r="L296" s="3">
        <f t="shared" si="23"/>
        <v>328.60763888888886</v>
      </c>
      <c r="M296">
        <f t="shared" si="25"/>
        <v>434.86804173773425</v>
      </c>
      <c r="N296">
        <f t="shared" si="26"/>
        <v>137.55152465852072</v>
      </c>
    </row>
    <row r="297" spans="1:14" ht="12.75">
      <c r="A297" t="s">
        <v>168</v>
      </c>
      <c r="B297" s="1">
        <v>36853</v>
      </c>
      <c r="C297">
        <f>AVERAGE(C296,C298)</f>
        <v>0.610462962962963</v>
      </c>
      <c r="D297" t="s">
        <v>160</v>
      </c>
      <c r="E297" t="s">
        <v>168</v>
      </c>
      <c r="F297" t="s">
        <v>168</v>
      </c>
      <c r="G297" t="s">
        <v>161</v>
      </c>
      <c r="H297" t="s">
        <v>168</v>
      </c>
      <c r="I297" t="s">
        <v>168</v>
      </c>
      <c r="K297" s="2">
        <v>0.609722222222207</v>
      </c>
      <c r="L297" s="3">
        <f t="shared" si="23"/>
        <v>328.6097222222222</v>
      </c>
      <c r="M297" t="s">
        <v>168</v>
      </c>
      <c r="N297" t="s">
        <v>168</v>
      </c>
    </row>
    <row r="298" spans="1:14" ht="12.75">
      <c r="A298" t="s">
        <v>423</v>
      </c>
      <c r="B298" s="1">
        <v>36853</v>
      </c>
      <c r="C298" s="2">
        <v>0.6125462962962963</v>
      </c>
      <c r="D298" t="s">
        <v>160</v>
      </c>
      <c r="E298">
        <v>0.68</v>
      </c>
      <c r="F298">
        <v>10.5122</v>
      </c>
      <c r="G298" t="s">
        <v>161</v>
      </c>
      <c r="H298">
        <v>1.678</v>
      </c>
      <c r="I298">
        <v>89.7842</v>
      </c>
      <c r="K298" s="2">
        <v>0.61180555555554</v>
      </c>
      <c r="L298" s="3">
        <f t="shared" si="23"/>
        <v>328.6118055555555</v>
      </c>
      <c r="M298">
        <f t="shared" si="25"/>
        <v>474.1251455491102</v>
      </c>
      <c r="N298">
        <f>(277-103)/(-62+(AVERAGE($P$207,$P$367)))*I298+277-((277-103)/(-62+(AVERAGE($P$207,$P$367)))*220)</f>
        <v>138.41708387395622</v>
      </c>
    </row>
    <row r="299" spans="1:14" ht="12.75">
      <c r="A299" t="s">
        <v>424</v>
      </c>
      <c r="B299" s="1">
        <v>36853</v>
      </c>
      <c r="C299" s="2">
        <v>0.6146296296296296</v>
      </c>
      <c r="D299" t="s">
        <v>160</v>
      </c>
      <c r="E299">
        <v>0.68</v>
      </c>
      <c r="F299">
        <v>9.8965</v>
      </c>
      <c r="G299" t="s">
        <v>161</v>
      </c>
      <c r="H299">
        <v>1.68</v>
      </c>
      <c r="I299">
        <v>90.1467</v>
      </c>
      <c r="K299" s="2">
        <v>0.613888888888873</v>
      </c>
      <c r="L299" s="3">
        <f t="shared" si="23"/>
        <v>328.6138888888889</v>
      </c>
      <c r="M299">
        <f t="shared" si="25"/>
        <v>446.3556156586413</v>
      </c>
      <c r="N299">
        <f>(277-103)/(-62+(AVERAGE($P$207,$P$367)))*I299+277-((277-103)/(-62+(AVERAGE($P$207,$P$367)))*220)</f>
        <v>138.80287658955362</v>
      </c>
    </row>
    <row r="300" spans="1:14" ht="12.75">
      <c r="A300" t="s">
        <v>168</v>
      </c>
      <c r="B300" s="1">
        <v>36853</v>
      </c>
      <c r="C300">
        <f>AVERAGE(C299,C302)</f>
        <v>0.6177546296296297</v>
      </c>
      <c r="D300" t="s">
        <v>160</v>
      </c>
      <c r="E300" t="s">
        <v>168</v>
      </c>
      <c r="F300" t="s">
        <v>168</v>
      </c>
      <c r="G300" t="s">
        <v>161</v>
      </c>
      <c r="H300" t="s">
        <v>168</v>
      </c>
      <c r="I300" t="s">
        <v>168</v>
      </c>
      <c r="K300" s="2">
        <v>0.615972222222206</v>
      </c>
      <c r="L300" s="3">
        <f t="shared" si="23"/>
        <v>328.6159722222222</v>
      </c>
      <c r="M300" t="s">
        <v>168</v>
      </c>
      <c r="N300" t="s">
        <v>168</v>
      </c>
    </row>
    <row r="301" spans="1:14" ht="12.75">
      <c r="A301" t="s">
        <v>168</v>
      </c>
      <c r="B301" s="1">
        <v>36853</v>
      </c>
      <c r="C301">
        <f>AVERAGE(C300,C302)</f>
        <v>0.6193171296296296</v>
      </c>
      <c r="D301" t="s">
        <v>160</v>
      </c>
      <c r="E301" t="s">
        <v>168</v>
      </c>
      <c r="F301" t="s">
        <v>168</v>
      </c>
      <c r="G301" t="s">
        <v>161</v>
      </c>
      <c r="H301" t="s">
        <v>168</v>
      </c>
      <c r="I301" t="s">
        <v>168</v>
      </c>
      <c r="K301" s="2">
        <v>0.618055555555539</v>
      </c>
      <c r="L301" s="3">
        <f t="shared" si="23"/>
        <v>328.61805555555554</v>
      </c>
      <c r="M301" t="s">
        <v>168</v>
      </c>
      <c r="N301" t="s">
        <v>168</v>
      </c>
    </row>
    <row r="302" spans="1:14" ht="12.75">
      <c r="A302" t="s">
        <v>425</v>
      </c>
      <c r="B302" s="1">
        <v>36853</v>
      </c>
      <c r="C302" s="2">
        <v>0.6208796296296296</v>
      </c>
      <c r="D302" t="s">
        <v>160</v>
      </c>
      <c r="E302">
        <v>0.678</v>
      </c>
      <c r="F302">
        <v>9.3762</v>
      </c>
      <c r="G302" t="s">
        <v>161</v>
      </c>
      <c r="H302">
        <v>1.675</v>
      </c>
      <c r="I302">
        <v>89.6319</v>
      </c>
      <c r="K302" s="2">
        <v>0.620138888888872</v>
      </c>
      <c r="L302" s="3">
        <f t="shared" si="23"/>
        <v>328.62013888888885</v>
      </c>
      <c r="M302">
        <f t="shared" si="25"/>
        <v>422.888851971763</v>
      </c>
      <c r="N302">
        <f>(277-103)/(-62+(AVERAGE($P$207,$P$367)))*I302+277-((277-103)/(-62+(AVERAGE($P$207,$P$367)))*220)</f>
        <v>138.25499772061696</v>
      </c>
    </row>
    <row r="303" spans="1:14" ht="12.75">
      <c r="A303" t="s">
        <v>426</v>
      </c>
      <c r="B303" s="1">
        <v>36853</v>
      </c>
      <c r="C303" s="2">
        <v>0.6230324074074074</v>
      </c>
      <c r="D303" t="s">
        <v>160</v>
      </c>
      <c r="E303">
        <v>0.68</v>
      </c>
      <c r="F303">
        <v>10.514</v>
      </c>
      <c r="G303" t="s">
        <v>161</v>
      </c>
      <c r="H303">
        <v>1.676</v>
      </c>
      <c r="I303">
        <v>91.7093</v>
      </c>
      <c r="K303" s="2">
        <v>0.622222222222205</v>
      </c>
      <c r="L303" s="3">
        <f t="shared" si="23"/>
        <v>328.6222222222222</v>
      </c>
      <c r="M303">
        <f t="shared" si="25"/>
        <v>474.2063298171024</v>
      </c>
      <c r="N303">
        <f>(277-103)/(-62+(AVERAGE($P$207,$P$367)))*I303+277-((277-103)/(-62+(AVERAGE($P$207,$P$367)))*220)</f>
        <v>140.46588265132615</v>
      </c>
    </row>
    <row r="304" spans="1:14" ht="12.75">
      <c r="A304" t="s">
        <v>427</v>
      </c>
      <c r="B304" s="1">
        <v>36853</v>
      </c>
      <c r="C304" s="2">
        <v>0.6250578703703703</v>
      </c>
      <c r="D304" t="s">
        <v>160</v>
      </c>
      <c r="E304">
        <v>0.68</v>
      </c>
      <c r="F304">
        <v>9.9028</v>
      </c>
      <c r="G304" t="s">
        <v>161</v>
      </c>
      <c r="H304">
        <v>1.676</v>
      </c>
      <c r="I304">
        <v>90.7399</v>
      </c>
      <c r="K304" s="2">
        <v>0.624305555555538</v>
      </c>
      <c r="L304" s="3">
        <f t="shared" si="23"/>
        <v>328.62430555555557</v>
      </c>
      <c r="M304">
        <f t="shared" si="25"/>
        <v>446.63976059661417</v>
      </c>
      <c r="N304">
        <f>(277-103)/(-62+(AVERAGE($P$207,$P$367)))*I304+277-((277-103)/(-62+(AVERAGE($P$207,$P$367)))*220)</f>
        <v>139.43419311063613</v>
      </c>
    </row>
    <row r="305" spans="1:14" ht="12.75">
      <c r="A305" t="s">
        <v>168</v>
      </c>
      <c r="B305" s="1">
        <v>36853</v>
      </c>
      <c r="C305">
        <f>AVERAGE(C304,C306)</f>
        <v>0.6271412037037036</v>
      </c>
      <c r="D305" t="s">
        <v>160</v>
      </c>
      <c r="E305" t="s">
        <v>168</v>
      </c>
      <c r="F305" t="s">
        <v>168</v>
      </c>
      <c r="G305" t="s">
        <v>161</v>
      </c>
      <c r="H305" t="s">
        <v>168</v>
      </c>
      <c r="I305" t="s">
        <v>168</v>
      </c>
      <c r="K305" s="2">
        <v>0.626388888888871</v>
      </c>
      <c r="L305" s="3">
        <f t="shared" si="23"/>
        <v>328.62638888888887</v>
      </c>
      <c r="M305" t="s">
        <v>168</v>
      </c>
      <c r="N305" t="s">
        <v>168</v>
      </c>
    </row>
    <row r="306" spans="1:14" ht="12.75">
      <c r="A306" t="s">
        <v>428</v>
      </c>
      <c r="B306" s="1">
        <v>36853</v>
      </c>
      <c r="C306" s="2">
        <v>0.6292245370370371</v>
      </c>
      <c r="D306" t="s">
        <v>160</v>
      </c>
      <c r="E306">
        <v>0.68</v>
      </c>
      <c r="F306">
        <v>9.4713</v>
      </c>
      <c r="G306" t="s">
        <v>161</v>
      </c>
      <c r="H306">
        <v>1.678</v>
      </c>
      <c r="I306">
        <v>88.9294</v>
      </c>
      <c r="K306" s="2">
        <v>0.628472222222204</v>
      </c>
      <c r="L306" s="3">
        <f t="shared" si="23"/>
        <v>328.62847222222223</v>
      </c>
      <c r="M306">
        <f t="shared" si="25"/>
        <v>427.1780874640215</v>
      </c>
      <c r="N306">
        <f aca="true" t="shared" si="27" ref="N306:N313">(277-103)/(-62+(AVERAGE($P$207,$P$367)))*I306+277-((277-103)/(-62+(AVERAGE($P$207,$P$367)))*220)</f>
        <v>137.50735804418335</v>
      </c>
    </row>
    <row r="307" spans="1:14" ht="12.75">
      <c r="A307" t="s">
        <v>429</v>
      </c>
      <c r="B307" s="1">
        <v>36853</v>
      </c>
      <c r="C307" s="2">
        <v>0.6313078703703704</v>
      </c>
      <c r="D307" t="s">
        <v>160</v>
      </c>
      <c r="E307">
        <v>0.68</v>
      </c>
      <c r="F307">
        <v>10.6283</v>
      </c>
      <c r="G307" t="s">
        <v>161</v>
      </c>
      <c r="H307">
        <v>1.678</v>
      </c>
      <c r="I307">
        <v>90.4745</v>
      </c>
      <c r="K307" s="2">
        <v>0.630555555555537</v>
      </c>
      <c r="L307" s="3">
        <f t="shared" si="23"/>
        <v>328.63055555555553</v>
      </c>
      <c r="M307">
        <f t="shared" si="25"/>
        <v>479.36153083461187</v>
      </c>
      <c r="N307">
        <f t="shared" si="27"/>
        <v>139.15173963003045</v>
      </c>
    </row>
    <row r="308" spans="1:14" ht="12.75">
      <c r="A308" t="s">
        <v>430</v>
      </c>
      <c r="B308" s="1">
        <v>36853</v>
      </c>
      <c r="C308" s="2">
        <v>0.6333912037037037</v>
      </c>
      <c r="D308" t="s">
        <v>160</v>
      </c>
      <c r="E308">
        <v>0.678</v>
      </c>
      <c r="F308">
        <v>9.7036</v>
      </c>
      <c r="G308" t="s">
        <v>161</v>
      </c>
      <c r="H308">
        <v>1.676</v>
      </c>
      <c r="I308">
        <v>87.0362</v>
      </c>
      <c r="K308" s="2">
        <v>0.63263888888887</v>
      </c>
      <c r="L308" s="3">
        <f t="shared" si="23"/>
        <v>328.6326388888889</v>
      </c>
      <c r="M308">
        <f t="shared" si="25"/>
        <v>437.6553682721358</v>
      </c>
      <c r="N308">
        <f t="shared" si="27"/>
        <v>135.49250902578595</v>
      </c>
    </row>
    <row r="309" spans="1:14" ht="12.75">
      <c r="A309" t="s">
        <v>0</v>
      </c>
      <c r="B309" s="1">
        <v>36853</v>
      </c>
      <c r="C309" s="2">
        <v>0.635474537037037</v>
      </c>
      <c r="D309" t="s">
        <v>160</v>
      </c>
      <c r="E309">
        <v>0.68</v>
      </c>
      <c r="F309">
        <v>11.0411</v>
      </c>
      <c r="G309" t="s">
        <v>161</v>
      </c>
      <c r="H309">
        <v>1.676</v>
      </c>
      <c r="I309">
        <v>94.5846</v>
      </c>
      <c r="K309" s="2">
        <v>0.634722222222203</v>
      </c>
      <c r="L309" s="3">
        <f t="shared" si="23"/>
        <v>328.6347222222222</v>
      </c>
      <c r="M309">
        <f t="shared" si="25"/>
        <v>497.9797896275071</v>
      </c>
      <c r="N309">
        <f t="shared" si="27"/>
        <v>143.52593725865657</v>
      </c>
    </row>
    <row r="310" spans="1:14" ht="12.75">
      <c r="A310" t="s">
        <v>1</v>
      </c>
      <c r="B310" s="1">
        <v>36853</v>
      </c>
      <c r="C310" s="2">
        <v>0.6375578703703704</v>
      </c>
      <c r="D310" t="s">
        <v>160</v>
      </c>
      <c r="E310">
        <v>0.678</v>
      </c>
      <c r="F310">
        <v>10.8026</v>
      </c>
      <c r="G310" t="s">
        <v>161</v>
      </c>
      <c r="H310">
        <v>1.676</v>
      </c>
      <c r="I310">
        <v>95.7814</v>
      </c>
      <c r="K310" s="2">
        <v>0.636805555555536</v>
      </c>
      <c r="L310" s="3">
        <f t="shared" si="23"/>
        <v>328.63680555555555</v>
      </c>
      <c r="M310">
        <f t="shared" si="25"/>
        <v>487.2228741185306</v>
      </c>
      <c r="N310">
        <f t="shared" si="27"/>
        <v>144.7996385608</v>
      </c>
    </row>
    <row r="311" spans="1:14" ht="12.75">
      <c r="A311" t="s">
        <v>2</v>
      </c>
      <c r="B311" s="1">
        <v>36853</v>
      </c>
      <c r="C311" s="2">
        <v>0.6396527777777777</v>
      </c>
      <c r="D311" t="s">
        <v>160</v>
      </c>
      <c r="E311">
        <v>0.68</v>
      </c>
      <c r="F311">
        <v>9.7079</v>
      </c>
      <c r="G311" t="s">
        <v>161</v>
      </c>
      <c r="H311">
        <v>1.678</v>
      </c>
      <c r="I311">
        <v>95.9653</v>
      </c>
      <c r="K311" s="2">
        <v>0.638888888888869</v>
      </c>
      <c r="L311" s="3">
        <f t="shared" si="23"/>
        <v>328.63888888888886</v>
      </c>
      <c r="M311">
        <f t="shared" si="25"/>
        <v>437.84930846789507</v>
      </c>
      <c r="N311">
        <f t="shared" si="27"/>
        <v>144.99535519638172</v>
      </c>
    </row>
    <row r="312" spans="1:14" ht="12.75">
      <c r="A312" t="s">
        <v>3</v>
      </c>
      <c r="B312" s="1">
        <v>36853</v>
      </c>
      <c r="C312" s="2">
        <v>0.6417939814814815</v>
      </c>
      <c r="D312" t="s">
        <v>160</v>
      </c>
      <c r="E312">
        <v>0.68</v>
      </c>
      <c r="F312">
        <v>9.2851</v>
      </c>
      <c r="G312" t="s">
        <v>161</v>
      </c>
      <c r="H312">
        <v>1.678</v>
      </c>
      <c r="I312">
        <v>99.7872</v>
      </c>
      <c r="K312" s="2">
        <v>0.640972222222202</v>
      </c>
      <c r="L312" s="3">
        <f t="shared" si="23"/>
        <v>328.6409722222222</v>
      </c>
      <c r="M312">
        <f t="shared" si="25"/>
        <v>418.78002596393173</v>
      </c>
      <c r="N312">
        <f t="shared" si="27"/>
        <v>149.06283431291078</v>
      </c>
    </row>
    <row r="313" spans="1:14" ht="12.75">
      <c r="A313" t="s">
        <v>4</v>
      </c>
      <c r="B313" s="1">
        <v>36853</v>
      </c>
      <c r="C313" s="2">
        <v>0.6438194444444444</v>
      </c>
      <c r="D313" t="s">
        <v>160</v>
      </c>
      <c r="E313">
        <v>0.68</v>
      </c>
      <c r="F313">
        <v>9.8666</v>
      </c>
      <c r="G313" t="s">
        <v>161</v>
      </c>
      <c r="H313">
        <v>1.678</v>
      </c>
      <c r="I313">
        <v>98.1533</v>
      </c>
      <c r="K313" s="2">
        <v>0.643055555555535</v>
      </c>
      <c r="L313" s="3">
        <f t="shared" si="23"/>
        <v>328.6430555555555</v>
      </c>
      <c r="M313">
        <f t="shared" si="25"/>
        <v>445.00705476254734</v>
      </c>
      <c r="N313">
        <f t="shared" si="27"/>
        <v>147.32394681493938</v>
      </c>
    </row>
    <row r="314" spans="1:14" ht="12.75">
      <c r="A314" t="s">
        <v>168</v>
      </c>
      <c r="B314" s="1">
        <v>36853</v>
      </c>
      <c r="C314">
        <f>AVERAGE(C313,C315)</f>
        <v>0.6459027777777777</v>
      </c>
      <c r="D314" t="s">
        <v>160</v>
      </c>
      <c r="E314" t="s">
        <v>168</v>
      </c>
      <c r="F314" t="s">
        <v>168</v>
      </c>
      <c r="G314" t="s">
        <v>161</v>
      </c>
      <c r="H314" t="s">
        <v>168</v>
      </c>
      <c r="I314" t="s">
        <v>168</v>
      </c>
      <c r="K314" s="2">
        <v>0.645138888888868</v>
      </c>
      <c r="L314" s="3">
        <f t="shared" si="23"/>
        <v>328.6451388888889</v>
      </c>
      <c r="M314" t="s">
        <v>168</v>
      </c>
      <c r="N314" t="s">
        <v>168</v>
      </c>
    </row>
    <row r="315" spans="1:14" ht="12.75">
      <c r="A315" t="s">
        <v>5</v>
      </c>
      <c r="B315" s="1">
        <v>36853</v>
      </c>
      <c r="C315" s="2">
        <v>0.647986111111111</v>
      </c>
      <c r="D315" t="s">
        <v>160</v>
      </c>
      <c r="E315">
        <v>0.68</v>
      </c>
      <c r="F315">
        <v>10.1661</v>
      </c>
      <c r="G315" t="s">
        <v>161</v>
      </c>
      <c r="H315">
        <v>1.678</v>
      </c>
      <c r="I315">
        <v>110.2489</v>
      </c>
      <c r="K315" s="2">
        <v>0.647222222222201</v>
      </c>
      <c r="L315" s="3">
        <f t="shared" si="23"/>
        <v>328.6472222222222</v>
      </c>
      <c r="M315">
        <f t="shared" si="25"/>
        <v>458.51521490903986</v>
      </c>
      <c r="N315">
        <f aca="true" t="shared" si="28" ref="N315:N322">(277-103)/(-62+(AVERAGE($P$207,$P$367)))*I315+277-((277-103)/(-62+(AVERAGE($P$207,$P$367)))*220)</f>
        <v>160.19675887226404</v>
      </c>
    </row>
    <row r="316" spans="1:14" ht="12.75">
      <c r="A316" t="s">
        <v>6</v>
      </c>
      <c r="B316" s="1">
        <v>36853</v>
      </c>
      <c r="C316" s="2">
        <v>0.6500694444444445</v>
      </c>
      <c r="D316" t="s">
        <v>160</v>
      </c>
      <c r="E316">
        <v>0.68</v>
      </c>
      <c r="F316">
        <v>8.6913</v>
      </c>
      <c r="G316" t="s">
        <v>161</v>
      </c>
      <c r="H316">
        <v>1.676</v>
      </c>
      <c r="I316">
        <v>102.8115</v>
      </c>
      <c r="K316" s="2">
        <v>0.649305555555534</v>
      </c>
      <c r="L316" s="3">
        <f t="shared" si="23"/>
        <v>328.64930555555554</v>
      </c>
      <c r="M316">
        <f t="shared" si="25"/>
        <v>391.9982380007021</v>
      </c>
      <c r="N316">
        <f t="shared" si="28"/>
        <v>152.2814630295488</v>
      </c>
    </row>
    <row r="317" spans="1:14" ht="12.75">
      <c r="A317" t="s">
        <v>7</v>
      </c>
      <c r="B317" s="1">
        <v>36853</v>
      </c>
      <c r="C317" s="2">
        <v>0.6521643518518518</v>
      </c>
      <c r="D317" t="s">
        <v>160</v>
      </c>
      <c r="E317">
        <v>0.68</v>
      </c>
      <c r="F317">
        <v>10.0561</v>
      </c>
      <c r="G317" t="s">
        <v>161</v>
      </c>
      <c r="H317">
        <v>1.676</v>
      </c>
      <c r="I317">
        <v>96.6746</v>
      </c>
      <c r="K317" s="2">
        <v>0.651388888888867</v>
      </c>
      <c r="L317" s="3">
        <f t="shared" si="23"/>
        <v>328.65138888888885</v>
      </c>
      <c r="M317">
        <f t="shared" si="25"/>
        <v>453.5539540872897</v>
      </c>
      <c r="N317">
        <f t="shared" si="28"/>
        <v>145.75023181203207</v>
      </c>
    </row>
    <row r="318" spans="1:14" ht="12.75">
      <c r="A318" t="s">
        <v>8</v>
      </c>
      <c r="B318" s="1">
        <v>36853</v>
      </c>
      <c r="C318" s="2">
        <v>0.6542476851851852</v>
      </c>
      <c r="D318" t="s">
        <v>160</v>
      </c>
      <c r="E318">
        <v>0.68</v>
      </c>
      <c r="F318">
        <v>9.5714</v>
      </c>
      <c r="G318" t="s">
        <v>161</v>
      </c>
      <c r="H318">
        <v>1.678</v>
      </c>
      <c r="I318">
        <v>103.6021</v>
      </c>
      <c r="K318" s="2">
        <v>0.6534722222222</v>
      </c>
      <c r="L318" s="3">
        <f t="shared" si="23"/>
        <v>328.6534722222222</v>
      </c>
      <c r="M318">
        <f t="shared" si="25"/>
        <v>431.69283481181424</v>
      </c>
      <c r="N318">
        <f t="shared" si="28"/>
        <v>153.12286363906966</v>
      </c>
    </row>
    <row r="319" spans="1:14" ht="12.75">
      <c r="A319" t="s">
        <v>9</v>
      </c>
      <c r="B319" s="1">
        <v>36853</v>
      </c>
      <c r="C319" s="2">
        <v>0.6563310185185185</v>
      </c>
      <c r="D319" t="s">
        <v>160</v>
      </c>
      <c r="E319">
        <v>0.68</v>
      </c>
      <c r="F319">
        <v>10.7695</v>
      </c>
      <c r="G319" t="s">
        <v>161</v>
      </c>
      <c r="H319">
        <v>1.678</v>
      </c>
      <c r="I319">
        <v>96.7141</v>
      </c>
      <c r="K319" s="2">
        <v>0.655555555555533</v>
      </c>
      <c r="L319" s="3">
        <f t="shared" si="23"/>
        <v>328.6555555555555</v>
      </c>
      <c r="M319">
        <f t="shared" si="25"/>
        <v>485.7299856348949</v>
      </c>
      <c r="N319">
        <f t="shared" si="28"/>
        <v>145.7922699148351</v>
      </c>
    </row>
    <row r="320" spans="1:14" ht="12.75">
      <c r="A320" t="s">
        <v>10</v>
      </c>
      <c r="B320" s="1">
        <v>36853</v>
      </c>
      <c r="C320" s="2">
        <v>0.6584143518518518</v>
      </c>
      <c r="D320" t="s">
        <v>160</v>
      </c>
      <c r="E320">
        <v>0.68</v>
      </c>
      <c r="F320">
        <v>9.7028</v>
      </c>
      <c r="G320" t="s">
        <v>161</v>
      </c>
      <c r="H320">
        <v>1.678</v>
      </c>
      <c r="I320">
        <v>98.1949</v>
      </c>
      <c r="K320" s="2">
        <v>0.657638888888866</v>
      </c>
      <c r="L320" s="3">
        <f t="shared" si="23"/>
        <v>328.65763888888887</v>
      </c>
      <c r="M320">
        <f t="shared" si="25"/>
        <v>437.6192863752502</v>
      </c>
      <c r="N320">
        <f t="shared" si="28"/>
        <v>147.36821985485344</v>
      </c>
    </row>
    <row r="321" spans="1:14" ht="12.75">
      <c r="A321" t="s">
        <v>11</v>
      </c>
      <c r="B321" s="1">
        <v>36853</v>
      </c>
      <c r="C321" s="2">
        <v>0.6604976851851853</v>
      </c>
      <c r="D321" t="s">
        <v>160</v>
      </c>
      <c r="E321">
        <v>0.68</v>
      </c>
      <c r="F321">
        <v>10.4202</v>
      </c>
      <c r="G321" t="s">
        <v>161</v>
      </c>
      <c r="H321">
        <v>1.678</v>
      </c>
      <c r="I321">
        <v>94.626</v>
      </c>
      <c r="K321" s="2">
        <v>0.659722222222199</v>
      </c>
      <c r="L321" s="3">
        <f t="shared" si="23"/>
        <v>328.6597222222222</v>
      </c>
      <c r="M321">
        <f t="shared" si="25"/>
        <v>469.9757274072827</v>
      </c>
      <c r="N321">
        <f t="shared" si="28"/>
        <v>143.5699974474172</v>
      </c>
    </row>
    <row r="322" spans="1:14" ht="12.75">
      <c r="A322" t="s">
        <v>12</v>
      </c>
      <c r="B322" s="1">
        <v>36853</v>
      </c>
      <c r="C322" s="2">
        <v>0.6625810185185185</v>
      </c>
      <c r="D322" t="s">
        <v>160</v>
      </c>
      <c r="E322">
        <v>0.68</v>
      </c>
      <c r="F322">
        <v>10.3045</v>
      </c>
      <c r="G322" t="s">
        <v>161</v>
      </c>
      <c r="H322">
        <v>1.676</v>
      </c>
      <c r="I322">
        <v>95.2081</v>
      </c>
      <c r="K322" s="2">
        <v>0.661805555555532</v>
      </c>
      <c r="L322" s="3">
        <f t="shared" si="23"/>
        <v>328.66180555555553</v>
      </c>
      <c r="M322">
        <f t="shared" si="25"/>
        <v>464.7573830702237</v>
      </c>
      <c r="N322">
        <f t="shared" si="28"/>
        <v>144.18950072948414</v>
      </c>
    </row>
    <row r="323" spans="1:14" ht="12.75">
      <c r="A323" t="s">
        <v>168</v>
      </c>
      <c r="B323" s="1">
        <v>36853</v>
      </c>
      <c r="C323">
        <f>AVERAGE(C322,C324)</f>
        <v>0.6646643518518518</v>
      </c>
      <c r="D323" t="s">
        <v>160</v>
      </c>
      <c r="E323" t="s">
        <v>168</v>
      </c>
      <c r="F323" t="s">
        <v>168</v>
      </c>
      <c r="G323" t="s">
        <v>161</v>
      </c>
      <c r="H323" t="s">
        <v>168</v>
      </c>
      <c r="I323" t="s">
        <v>168</v>
      </c>
      <c r="K323" s="2">
        <v>0.663888888888865</v>
      </c>
      <c r="L323" s="3">
        <f t="shared" si="23"/>
        <v>328.6638888888889</v>
      </c>
      <c r="M323" t="s">
        <v>168</v>
      </c>
      <c r="N323" t="s">
        <v>168</v>
      </c>
    </row>
    <row r="324" spans="1:14" ht="12.75">
      <c r="A324" t="s">
        <v>13</v>
      </c>
      <c r="B324" s="1">
        <v>36853</v>
      </c>
      <c r="C324" s="2">
        <v>0.6667476851851851</v>
      </c>
      <c r="D324" t="s">
        <v>160</v>
      </c>
      <c r="E324">
        <v>0.68</v>
      </c>
      <c r="F324">
        <v>10.1179</v>
      </c>
      <c r="G324" t="s">
        <v>161</v>
      </c>
      <c r="H324">
        <v>1.676</v>
      </c>
      <c r="I324">
        <v>90.0387</v>
      </c>
      <c r="K324" s="2">
        <v>0.665972222222197</v>
      </c>
      <c r="L324" s="3">
        <f t="shared" si="23"/>
        <v>328.6659722222222</v>
      </c>
      <c r="M324">
        <f t="shared" si="25"/>
        <v>456.3412806216912</v>
      </c>
      <c r="N324">
        <f>(277-103)/(-62+(AVERAGE($P$207,$P$367)))*I324+277-((277-103)/(-62+(AVERAGE($P$207,$P$367)))*220)</f>
        <v>138.68793696669982</v>
      </c>
    </row>
    <row r="325" spans="1:14" ht="12.75">
      <c r="A325" t="s">
        <v>14</v>
      </c>
      <c r="B325" s="1">
        <v>36853</v>
      </c>
      <c r="C325" s="2">
        <v>0.6689004629629629</v>
      </c>
      <c r="D325" t="s">
        <v>160</v>
      </c>
      <c r="E325">
        <v>0.68</v>
      </c>
      <c r="F325">
        <v>9.6534</v>
      </c>
      <c r="G325" t="s">
        <v>161</v>
      </c>
      <c r="H325">
        <v>1.678</v>
      </c>
      <c r="I325">
        <v>95.6687</v>
      </c>
      <c r="K325" s="2">
        <v>0.66805555555553</v>
      </c>
      <c r="L325" s="3">
        <f t="shared" si="23"/>
        <v>328.66805555555555</v>
      </c>
      <c r="M325">
        <f t="shared" si="25"/>
        <v>435.3912292425734</v>
      </c>
      <c r="N325">
        <f>(277-103)/(-62+(AVERAGE($P$207,$P$367)))*I325+277-((277-103)/(-62+(AVERAGE($P$207,$P$367)))*220)</f>
        <v>144.6796969358405</v>
      </c>
    </row>
    <row r="326" spans="1:14" ht="12.75">
      <c r="A326" t="s">
        <v>168</v>
      </c>
      <c r="B326" s="1">
        <v>36853</v>
      </c>
      <c r="C326">
        <f>AVERAGE(C325,C327)</f>
        <v>0.6709548611111111</v>
      </c>
      <c r="D326" t="s">
        <v>160</v>
      </c>
      <c r="E326" t="s">
        <v>168</v>
      </c>
      <c r="F326" t="s">
        <v>168</v>
      </c>
      <c r="G326" t="s">
        <v>161</v>
      </c>
      <c r="H326" t="s">
        <v>168</v>
      </c>
      <c r="I326" t="s">
        <v>168</v>
      </c>
      <c r="K326" s="2">
        <v>0.670138888888863</v>
      </c>
      <c r="L326" s="3">
        <f aca="true" t="shared" si="29" ref="L326:L389">B326-DATE(1999,12,31)+K326</f>
        <v>328.67013888888886</v>
      </c>
      <c r="M326" t="s">
        <v>168</v>
      </c>
      <c r="N326" t="s">
        <v>168</v>
      </c>
    </row>
    <row r="327" spans="1:14" ht="12.75">
      <c r="A327" t="s">
        <v>15</v>
      </c>
      <c r="B327" s="1">
        <v>36853</v>
      </c>
      <c r="C327" s="2">
        <v>0.6730092592592593</v>
      </c>
      <c r="D327" t="s">
        <v>160</v>
      </c>
      <c r="E327">
        <v>0.68</v>
      </c>
      <c r="F327">
        <v>9.7735</v>
      </c>
      <c r="G327" t="s">
        <v>161</v>
      </c>
      <c r="H327">
        <v>1.676</v>
      </c>
      <c r="I327">
        <v>92.8783</v>
      </c>
      <c r="K327" s="2">
        <v>0.672222222222196</v>
      </c>
      <c r="L327" s="3">
        <f t="shared" si="29"/>
        <v>328.6722222222222</v>
      </c>
      <c r="M327">
        <f t="shared" si="25"/>
        <v>440.8080240125024</v>
      </c>
      <c r="N327">
        <f>(277-103)/(-62+(AVERAGE($P$207,$P$367)))*I327+277-((277-103)/(-62+(AVERAGE($P$207,$P$367)))*220)</f>
        <v>141.70999764314237</v>
      </c>
    </row>
    <row r="328" spans="1:14" ht="12.75">
      <c r="A328" t="s">
        <v>16</v>
      </c>
      <c r="B328" s="1">
        <v>36853</v>
      </c>
      <c r="C328" s="2">
        <v>0.6750925925925926</v>
      </c>
      <c r="D328" t="s">
        <v>160</v>
      </c>
      <c r="E328">
        <v>0.68</v>
      </c>
      <c r="F328">
        <v>9.5739</v>
      </c>
      <c r="G328" t="s">
        <v>161</v>
      </c>
      <c r="H328">
        <v>1.678</v>
      </c>
      <c r="I328">
        <v>94.8743</v>
      </c>
      <c r="K328" s="2">
        <v>0.674305555555529</v>
      </c>
      <c r="L328" s="3">
        <f t="shared" si="29"/>
        <v>328.6743055555555</v>
      </c>
      <c r="M328">
        <f t="shared" si="25"/>
        <v>431.8055907395812</v>
      </c>
      <c r="N328">
        <f>(277-103)/(-62+(AVERAGE($P$207,$P$367)))*I328+277-((277-103)/(-62+(AVERAGE($P$207,$P$367)))*220)</f>
        <v>143.83425215440437</v>
      </c>
    </row>
    <row r="329" spans="1:14" ht="12.75">
      <c r="A329" t="s">
        <v>17</v>
      </c>
      <c r="B329" s="1">
        <v>36853</v>
      </c>
      <c r="C329" s="2">
        <v>0.6771759259259259</v>
      </c>
      <c r="D329" t="s">
        <v>160</v>
      </c>
      <c r="E329">
        <v>0.68</v>
      </c>
      <c r="F329">
        <v>10.933</v>
      </c>
      <c r="G329" t="s">
        <v>161</v>
      </c>
      <c r="H329">
        <v>1.676</v>
      </c>
      <c r="I329">
        <v>92.9942</v>
      </c>
      <c r="K329" s="2">
        <v>0.676388888888862</v>
      </c>
      <c r="L329" s="3">
        <f t="shared" si="29"/>
        <v>328.6763888888889</v>
      </c>
      <c r="M329">
        <f t="shared" si="25"/>
        <v>493.1042233108599</v>
      </c>
      <c r="N329">
        <f>(277-103)/(-62+(AVERAGE($P$207,$P$367)))*I329+277-((277-103)/(-62+(AVERAGE($P$207,$P$367)))*220)</f>
        <v>141.8333448865569</v>
      </c>
    </row>
    <row r="330" spans="1:14" ht="12.75">
      <c r="A330" t="s">
        <v>18</v>
      </c>
      <c r="B330" s="1">
        <v>36853</v>
      </c>
      <c r="C330" s="2">
        <v>0.6792592592592593</v>
      </c>
      <c r="D330" t="s">
        <v>160</v>
      </c>
      <c r="E330">
        <v>0.68</v>
      </c>
      <c r="F330">
        <v>10.4404</v>
      </c>
      <c r="G330" t="s">
        <v>161</v>
      </c>
      <c r="H330">
        <v>1.676</v>
      </c>
      <c r="I330">
        <v>96.0032</v>
      </c>
      <c r="K330" s="2">
        <v>0.678472222222195</v>
      </c>
      <c r="L330" s="3">
        <f t="shared" si="29"/>
        <v>328.6784722222222</v>
      </c>
      <c r="M330">
        <f t="shared" si="25"/>
        <v>470.8867953036405</v>
      </c>
      <c r="N330">
        <f>(277-103)/(-62+(AVERAGE($P$207,$P$367)))*I330+277-((277-103)/(-62+(AVERAGE($P$207,$P$367)))*220)</f>
        <v>145.03569048995726</v>
      </c>
    </row>
    <row r="331" spans="1:14" ht="12.75">
      <c r="A331" t="s">
        <v>168</v>
      </c>
      <c r="B331" s="1">
        <v>36853</v>
      </c>
      <c r="C331">
        <f>AVERAGE(C330,C332)</f>
        <v>0.6813483796296297</v>
      </c>
      <c r="D331" t="s">
        <v>160</v>
      </c>
      <c r="E331" t="s">
        <v>168</v>
      </c>
      <c r="F331" t="s">
        <v>168</v>
      </c>
      <c r="G331" t="s">
        <v>161</v>
      </c>
      <c r="H331" t="s">
        <v>168</v>
      </c>
      <c r="I331" t="s">
        <v>168</v>
      </c>
      <c r="K331" s="2">
        <v>0.680555555555528</v>
      </c>
      <c r="L331" s="3">
        <f t="shared" si="29"/>
        <v>328.68055555555554</v>
      </c>
      <c r="M331" t="s">
        <v>168</v>
      </c>
      <c r="N331" t="s">
        <v>168</v>
      </c>
    </row>
    <row r="332" spans="1:14" ht="12.75">
      <c r="A332" t="s">
        <v>19</v>
      </c>
      <c r="B332" s="1">
        <v>36853</v>
      </c>
      <c r="C332" s="2">
        <v>0.6834375</v>
      </c>
      <c r="D332" t="s">
        <v>160</v>
      </c>
      <c r="E332">
        <v>0.678</v>
      </c>
      <c r="F332">
        <v>9.0245</v>
      </c>
      <c r="G332" t="s">
        <v>161</v>
      </c>
      <c r="H332">
        <v>1.676</v>
      </c>
      <c r="I332">
        <v>97.7152</v>
      </c>
      <c r="K332" s="2">
        <v>0.682638888888861</v>
      </c>
      <c r="L332" s="3">
        <f t="shared" si="29"/>
        <v>328.68263888888885</v>
      </c>
      <c r="M332">
        <f t="shared" si="25"/>
        <v>407.0263480534945</v>
      </c>
      <c r="N332">
        <f aca="true" t="shared" si="30" ref="N332:N346">(277-103)/(-62+(AVERAGE($P$207,$P$367)))*I332+277-((277-103)/(-62+(AVERAGE($P$207,$P$367)))*220)</f>
        <v>146.85769636334427</v>
      </c>
    </row>
    <row r="333" spans="1:14" ht="12.75">
      <c r="A333" t="s">
        <v>20</v>
      </c>
      <c r="B333" s="1">
        <v>36853</v>
      </c>
      <c r="C333" s="2">
        <v>0.6855208333333334</v>
      </c>
      <c r="D333" t="s">
        <v>160</v>
      </c>
      <c r="E333">
        <v>0.68</v>
      </c>
      <c r="F333">
        <v>9.9252</v>
      </c>
      <c r="G333" t="s">
        <v>161</v>
      </c>
      <c r="H333">
        <v>1.676</v>
      </c>
      <c r="I333">
        <v>126.2644</v>
      </c>
      <c r="K333" s="2">
        <v>0.684722222222194</v>
      </c>
      <c r="L333" s="3">
        <f t="shared" si="29"/>
        <v>328.6847222222222</v>
      </c>
      <c r="M333">
        <f t="shared" si="25"/>
        <v>447.650053709407</v>
      </c>
      <c r="N333">
        <f t="shared" si="30"/>
        <v>177.24134711129997</v>
      </c>
    </row>
    <row r="334" spans="1:14" ht="12.75">
      <c r="A334" t="s">
        <v>21</v>
      </c>
      <c r="B334" s="1">
        <v>36853</v>
      </c>
      <c r="C334" s="2">
        <v>0.6876041666666667</v>
      </c>
      <c r="D334" t="s">
        <v>160</v>
      </c>
      <c r="E334">
        <v>0.68</v>
      </c>
      <c r="F334">
        <v>10.2821</v>
      </c>
      <c r="G334" t="s">
        <v>161</v>
      </c>
      <c r="H334">
        <v>1.676</v>
      </c>
      <c r="I334">
        <v>127.428</v>
      </c>
      <c r="K334" s="2">
        <v>0.686805555555527</v>
      </c>
      <c r="L334" s="3">
        <f t="shared" si="29"/>
        <v>328.6868055555555</v>
      </c>
      <c r="M334">
        <f t="shared" si="25"/>
        <v>463.74708995743094</v>
      </c>
      <c r="N334">
        <f t="shared" si="30"/>
        <v>178.4797151219735</v>
      </c>
    </row>
    <row r="335" spans="1:14" ht="12.75">
      <c r="A335" t="s">
        <v>22</v>
      </c>
      <c r="B335" s="1">
        <v>36853</v>
      </c>
      <c r="C335" s="2">
        <v>0.6896875</v>
      </c>
      <c r="D335" t="s">
        <v>160</v>
      </c>
      <c r="E335">
        <v>0.68</v>
      </c>
      <c r="F335">
        <v>10.0811</v>
      </c>
      <c r="G335" t="s">
        <v>161</v>
      </c>
      <c r="H335">
        <v>1.676</v>
      </c>
      <c r="I335">
        <v>144.4692</v>
      </c>
      <c r="K335" s="2">
        <v>0.68888888888886</v>
      </c>
      <c r="L335" s="3">
        <f t="shared" si="29"/>
        <v>328.68888888888887</v>
      </c>
      <c r="M335">
        <f t="shared" si="25"/>
        <v>454.6815133649601</v>
      </c>
      <c r="N335">
        <f t="shared" si="30"/>
        <v>196.61591050139086</v>
      </c>
    </row>
    <row r="336" spans="1:14" ht="12.75">
      <c r="A336" t="s">
        <v>23</v>
      </c>
      <c r="B336" s="1">
        <v>36853</v>
      </c>
      <c r="C336" s="2">
        <v>0.6917708333333333</v>
      </c>
      <c r="D336" t="s">
        <v>160</v>
      </c>
      <c r="E336">
        <v>0.681</v>
      </c>
      <c r="F336">
        <v>9.9813</v>
      </c>
      <c r="G336" t="s">
        <v>161</v>
      </c>
      <c r="H336">
        <v>1.678</v>
      </c>
      <c r="I336">
        <v>136.8105</v>
      </c>
      <c r="K336" s="2">
        <v>0.690972222222193</v>
      </c>
      <c r="L336" s="3">
        <f t="shared" si="29"/>
        <v>328.6909722222222</v>
      </c>
      <c r="M336">
        <f t="shared" si="25"/>
        <v>450.1802967284995</v>
      </c>
      <c r="N336">
        <f t="shared" si="30"/>
        <v>188.46509485740197</v>
      </c>
    </row>
    <row r="337" spans="1:14" ht="12.75">
      <c r="A337" t="s">
        <v>24</v>
      </c>
      <c r="B337" s="1">
        <v>36853</v>
      </c>
      <c r="C337" s="2">
        <v>0.6938541666666667</v>
      </c>
      <c r="D337" t="s">
        <v>160</v>
      </c>
      <c r="E337">
        <v>0.68</v>
      </c>
      <c r="F337">
        <v>10.7358</v>
      </c>
      <c r="G337" t="s">
        <v>161</v>
      </c>
      <c r="H337">
        <v>1.676</v>
      </c>
      <c r="I337">
        <v>143.3625</v>
      </c>
      <c r="K337" s="2">
        <v>0.693055555555526</v>
      </c>
      <c r="L337" s="3">
        <f t="shared" si="29"/>
        <v>328.69305555555553</v>
      </c>
      <c r="M337">
        <f aca="true" t="shared" si="31" ref="M337:M364">500*F337/AVERAGE($Q$367,$Q$207)</f>
        <v>484.210035728595</v>
      </c>
      <c r="N337">
        <f t="shared" si="30"/>
        <v>195.43809864386904</v>
      </c>
    </row>
    <row r="338" spans="1:14" ht="12.75">
      <c r="A338" t="s">
        <v>25</v>
      </c>
      <c r="B338" s="1">
        <v>36853</v>
      </c>
      <c r="C338" s="2">
        <v>0.6959490740740741</v>
      </c>
      <c r="D338" t="s">
        <v>160</v>
      </c>
      <c r="E338">
        <v>0.678</v>
      </c>
      <c r="F338">
        <v>9.0233</v>
      </c>
      <c r="G338" t="s">
        <v>161</v>
      </c>
      <c r="H338">
        <v>1.675</v>
      </c>
      <c r="I338">
        <v>139.8178</v>
      </c>
      <c r="K338" s="2">
        <v>0.695138888888859</v>
      </c>
      <c r="L338" s="3">
        <f t="shared" si="29"/>
        <v>328.69513888888883</v>
      </c>
      <c r="M338">
        <f t="shared" si="31"/>
        <v>406.9722252081663</v>
      </c>
      <c r="N338">
        <f t="shared" si="30"/>
        <v>191.66563122599823</v>
      </c>
    </row>
    <row r="339" spans="1:14" ht="12.75">
      <c r="A339" t="s">
        <v>26</v>
      </c>
      <c r="B339" s="1">
        <v>36853</v>
      </c>
      <c r="C339" s="2">
        <v>0.6980324074074074</v>
      </c>
      <c r="D339" t="s">
        <v>160</v>
      </c>
      <c r="E339">
        <v>0.678</v>
      </c>
      <c r="F339">
        <v>10.9994</v>
      </c>
      <c r="G339" t="s">
        <v>161</v>
      </c>
      <c r="H339">
        <v>1.675</v>
      </c>
      <c r="I339">
        <v>137.7203</v>
      </c>
      <c r="K339" s="2">
        <v>0.697222222222192</v>
      </c>
      <c r="L339" s="3">
        <f t="shared" si="29"/>
        <v>328.6972222222222</v>
      </c>
      <c r="M339">
        <f t="shared" si="31"/>
        <v>496.0990207523527</v>
      </c>
      <c r="N339">
        <f t="shared" si="30"/>
        <v>189.433354754369</v>
      </c>
    </row>
    <row r="340" spans="1:14" ht="12.75">
      <c r="A340" t="s">
        <v>27</v>
      </c>
      <c r="B340" s="1">
        <v>36853</v>
      </c>
      <c r="C340" s="2">
        <v>0.7001157407407407</v>
      </c>
      <c r="D340" t="s">
        <v>160</v>
      </c>
      <c r="E340">
        <v>0.68</v>
      </c>
      <c r="F340">
        <v>10.7375</v>
      </c>
      <c r="G340" t="s">
        <v>161</v>
      </c>
      <c r="H340">
        <v>1.676</v>
      </c>
      <c r="I340">
        <v>136.295</v>
      </c>
      <c r="K340" s="2">
        <v>0.699305555555525</v>
      </c>
      <c r="L340" s="3">
        <f t="shared" si="29"/>
        <v>328.6993055555555</v>
      </c>
      <c r="M340">
        <f t="shared" si="31"/>
        <v>484.28670975947665</v>
      </c>
      <c r="N340">
        <f t="shared" si="30"/>
        <v>187.91647100942825</v>
      </c>
    </row>
    <row r="341" spans="1:14" ht="12.75">
      <c r="A341" t="s">
        <v>28</v>
      </c>
      <c r="B341" s="1">
        <v>36853</v>
      </c>
      <c r="C341" s="2">
        <v>0.7021990740740741</v>
      </c>
      <c r="D341" t="s">
        <v>160</v>
      </c>
      <c r="E341">
        <v>0.678</v>
      </c>
      <c r="F341">
        <v>10.6088</v>
      </c>
      <c r="G341" t="s">
        <v>161</v>
      </c>
      <c r="H341">
        <v>1.676</v>
      </c>
      <c r="I341">
        <v>138.114</v>
      </c>
      <c r="K341" s="2">
        <v>0.701388888888858</v>
      </c>
      <c r="L341" s="3">
        <f t="shared" si="29"/>
        <v>328.70138888888886</v>
      </c>
      <c r="M341">
        <f t="shared" si="31"/>
        <v>478.482034598029</v>
      </c>
      <c r="N341">
        <f t="shared" si="30"/>
        <v>189.85235224990194</v>
      </c>
    </row>
    <row r="342" spans="1:14" ht="12.75">
      <c r="A342" t="s">
        <v>29</v>
      </c>
      <c r="B342" s="1">
        <v>36853</v>
      </c>
      <c r="C342" s="2">
        <v>0.7042824074074074</v>
      </c>
      <c r="D342" t="s">
        <v>160</v>
      </c>
      <c r="E342">
        <v>0.678</v>
      </c>
      <c r="F342">
        <v>10.1402</v>
      </c>
      <c r="G342" t="s">
        <v>161</v>
      </c>
      <c r="H342">
        <v>1.675</v>
      </c>
      <c r="I342">
        <v>121.5247</v>
      </c>
      <c r="K342" s="2">
        <v>0.703472222222191</v>
      </c>
      <c r="L342" s="3">
        <f t="shared" si="29"/>
        <v>328.7034722222222</v>
      </c>
      <c r="M342">
        <f t="shared" si="31"/>
        <v>457.34706349737326</v>
      </c>
      <c r="N342">
        <f t="shared" si="30"/>
        <v>172.19709405166654</v>
      </c>
    </row>
    <row r="343" spans="1:14" ht="12.75">
      <c r="A343" t="s">
        <v>30</v>
      </c>
      <c r="B343" s="1">
        <v>36853</v>
      </c>
      <c r="C343" s="2">
        <v>0.7063657407407408</v>
      </c>
      <c r="D343" t="s">
        <v>160</v>
      </c>
      <c r="E343">
        <v>0.68</v>
      </c>
      <c r="F343">
        <v>10.6954</v>
      </c>
      <c r="G343" t="s">
        <v>161</v>
      </c>
      <c r="H343">
        <v>1.678</v>
      </c>
      <c r="I343">
        <v>129.3533</v>
      </c>
      <c r="K343" s="2">
        <v>0.705555555555524</v>
      </c>
      <c r="L343" s="3">
        <f t="shared" si="29"/>
        <v>328.7055555555555</v>
      </c>
      <c r="M343">
        <f t="shared" si="31"/>
        <v>482.3878999358795</v>
      </c>
      <c r="N343">
        <f t="shared" si="30"/>
        <v>180.52872675049682</v>
      </c>
    </row>
    <row r="344" spans="1:14" ht="12.75">
      <c r="A344" t="s">
        <v>31</v>
      </c>
      <c r="B344" s="1">
        <v>36853</v>
      </c>
      <c r="C344" s="2">
        <v>0.7084606481481481</v>
      </c>
      <c r="D344" t="s">
        <v>160</v>
      </c>
      <c r="E344">
        <v>0.68</v>
      </c>
      <c r="F344">
        <v>9.7573</v>
      </c>
      <c r="G344" t="s">
        <v>161</v>
      </c>
      <c r="H344">
        <v>1.676</v>
      </c>
      <c r="I344">
        <v>135.1289</v>
      </c>
      <c r="K344" s="2">
        <v>0.707638888888857</v>
      </c>
      <c r="L344" s="3">
        <f t="shared" si="29"/>
        <v>328.7076388888889</v>
      </c>
      <c r="M344">
        <f t="shared" si="31"/>
        <v>440.077365600572</v>
      </c>
      <c r="N344">
        <f t="shared" si="30"/>
        <v>186.67544235933676</v>
      </c>
    </row>
    <row r="345" spans="1:14" ht="12.75">
      <c r="A345" t="s">
        <v>32</v>
      </c>
      <c r="B345" s="1">
        <v>36853</v>
      </c>
      <c r="C345" s="2">
        <v>0.7105324074074074</v>
      </c>
      <c r="D345" t="s">
        <v>160</v>
      </c>
      <c r="E345">
        <v>0.68</v>
      </c>
      <c r="F345">
        <v>11.322</v>
      </c>
      <c r="G345" t="s">
        <v>161</v>
      </c>
      <c r="H345">
        <v>1.676</v>
      </c>
      <c r="I345">
        <v>149.7009</v>
      </c>
      <c r="K345" s="2">
        <v>0.70972222222219</v>
      </c>
      <c r="L345" s="3">
        <f t="shared" si="29"/>
        <v>328.7097222222222</v>
      </c>
      <c r="M345">
        <f t="shared" si="31"/>
        <v>510.64904567141275</v>
      </c>
      <c r="N345">
        <f t="shared" si="30"/>
        <v>202.18377739846957</v>
      </c>
    </row>
    <row r="346" spans="1:14" ht="12.75">
      <c r="A346" t="s">
        <v>33</v>
      </c>
      <c r="B346" s="1">
        <v>36853</v>
      </c>
      <c r="C346" s="2">
        <v>0.7126273148148149</v>
      </c>
      <c r="D346" t="s">
        <v>160</v>
      </c>
      <c r="E346">
        <v>0.68</v>
      </c>
      <c r="F346">
        <v>9.3601</v>
      </c>
      <c r="G346" t="s">
        <v>161</v>
      </c>
      <c r="H346">
        <v>1.676</v>
      </c>
      <c r="I346">
        <v>143.2399</v>
      </c>
      <c r="K346" s="2">
        <v>0.711805555555523</v>
      </c>
      <c r="L346" s="3">
        <f t="shared" si="29"/>
        <v>328.71180555555554</v>
      </c>
      <c r="M346">
        <f t="shared" si="31"/>
        <v>422.1627037969431</v>
      </c>
      <c r="N346">
        <f t="shared" si="30"/>
        <v>195.30762088681453</v>
      </c>
    </row>
    <row r="347" spans="1:14" ht="12.75">
      <c r="A347" t="s">
        <v>168</v>
      </c>
      <c r="B347" s="1">
        <v>36853</v>
      </c>
      <c r="C347">
        <f>AVERAGE(C346,C348)</f>
        <v>0.7147106481481482</v>
      </c>
      <c r="D347" t="s">
        <v>160</v>
      </c>
      <c r="E347" t="s">
        <v>168</v>
      </c>
      <c r="F347" t="s">
        <v>168</v>
      </c>
      <c r="G347" t="s">
        <v>161</v>
      </c>
      <c r="H347" t="s">
        <v>168</v>
      </c>
      <c r="I347" t="s">
        <v>168</v>
      </c>
      <c r="K347" s="2">
        <v>0.713888888888856</v>
      </c>
      <c r="L347" s="3">
        <f t="shared" si="29"/>
        <v>328.71388888888885</v>
      </c>
      <c r="M347" t="s">
        <v>168</v>
      </c>
      <c r="N347" t="s">
        <v>168</v>
      </c>
    </row>
    <row r="348" spans="1:14" ht="12.75">
      <c r="A348" t="s">
        <v>34</v>
      </c>
      <c r="B348" s="1">
        <v>36853</v>
      </c>
      <c r="C348" s="2">
        <v>0.7167939814814814</v>
      </c>
      <c r="D348" t="s">
        <v>160</v>
      </c>
      <c r="E348">
        <v>0.678</v>
      </c>
      <c r="F348">
        <v>9.3482</v>
      </c>
      <c r="G348" t="s">
        <v>161</v>
      </c>
      <c r="H348">
        <v>1.675</v>
      </c>
      <c r="I348">
        <v>139.6225</v>
      </c>
      <c r="K348" s="2">
        <v>0.715972222222189</v>
      </c>
      <c r="L348" s="3">
        <f t="shared" si="29"/>
        <v>328.7159722222222</v>
      </c>
      <c r="M348">
        <f t="shared" si="31"/>
        <v>421.62598558077207</v>
      </c>
      <c r="N348">
        <f>(277-103)/(-62+(AVERAGE($P$207,$P$367)))*I348+277-((277-103)/(-62+(AVERAGE($P$207,$P$367)))*220)</f>
        <v>191.4577820746708</v>
      </c>
    </row>
    <row r="349" spans="1:14" ht="12.75">
      <c r="A349" t="s">
        <v>35</v>
      </c>
      <c r="B349" s="1">
        <v>36853</v>
      </c>
      <c r="C349" s="2">
        <v>0.7188773148148148</v>
      </c>
      <c r="D349" t="s">
        <v>160</v>
      </c>
      <c r="E349">
        <v>0.68</v>
      </c>
      <c r="F349">
        <v>9.4294</v>
      </c>
      <c r="G349" t="s">
        <v>161</v>
      </c>
      <c r="H349">
        <v>1.675</v>
      </c>
      <c r="I349">
        <v>123.8024</v>
      </c>
      <c r="K349" s="2">
        <v>0.718055555555522</v>
      </c>
      <c r="L349" s="3">
        <f t="shared" si="29"/>
        <v>328.7180555555555</v>
      </c>
      <c r="M349">
        <f t="shared" si="31"/>
        <v>425.2882981146458</v>
      </c>
      <c r="N349">
        <f>(277-103)/(-62+(AVERAGE($P$207,$P$367)))*I349+277-((277-103)/(-62+(AVERAGE($P$207,$P$367)))*220)</f>
        <v>174.62114941253898</v>
      </c>
    </row>
    <row r="350" spans="1:14" ht="12.75">
      <c r="A350" t="s">
        <v>36</v>
      </c>
      <c r="B350" s="1">
        <v>36853</v>
      </c>
      <c r="C350" s="2">
        <v>0.7209606481481482</v>
      </c>
      <c r="D350" t="s">
        <v>160</v>
      </c>
      <c r="E350">
        <v>0.68</v>
      </c>
      <c r="F350">
        <v>9.3172</v>
      </c>
      <c r="G350" t="s">
        <v>161</v>
      </c>
      <c r="H350">
        <v>1.675</v>
      </c>
      <c r="I350">
        <v>127.3662</v>
      </c>
      <c r="K350" s="2">
        <v>0.720138888888855</v>
      </c>
      <c r="L350" s="3">
        <f t="shared" si="29"/>
        <v>328.72013888888887</v>
      </c>
      <c r="M350">
        <f t="shared" si="31"/>
        <v>420.22781207646057</v>
      </c>
      <c r="N350">
        <f>(277-103)/(-62+(AVERAGE($P$207,$P$367)))*I350+277-((277-103)/(-62+(AVERAGE($P$207,$P$367)))*220)</f>
        <v>178.41394411556266</v>
      </c>
    </row>
    <row r="351" spans="1:14" ht="12.75">
      <c r="A351" t="s">
        <v>37</v>
      </c>
      <c r="B351" s="1">
        <v>36853</v>
      </c>
      <c r="C351" s="2">
        <v>0.7230555555555555</v>
      </c>
      <c r="D351" t="s">
        <v>160</v>
      </c>
      <c r="E351">
        <v>0.678</v>
      </c>
      <c r="F351">
        <v>9.7626</v>
      </c>
      <c r="G351" t="s">
        <v>161</v>
      </c>
      <c r="H351">
        <v>1.675</v>
      </c>
      <c r="I351">
        <v>127.8433</v>
      </c>
      <c r="K351" s="2">
        <v>0.722222222222188</v>
      </c>
      <c r="L351" s="3">
        <f t="shared" si="29"/>
        <v>328.7222222222222</v>
      </c>
      <c r="M351">
        <f t="shared" si="31"/>
        <v>440.3164081674381</v>
      </c>
      <c r="N351">
        <f>(277-103)/(-62+(AVERAGE($P$207,$P$367)))*I351+277-((277-103)/(-62+(AVERAGE($P$207,$P$367)))*220)</f>
        <v>178.92170054207722</v>
      </c>
    </row>
    <row r="352" spans="1:14" ht="12.75">
      <c r="A352" t="s">
        <v>168</v>
      </c>
      <c r="B352" s="1">
        <v>36853</v>
      </c>
      <c r="C352">
        <f>AVERAGE(C351,C353)</f>
        <v>0.7251388888888888</v>
      </c>
      <c r="D352" t="s">
        <v>160</v>
      </c>
      <c r="E352" t="s">
        <v>168</v>
      </c>
      <c r="F352" t="s">
        <v>168</v>
      </c>
      <c r="G352" t="s">
        <v>161</v>
      </c>
      <c r="H352" t="s">
        <v>168</v>
      </c>
      <c r="I352" t="s">
        <v>168</v>
      </c>
      <c r="K352" s="2">
        <v>0.724305555555521</v>
      </c>
      <c r="L352" s="3">
        <f t="shared" si="29"/>
        <v>328.72430555555553</v>
      </c>
      <c r="M352" t="s">
        <v>168</v>
      </c>
      <c r="N352" t="s">
        <v>168</v>
      </c>
    </row>
    <row r="353" spans="1:14" ht="12.75">
      <c r="A353" t="s">
        <v>38</v>
      </c>
      <c r="B353" s="1">
        <v>36853</v>
      </c>
      <c r="C353" s="2">
        <v>0.7272222222222222</v>
      </c>
      <c r="D353" t="s">
        <v>160</v>
      </c>
      <c r="E353">
        <v>0.68</v>
      </c>
      <c r="F353">
        <v>10.0749</v>
      </c>
      <c r="G353" t="s">
        <v>161</v>
      </c>
      <c r="H353">
        <v>1.676</v>
      </c>
      <c r="I353">
        <v>125.221</v>
      </c>
      <c r="K353" s="2">
        <v>0.726388888888854</v>
      </c>
      <c r="L353" s="3">
        <f t="shared" si="29"/>
        <v>328.72638888888883</v>
      </c>
      <c r="M353">
        <f t="shared" si="31"/>
        <v>454.40187866409786</v>
      </c>
      <c r="N353">
        <f>(277-103)/(-62+(AVERAGE($P$207,$P$367)))*I353+277-((277-103)/(-62+(AVERAGE($P$207,$P$367)))*220)</f>
        <v>176.13090264383968</v>
      </c>
    </row>
    <row r="354" spans="1:14" ht="12.75">
      <c r="A354" t="s">
        <v>39</v>
      </c>
      <c r="B354" s="1">
        <v>36853</v>
      </c>
      <c r="C354" s="2">
        <v>0.729363425925926</v>
      </c>
      <c r="D354" t="s">
        <v>160</v>
      </c>
      <c r="E354">
        <v>0.68</v>
      </c>
      <c r="F354">
        <v>10.0158</v>
      </c>
      <c r="G354" t="s">
        <v>161</v>
      </c>
      <c r="H354">
        <v>1.676</v>
      </c>
      <c r="I354">
        <v>124.9169</v>
      </c>
      <c r="K354" s="2">
        <v>0.728472222222187</v>
      </c>
      <c r="L354" s="3">
        <f t="shared" si="29"/>
        <v>328.7284722222222</v>
      </c>
      <c r="M354">
        <f t="shared" si="31"/>
        <v>451.7363285316849</v>
      </c>
      <c r="N354">
        <f>(277-103)/(-62+(AVERAGE($P$207,$P$367)))*I354+277-((277-103)/(-62+(AVERAGE($P$207,$P$367)))*220)</f>
        <v>175.80726246504472</v>
      </c>
    </row>
    <row r="355" spans="1:14" ht="12.75">
      <c r="A355" t="s">
        <v>40</v>
      </c>
      <c r="B355" s="1">
        <v>36853</v>
      </c>
      <c r="C355" s="2">
        <v>0.731388888888889</v>
      </c>
      <c r="D355" t="s">
        <v>160</v>
      </c>
      <c r="E355">
        <v>0.68</v>
      </c>
      <c r="F355">
        <v>10.1968</v>
      </c>
      <c r="G355" t="s">
        <v>161</v>
      </c>
      <c r="H355">
        <v>1.676</v>
      </c>
      <c r="I355">
        <v>125.1985</v>
      </c>
      <c r="K355" s="2">
        <v>0.73055555555552</v>
      </c>
      <c r="L355" s="3">
        <f t="shared" si="29"/>
        <v>328.7305555555555</v>
      </c>
      <c r="M355">
        <f t="shared" si="31"/>
        <v>459.8998577020192</v>
      </c>
      <c r="N355">
        <f>(277-103)/(-62+(AVERAGE($P$207,$P$367)))*I355+277-((277-103)/(-62+(AVERAGE($P$207,$P$367)))*220)</f>
        <v>176.10695688907842</v>
      </c>
    </row>
    <row r="356" spans="1:14" ht="12.75">
      <c r="A356" t="s">
        <v>168</v>
      </c>
      <c r="B356" s="1">
        <v>36853</v>
      </c>
      <c r="C356">
        <f>AVERAGE(C355,C357)</f>
        <v>0.7334722222222223</v>
      </c>
      <c r="D356" t="s">
        <v>160</v>
      </c>
      <c r="E356" t="s">
        <v>168</v>
      </c>
      <c r="F356" t="s">
        <v>168</v>
      </c>
      <c r="G356" t="s">
        <v>161</v>
      </c>
      <c r="H356" t="s">
        <v>168</v>
      </c>
      <c r="I356" t="s">
        <v>168</v>
      </c>
      <c r="K356" s="2">
        <v>0.732638888888853</v>
      </c>
      <c r="L356" s="3">
        <f t="shared" si="29"/>
        <v>328.73263888888886</v>
      </c>
      <c r="M356" t="s">
        <v>168</v>
      </c>
      <c r="N356" t="s">
        <v>168</v>
      </c>
    </row>
    <row r="357" spans="1:14" ht="12.75">
      <c r="A357" t="s">
        <v>41</v>
      </c>
      <c r="B357" s="1">
        <v>36853</v>
      </c>
      <c r="C357" s="2">
        <v>0.7355555555555555</v>
      </c>
      <c r="D357" t="s">
        <v>160</v>
      </c>
      <c r="E357">
        <v>0.68</v>
      </c>
      <c r="F357">
        <v>10.0328</v>
      </c>
      <c r="G357" t="s">
        <v>161</v>
      </c>
      <c r="H357">
        <v>1.678</v>
      </c>
      <c r="I357">
        <v>109.3826</v>
      </c>
      <c r="K357" s="2">
        <v>0.734722222222186</v>
      </c>
      <c r="L357" s="3">
        <f t="shared" si="29"/>
        <v>328.73472222222216</v>
      </c>
      <c r="M357">
        <f t="shared" si="31"/>
        <v>452.50306884050076</v>
      </c>
      <c r="N357">
        <f aca="true" t="shared" si="32" ref="N357:N364">(277-103)/(-62+(AVERAGE($P$207,$P$367)))*I357+277-((277-103)/(-62+(AVERAGE($P$207,$P$367)))*220)</f>
        <v>159.27479410116874</v>
      </c>
    </row>
    <row r="358" spans="1:14" ht="12.75">
      <c r="A358" t="s">
        <v>42</v>
      </c>
      <c r="B358" s="1">
        <v>36853</v>
      </c>
      <c r="C358" s="2">
        <v>0.7376388888888888</v>
      </c>
      <c r="D358" t="s">
        <v>160</v>
      </c>
      <c r="E358">
        <v>0.68</v>
      </c>
      <c r="F358">
        <v>9.2172</v>
      </c>
      <c r="G358" t="s">
        <v>161</v>
      </c>
      <c r="H358">
        <v>1.676</v>
      </c>
      <c r="I358">
        <v>123.9104</v>
      </c>
      <c r="K358" s="2">
        <v>0.736805555555519</v>
      </c>
      <c r="L358" s="3">
        <f t="shared" si="29"/>
        <v>328.7368055555555</v>
      </c>
      <c r="M358">
        <f t="shared" si="31"/>
        <v>415.7175749657787</v>
      </c>
      <c r="N358">
        <f t="shared" si="32"/>
        <v>174.73608903539284</v>
      </c>
    </row>
    <row r="359" spans="1:14" ht="12.75">
      <c r="A359" t="s">
        <v>43</v>
      </c>
      <c r="B359" s="1">
        <v>36853</v>
      </c>
      <c r="C359" s="2">
        <v>0.7397916666666666</v>
      </c>
      <c r="D359" t="s">
        <v>160</v>
      </c>
      <c r="E359">
        <v>0.68</v>
      </c>
      <c r="F359">
        <v>9.5941</v>
      </c>
      <c r="G359" t="s">
        <v>161</v>
      </c>
      <c r="H359">
        <v>1.678</v>
      </c>
      <c r="I359">
        <v>123.9378</v>
      </c>
      <c r="K359" s="2">
        <v>0.738888888888852</v>
      </c>
      <c r="L359" s="3">
        <f t="shared" si="29"/>
        <v>328.7388888888889</v>
      </c>
      <c r="M359">
        <f t="shared" si="31"/>
        <v>432.7166586359389</v>
      </c>
      <c r="N359">
        <f t="shared" si="32"/>
        <v>174.76524964341317</v>
      </c>
    </row>
    <row r="360" spans="1:14" ht="12.75">
      <c r="A360" t="s">
        <v>44</v>
      </c>
      <c r="B360" s="1">
        <v>36853</v>
      </c>
      <c r="C360" s="2">
        <v>0.7418171296296295</v>
      </c>
      <c r="D360" t="s">
        <v>160</v>
      </c>
      <c r="E360">
        <v>0.68</v>
      </c>
      <c r="F360">
        <v>10.2896</v>
      </c>
      <c r="G360" t="s">
        <v>161</v>
      </c>
      <c r="H360">
        <v>1.676</v>
      </c>
      <c r="I360">
        <v>118.1644</v>
      </c>
      <c r="K360" s="2">
        <v>0.740972222222185</v>
      </c>
      <c r="L360" s="3">
        <f t="shared" si="29"/>
        <v>328.7409722222222</v>
      </c>
      <c r="M360">
        <f t="shared" si="31"/>
        <v>464.0853577407321</v>
      </c>
      <c r="N360">
        <f t="shared" si="32"/>
        <v>168.62087539726096</v>
      </c>
    </row>
    <row r="361" spans="1:14" ht="12.75">
      <c r="A361" t="s">
        <v>45</v>
      </c>
      <c r="B361" s="1">
        <v>36853</v>
      </c>
      <c r="C361" s="2">
        <v>0.743900462962963</v>
      </c>
      <c r="D361" t="s">
        <v>160</v>
      </c>
      <c r="E361">
        <v>0.68</v>
      </c>
      <c r="F361">
        <v>10.1738</v>
      </c>
      <c r="G361" t="s">
        <v>161</v>
      </c>
      <c r="H361">
        <v>1.676</v>
      </c>
      <c r="I361">
        <v>106.8936</v>
      </c>
      <c r="K361" s="2">
        <v>0.743055555555518</v>
      </c>
      <c r="L361" s="3">
        <f t="shared" si="29"/>
        <v>328.74305555555554</v>
      </c>
      <c r="M361">
        <f t="shared" si="31"/>
        <v>458.86250316656236</v>
      </c>
      <c r="N361">
        <f t="shared" si="32"/>
        <v>156.62586149669428</v>
      </c>
    </row>
    <row r="362" spans="1:14" ht="12.75">
      <c r="A362" t="s">
        <v>46</v>
      </c>
      <c r="B362" s="1">
        <v>36853</v>
      </c>
      <c r="C362" s="2">
        <v>0.7459837962962963</v>
      </c>
      <c r="D362" t="s">
        <v>160</v>
      </c>
      <c r="E362">
        <v>0.68</v>
      </c>
      <c r="F362">
        <v>10.1768</v>
      </c>
      <c r="G362" t="s">
        <v>161</v>
      </c>
      <c r="H362">
        <v>1.676</v>
      </c>
      <c r="I362">
        <v>116.363</v>
      </c>
      <c r="K362" s="2">
        <v>0.745138888888851</v>
      </c>
      <c r="L362" s="3">
        <f t="shared" si="29"/>
        <v>328.74513888888885</v>
      </c>
      <c r="M362">
        <f t="shared" si="31"/>
        <v>458.9978102798828</v>
      </c>
      <c r="N362">
        <f t="shared" si="32"/>
        <v>166.7037250582894</v>
      </c>
    </row>
    <row r="363" spans="1:14" ht="12.75">
      <c r="A363" t="s">
        <v>47</v>
      </c>
      <c r="B363" s="1">
        <v>36853</v>
      </c>
      <c r="C363" s="2">
        <v>0.7480671296296296</v>
      </c>
      <c r="D363" t="s">
        <v>160</v>
      </c>
      <c r="E363">
        <v>0.68</v>
      </c>
      <c r="F363">
        <v>10.5862</v>
      </c>
      <c r="G363" t="s">
        <v>161</v>
      </c>
      <c r="H363">
        <v>1.675</v>
      </c>
      <c r="I363">
        <v>114.385</v>
      </c>
      <c r="K363" s="2">
        <v>0.747222222222184</v>
      </c>
      <c r="L363" s="3">
        <f t="shared" si="29"/>
        <v>328.7472222222222</v>
      </c>
      <c r="M363">
        <f t="shared" si="31"/>
        <v>477.4627210110148</v>
      </c>
      <c r="N363">
        <f t="shared" si="32"/>
        <v>164.59862715083645</v>
      </c>
    </row>
    <row r="364" spans="1:14" ht="12.75">
      <c r="A364" t="s">
        <v>48</v>
      </c>
      <c r="B364" s="1">
        <v>36853</v>
      </c>
      <c r="C364" s="2">
        <v>0.7501504629629631</v>
      </c>
      <c r="D364" t="s">
        <v>160</v>
      </c>
      <c r="E364">
        <v>0.68</v>
      </c>
      <c r="F364">
        <v>11.2001</v>
      </c>
      <c r="G364" t="s">
        <v>161</v>
      </c>
      <c r="H364">
        <v>1.676</v>
      </c>
      <c r="I364">
        <v>115.7314</v>
      </c>
      <c r="K364" s="2">
        <v>0.749305555555517</v>
      </c>
      <c r="L364" s="3">
        <f t="shared" si="29"/>
        <v>328.7493055555555</v>
      </c>
      <c r="M364">
        <f t="shared" si="31"/>
        <v>505.15106663349144</v>
      </c>
      <c r="N364">
        <f t="shared" si="32"/>
        <v>166.03154111574779</v>
      </c>
    </row>
    <row r="365" spans="1:17" ht="12.75">
      <c r="A365" t="s">
        <v>49</v>
      </c>
      <c r="B365" s="1">
        <v>36853</v>
      </c>
      <c r="C365" s="2">
        <v>0.7522337962962963</v>
      </c>
      <c r="D365" t="s">
        <v>160</v>
      </c>
      <c r="E365">
        <v>0.68</v>
      </c>
      <c r="F365">
        <v>9.8795</v>
      </c>
      <c r="G365" t="s">
        <v>161</v>
      </c>
      <c r="H365">
        <v>1.675</v>
      </c>
      <c r="I365">
        <v>222.137</v>
      </c>
      <c r="K365" s="2">
        <v>0.75138888888885</v>
      </c>
      <c r="L365" s="3">
        <f t="shared" si="29"/>
        <v>328.75138888888887</v>
      </c>
      <c r="M365" t="s">
        <v>168</v>
      </c>
      <c r="N365" t="s">
        <v>168</v>
      </c>
      <c r="P365" t="s">
        <v>169</v>
      </c>
      <c r="Q365" t="s">
        <v>160</v>
      </c>
    </row>
    <row r="366" spans="1:14" ht="12.75">
      <c r="A366" t="s">
        <v>168</v>
      </c>
      <c r="B366" s="1">
        <v>36853</v>
      </c>
      <c r="C366">
        <f>AVERAGE(C365,C367)</f>
        <v>0.7543229166666667</v>
      </c>
      <c r="D366" t="s">
        <v>160</v>
      </c>
      <c r="E366" t="s">
        <v>168</v>
      </c>
      <c r="F366" t="s">
        <v>168</v>
      </c>
      <c r="G366" t="s">
        <v>161</v>
      </c>
      <c r="H366" t="s">
        <v>168</v>
      </c>
      <c r="I366" t="s">
        <v>168</v>
      </c>
      <c r="K366" s="2">
        <v>0.753472222222183</v>
      </c>
      <c r="L366" s="3">
        <f t="shared" si="29"/>
        <v>328.7534722222222</v>
      </c>
      <c r="M366" t="s">
        <v>168</v>
      </c>
      <c r="N366" t="s">
        <v>168</v>
      </c>
    </row>
    <row r="367" spans="1:17" ht="12.75">
      <c r="A367" t="s">
        <v>50</v>
      </c>
      <c r="B367" s="1">
        <v>36853</v>
      </c>
      <c r="C367" s="2">
        <v>0.7564120370370371</v>
      </c>
      <c r="D367" t="s">
        <v>160</v>
      </c>
      <c r="E367">
        <v>0.68</v>
      </c>
      <c r="F367">
        <v>11.3865</v>
      </c>
      <c r="G367" t="s">
        <v>161</v>
      </c>
      <c r="H367">
        <v>1.675</v>
      </c>
      <c r="I367">
        <v>225.8195</v>
      </c>
      <c r="K367" s="2">
        <v>0.755555555555516</v>
      </c>
      <c r="L367" s="3">
        <f t="shared" si="29"/>
        <v>328.75555555555553</v>
      </c>
      <c r="M367" t="s">
        <v>168</v>
      </c>
      <c r="N367" t="s">
        <v>168</v>
      </c>
      <c r="P367">
        <f>AVERAGE(I366:I368)</f>
        <v>225.5521</v>
      </c>
      <c r="Q367">
        <f>AVERAGE(F366:F368)</f>
        <v>11.263349999999999</v>
      </c>
    </row>
    <row r="368" spans="1:17" ht="12.75">
      <c r="A368" t="s">
        <v>51</v>
      </c>
      <c r="B368" s="1">
        <v>36853</v>
      </c>
      <c r="C368" s="2">
        <v>0.7584953703703704</v>
      </c>
      <c r="D368" t="s">
        <v>160</v>
      </c>
      <c r="E368">
        <v>0.68</v>
      </c>
      <c r="F368">
        <v>11.1402</v>
      </c>
      <c r="G368" t="s">
        <v>161</v>
      </c>
      <c r="H368">
        <v>1.676</v>
      </c>
      <c r="I368">
        <v>225.2847</v>
      </c>
      <c r="K368" s="2">
        <v>0.757638888888849</v>
      </c>
      <c r="L368" s="3">
        <f t="shared" si="29"/>
        <v>328.75763888888883</v>
      </c>
      <c r="M368" t="s">
        <v>168</v>
      </c>
      <c r="N368" t="s">
        <v>168</v>
      </c>
      <c r="P368">
        <f>STDEV(I366:I368)</f>
        <v>0.37816070660243173</v>
      </c>
      <c r="Q368">
        <f>STDEV(F366:F368)</f>
        <v>0.17416040020634632</v>
      </c>
    </row>
    <row r="369" spans="1:14" ht="12.75">
      <c r="A369" t="s">
        <v>52</v>
      </c>
      <c r="B369" s="1">
        <v>36853</v>
      </c>
      <c r="C369" s="2">
        <v>0.7605787037037036</v>
      </c>
      <c r="D369" t="s">
        <v>160</v>
      </c>
      <c r="E369">
        <v>0.681</v>
      </c>
      <c r="F369">
        <v>9.3481</v>
      </c>
      <c r="G369" t="s">
        <v>161</v>
      </c>
      <c r="H369">
        <v>1.678</v>
      </c>
      <c r="I369">
        <v>115.1964</v>
      </c>
      <c r="K369" s="2">
        <v>0.759722222222182</v>
      </c>
      <c r="L369" s="3">
        <f t="shared" si="29"/>
        <v>328.7597222222222</v>
      </c>
      <c r="M369">
        <f aca="true" t="shared" si="33" ref="M369:M432">500*F369/AVERAGE($Q$367,$Q$6)</f>
        <v>425.85600408175975</v>
      </c>
      <c r="N369">
        <f aca="true" t="shared" si="34" ref="N369:N376">(277-103)/(-62+(AVERAGE($Q$4,$P$367)))*I369+277-((277-103)/(-62+(AVERAGE($Q$4,$P$367)))*220)</f>
        <v>164.914033006546</v>
      </c>
    </row>
    <row r="370" spans="1:14" ht="12.75">
      <c r="A370" t="s">
        <v>53</v>
      </c>
      <c r="B370" s="1">
        <v>36853</v>
      </c>
      <c r="C370" s="2">
        <v>0.762662037037037</v>
      </c>
      <c r="D370" t="s">
        <v>160</v>
      </c>
      <c r="E370">
        <v>0.68</v>
      </c>
      <c r="F370">
        <v>9.5287</v>
      </c>
      <c r="G370" t="s">
        <v>161</v>
      </c>
      <c r="H370">
        <v>1.676</v>
      </c>
      <c r="I370">
        <v>118.5986</v>
      </c>
      <c r="K370" s="2">
        <v>0.761805555555515</v>
      </c>
      <c r="L370" s="3">
        <f t="shared" si="29"/>
        <v>328.7618055555555</v>
      </c>
      <c r="M370">
        <f t="shared" si="33"/>
        <v>434.0833010016863</v>
      </c>
      <c r="N370">
        <f t="shared" si="34"/>
        <v>168.55263775776757</v>
      </c>
    </row>
    <row r="371" spans="1:14" ht="12.75">
      <c r="A371" t="s">
        <v>54</v>
      </c>
      <c r="B371" s="1">
        <v>36853</v>
      </c>
      <c r="C371" s="2">
        <v>0.7647453703703704</v>
      </c>
      <c r="D371" t="s">
        <v>160</v>
      </c>
      <c r="E371">
        <v>0.678</v>
      </c>
      <c r="F371">
        <v>9.8163</v>
      </c>
      <c r="G371" t="s">
        <v>161</v>
      </c>
      <c r="H371">
        <v>1.676</v>
      </c>
      <c r="I371">
        <v>111.7062</v>
      </c>
      <c r="K371" s="2">
        <v>0.763888888888848</v>
      </c>
      <c r="L371" s="3">
        <f t="shared" si="29"/>
        <v>328.76388888888886</v>
      </c>
      <c r="M371">
        <f t="shared" si="33"/>
        <v>447.18502079222276</v>
      </c>
      <c r="N371">
        <f t="shared" si="34"/>
        <v>161.18131350072218</v>
      </c>
    </row>
    <row r="372" spans="1:14" ht="12.75">
      <c r="A372" t="s">
        <v>55</v>
      </c>
      <c r="B372" s="1">
        <v>36853</v>
      </c>
      <c r="C372" s="2">
        <v>0.7668287037037037</v>
      </c>
      <c r="D372" t="s">
        <v>160</v>
      </c>
      <c r="E372">
        <v>0.68</v>
      </c>
      <c r="F372">
        <v>9.2521</v>
      </c>
      <c r="G372" t="s">
        <v>161</v>
      </c>
      <c r="H372">
        <v>1.678</v>
      </c>
      <c r="I372">
        <v>113.8187</v>
      </c>
      <c r="K372" s="2">
        <v>0.765972222222181</v>
      </c>
      <c r="L372" s="3">
        <f t="shared" si="29"/>
        <v>328.76597222222216</v>
      </c>
      <c r="M372">
        <f t="shared" si="33"/>
        <v>421.4826901043901</v>
      </c>
      <c r="N372">
        <f t="shared" si="34"/>
        <v>163.44060235409813</v>
      </c>
    </row>
    <row r="373" spans="1:14" ht="12.75">
      <c r="A373" t="s">
        <v>56</v>
      </c>
      <c r="B373" s="1">
        <v>36853</v>
      </c>
      <c r="C373" s="2">
        <v>0.7689236111111111</v>
      </c>
      <c r="D373" t="s">
        <v>160</v>
      </c>
      <c r="E373">
        <v>0.68</v>
      </c>
      <c r="F373">
        <v>10.543</v>
      </c>
      <c r="G373" t="s">
        <v>161</v>
      </c>
      <c r="H373">
        <v>1.676</v>
      </c>
      <c r="I373">
        <v>119.0849</v>
      </c>
      <c r="K373" s="2">
        <v>0.768055555555514</v>
      </c>
      <c r="L373" s="3">
        <f t="shared" si="29"/>
        <v>328.7680555555555</v>
      </c>
      <c r="M373">
        <f t="shared" si="33"/>
        <v>480.29009649383215</v>
      </c>
      <c r="N373">
        <f t="shared" si="34"/>
        <v>169.07272872552937</v>
      </c>
    </row>
    <row r="374" spans="1:14" ht="12.75">
      <c r="A374" t="s">
        <v>57</v>
      </c>
      <c r="B374" s="1">
        <v>36853</v>
      </c>
      <c r="C374" s="2">
        <v>0.7710069444444444</v>
      </c>
      <c r="D374" t="s">
        <v>160</v>
      </c>
      <c r="E374">
        <v>0.681</v>
      </c>
      <c r="F374">
        <v>9.118</v>
      </c>
      <c r="G374" t="s">
        <v>161</v>
      </c>
      <c r="H374">
        <v>1.678</v>
      </c>
      <c r="I374">
        <v>119.6756</v>
      </c>
      <c r="K374" s="2">
        <v>0.770138888888847</v>
      </c>
      <c r="L374" s="3">
        <f t="shared" si="29"/>
        <v>328.7701388888888</v>
      </c>
      <c r="M374">
        <f t="shared" si="33"/>
        <v>415.3737171422519</v>
      </c>
      <c r="N374">
        <f t="shared" si="34"/>
        <v>169.70447401579645</v>
      </c>
    </row>
    <row r="375" spans="1:14" ht="12.75">
      <c r="A375" t="s">
        <v>58</v>
      </c>
      <c r="B375" s="1">
        <v>36853</v>
      </c>
      <c r="C375" s="2">
        <v>0.7730902777777778</v>
      </c>
      <c r="D375" t="s">
        <v>160</v>
      </c>
      <c r="E375">
        <v>0.68</v>
      </c>
      <c r="F375">
        <v>9.5118</v>
      </c>
      <c r="G375" t="s">
        <v>161</v>
      </c>
      <c r="H375">
        <v>1.678</v>
      </c>
      <c r="I375">
        <v>109.5364</v>
      </c>
      <c r="K375" s="2">
        <v>0.77222222222218</v>
      </c>
      <c r="L375" s="3">
        <f t="shared" si="29"/>
        <v>328.7722222222222</v>
      </c>
      <c r="M375">
        <f t="shared" si="33"/>
        <v>433.3134155202535</v>
      </c>
      <c r="N375">
        <f t="shared" si="34"/>
        <v>158.86074310827007</v>
      </c>
    </row>
    <row r="376" spans="1:14" ht="12.75">
      <c r="A376" t="s">
        <v>59</v>
      </c>
      <c r="B376" s="1">
        <v>36853</v>
      </c>
      <c r="C376" s="2">
        <v>0.7751736111111112</v>
      </c>
      <c r="D376" t="s">
        <v>160</v>
      </c>
      <c r="E376">
        <v>0.68</v>
      </c>
      <c r="F376">
        <v>9.598</v>
      </c>
      <c r="G376" t="s">
        <v>161</v>
      </c>
      <c r="H376">
        <v>1.676</v>
      </c>
      <c r="I376">
        <v>115.3965</v>
      </c>
      <c r="K376" s="2">
        <v>0.774305555555513</v>
      </c>
      <c r="L376" s="3">
        <f t="shared" si="29"/>
        <v>328.7743055555555</v>
      </c>
      <c r="M376">
        <f t="shared" si="33"/>
        <v>437.2402870291</v>
      </c>
      <c r="N376">
        <f t="shared" si="34"/>
        <v>165.12803712468116</v>
      </c>
    </row>
    <row r="377" spans="1:14" ht="12.75">
      <c r="A377" t="s">
        <v>168</v>
      </c>
      <c r="B377" s="1">
        <v>36853</v>
      </c>
      <c r="C377">
        <f>AVERAGE(C376,C378)</f>
        <v>0.7772569444444444</v>
      </c>
      <c r="D377" t="s">
        <v>160</v>
      </c>
      <c r="E377" t="s">
        <v>168</v>
      </c>
      <c r="F377" t="s">
        <v>168</v>
      </c>
      <c r="G377" t="s">
        <v>161</v>
      </c>
      <c r="H377" t="s">
        <v>168</v>
      </c>
      <c r="I377" t="s">
        <v>168</v>
      </c>
      <c r="K377" s="2">
        <v>0.776388888888846</v>
      </c>
      <c r="L377" s="3">
        <f t="shared" si="29"/>
        <v>328.77638888888885</v>
      </c>
      <c r="M377" t="s">
        <v>168</v>
      </c>
      <c r="N377" t="s">
        <v>168</v>
      </c>
    </row>
    <row r="378" spans="1:14" ht="12.75">
      <c r="A378" t="s">
        <v>60</v>
      </c>
      <c r="B378" s="1">
        <v>36853</v>
      </c>
      <c r="C378" s="2">
        <v>0.7793402777777777</v>
      </c>
      <c r="D378" t="s">
        <v>160</v>
      </c>
      <c r="E378">
        <v>0.68</v>
      </c>
      <c r="F378">
        <v>9.2128</v>
      </c>
      <c r="G378" t="s">
        <v>161</v>
      </c>
      <c r="H378">
        <v>1.676</v>
      </c>
      <c r="I378">
        <v>131.247</v>
      </c>
      <c r="K378" s="2">
        <v>0.778472222222179</v>
      </c>
      <c r="L378" s="3">
        <f t="shared" si="29"/>
        <v>328.7784722222222</v>
      </c>
      <c r="M378">
        <f t="shared" si="33"/>
        <v>419.69236469490437</v>
      </c>
      <c r="N378">
        <f>(277-103)/(-62+(AVERAGE($Q$4,$P$367)))*I378+277-((277-103)/(-62+(AVERAGE($Q$4,$P$367)))*220)</f>
        <v>182.07992255447311</v>
      </c>
    </row>
    <row r="379" spans="1:14" ht="12.75">
      <c r="A379" t="s">
        <v>168</v>
      </c>
      <c r="B379" s="1">
        <v>36853</v>
      </c>
      <c r="C379">
        <f>AVERAGE(C378,C380)</f>
        <v>0.7814293981481482</v>
      </c>
      <c r="D379" t="s">
        <v>160</v>
      </c>
      <c r="E379" t="s">
        <v>168</v>
      </c>
      <c r="F379" t="s">
        <v>168</v>
      </c>
      <c r="G379" t="s">
        <v>161</v>
      </c>
      <c r="H379" t="s">
        <v>168</v>
      </c>
      <c r="I379" t="s">
        <v>168</v>
      </c>
      <c r="K379" s="2">
        <v>0.780555555555512</v>
      </c>
      <c r="L379" s="3">
        <f t="shared" si="29"/>
        <v>328.7805555555555</v>
      </c>
      <c r="M379" t="s">
        <v>168</v>
      </c>
      <c r="N379" t="s">
        <v>168</v>
      </c>
    </row>
    <row r="380" spans="1:14" ht="12.75">
      <c r="A380" t="s">
        <v>61</v>
      </c>
      <c r="B380" s="1">
        <v>36853</v>
      </c>
      <c r="C380" s="2">
        <v>0.7835185185185186</v>
      </c>
      <c r="D380" t="s">
        <v>160</v>
      </c>
      <c r="E380">
        <v>0.68</v>
      </c>
      <c r="F380">
        <v>9.1176</v>
      </c>
      <c r="G380" t="s">
        <v>161</v>
      </c>
      <c r="H380">
        <v>1.676</v>
      </c>
      <c r="I380">
        <v>120.2052</v>
      </c>
      <c r="K380" s="2">
        <v>0.782638888888845</v>
      </c>
      <c r="L380" s="3">
        <f t="shared" si="29"/>
        <v>328.78263888888887</v>
      </c>
      <c r="M380">
        <f t="shared" si="33"/>
        <v>415.3554950006795</v>
      </c>
      <c r="N380">
        <f>(277-103)/(-62+(AVERAGE($Q$4,$P$367)))*I380+277-((277-103)/(-62+(AVERAGE($Q$4,$P$367)))*220)</f>
        <v>170.27087372076585</v>
      </c>
    </row>
    <row r="381" spans="1:14" ht="12.75">
      <c r="A381" t="s">
        <v>62</v>
      </c>
      <c r="B381" s="1">
        <v>36853</v>
      </c>
      <c r="C381" s="2">
        <v>0.7856018518518518</v>
      </c>
      <c r="D381" t="s">
        <v>160</v>
      </c>
      <c r="E381">
        <v>0.68</v>
      </c>
      <c r="F381">
        <v>9.9835</v>
      </c>
      <c r="G381" t="s">
        <v>161</v>
      </c>
      <c r="H381">
        <v>1.675</v>
      </c>
      <c r="I381">
        <v>116.0411</v>
      </c>
      <c r="K381" s="2">
        <v>0.784722222222178</v>
      </c>
      <c r="L381" s="3">
        <f t="shared" si="29"/>
        <v>328.7847222222222</v>
      </c>
      <c r="M381">
        <f t="shared" si="33"/>
        <v>454.80187596947485</v>
      </c>
      <c r="N381">
        <f>(277-103)/(-62+(AVERAGE($Q$4,$P$367)))*I381+277-((277-103)/(-62+(AVERAGE($Q$4,$P$367)))*220)</f>
        <v>165.81742770214203</v>
      </c>
    </row>
    <row r="382" spans="1:14" ht="12.75">
      <c r="A382" t="s">
        <v>168</v>
      </c>
      <c r="B382" s="1">
        <v>36853</v>
      </c>
      <c r="C382">
        <f>AVERAGE(C381,C383)</f>
        <v>0.7876851851851852</v>
      </c>
      <c r="D382" t="s">
        <v>160</v>
      </c>
      <c r="E382" t="s">
        <v>168</v>
      </c>
      <c r="F382" t="s">
        <v>168</v>
      </c>
      <c r="G382" t="s">
        <v>161</v>
      </c>
      <c r="H382" t="s">
        <v>168</v>
      </c>
      <c r="I382" t="s">
        <v>168</v>
      </c>
      <c r="K382" s="2">
        <v>0.786805555555511</v>
      </c>
      <c r="L382" s="3">
        <f t="shared" si="29"/>
        <v>328.78680555555553</v>
      </c>
      <c r="M382" t="s">
        <v>168</v>
      </c>
      <c r="N382" t="s">
        <v>168</v>
      </c>
    </row>
    <row r="383" spans="1:14" ht="12.75">
      <c r="A383" t="s">
        <v>63</v>
      </c>
      <c r="B383" s="1">
        <v>36853</v>
      </c>
      <c r="C383" s="2">
        <v>0.7897685185185185</v>
      </c>
      <c r="D383" t="s">
        <v>160</v>
      </c>
      <c r="E383">
        <v>0.68</v>
      </c>
      <c r="F383">
        <v>9.5012</v>
      </c>
      <c r="G383" t="s">
        <v>161</v>
      </c>
      <c r="H383">
        <v>1.676</v>
      </c>
      <c r="I383">
        <v>97.7232</v>
      </c>
      <c r="K383" s="2">
        <v>0.788888888888844</v>
      </c>
      <c r="L383" s="3">
        <f t="shared" si="29"/>
        <v>328.78888888888883</v>
      </c>
      <c r="M383">
        <f t="shared" si="33"/>
        <v>432.8305287685857</v>
      </c>
      <c r="N383">
        <f aca="true" t="shared" si="35" ref="N383:N389">(277-103)/(-62+(AVERAGE($Q$4,$P$367)))*I383+277-((277-103)/(-62+(AVERAGE($Q$4,$P$367)))*220)</f>
        <v>146.226692891607</v>
      </c>
    </row>
    <row r="384" spans="1:14" ht="12.75">
      <c r="A384" t="s">
        <v>64</v>
      </c>
      <c r="B384" s="1">
        <v>36853</v>
      </c>
      <c r="C384" s="2">
        <v>0.7918518518518519</v>
      </c>
      <c r="D384" t="s">
        <v>160</v>
      </c>
      <c r="E384">
        <v>0.68</v>
      </c>
      <c r="F384">
        <v>9.6523</v>
      </c>
      <c r="G384" t="s">
        <v>161</v>
      </c>
      <c r="H384">
        <v>1.676</v>
      </c>
      <c r="I384">
        <v>103.0409</v>
      </c>
      <c r="K384" s="2">
        <v>0.790972222222177</v>
      </c>
      <c r="L384" s="3">
        <f t="shared" si="29"/>
        <v>328.7909722222222</v>
      </c>
      <c r="M384">
        <f t="shared" si="33"/>
        <v>439.7139427475497</v>
      </c>
      <c r="N384">
        <f t="shared" si="35"/>
        <v>151.9138977841974</v>
      </c>
    </row>
    <row r="385" spans="1:14" ht="12.75">
      <c r="A385" t="s">
        <v>65</v>
      </c>
      <c r="B385" s="1">
        <v>36853</v>
      </c>
      <c r="C385" s="2">
        <v>0.7939351851851852</v>
      </c>
      <c r="D385" t="s">
        <v>160</v>
      </c>
      <c r="E385">
        <v>0.68</v>
      </c>
      <c r="F385">
        <v>10.1639</v>
      </c>
      <c r="G385" t="s">
        <v>161</v>
      </c>
      <c r="H385">
        <v>1.675</v>
      </c>
      <c r="I385">
        <v>99.2362</v>
      </c>
      <c r="K385" s="2">
        <v>0.79305555555551</v>
      </c>
      <c r="L385" s="3">
        <f t="shared" si="29"/>
        <v>328.7930555555555</v>
      </c>
      <c r="M385">
        <f t="shared" si="33"/>
        <v>463.02006181861526</v>
      </c>
      <c r="N385">
        <f t="shared" si="35"/>
        <v>147.8448249792557</v>
      </c>
    </row>
    <row r="386" spans="1:14" ht="12.75">
      <c r="A386" t="s">
        <v>66</v>
      </c>
      <c r="B386" s="1">
        <v>36853</v>
      </c>
      <c r="C386" s="2">
        <v>0.7960300925925926</v>
      </c>
      <c r="D386" t="s">
        <v>160</v>
      </c>
      <c r="E386">
        <v>0.68</v>
      </c>
      <c r="F386">
        <v>9.6207</v>
      </c>
      <c r="G386" t="s">
        <v>161</v>
      </c>
      <c r="H386">
        <v>1.676</v>
      </c>
      <c r="I386">
        <v>110.5834</v>
      </c>
      <c r="K386" s="2">
        <v>0.795138888888843</v>
      </c>
      <c r="L386" s="3">
        <f t="shared" si="29"/>
        <v>328.79513888888886</v>
      </c>
      <c r="M386">
        <f t="shared" si="33"/>
        <v>438.2743935633321</v>
      </c>
      <c r="N386">
        <f t="shared" si="35"/>
        <v>159.98049479086637</v>
      </c>
    </row>
    <row r="387" spans="1:14" ht="12.75">
      <c r="A387" t="s">
        <v>67</v>
      </c>
      <c r="B387" s="1">
        <v>36853</v>
      </c>
      <c r="C387" s="2">
        <v>0.7981134259259259</v>
      </c>
      <c r="D387" t="s">
        <v>160</v>
      </c>
      <c r="E387">
        <v>0.68</v>
      </c>
      <c r="F387">
        <v>10.1243</v>
      </c>
      <c r="G387" t="s">
        <v>161</v>
      </c>
      <c r="H387">
        <v>1.676</v>
      </c>
      <c r="I387">
        <v>107.8895</v>
      </c>
      <c r="K387" s="2">
        <v>0.797222222222176</v>
      </c>
      <c r="L387" s="3">
        <f t="shared" si="29"/>
        <v>328.79722222222216</v>
      </c>
      <c r="M387">
        <f t="shared" si="33"/>
        <v>461.2160698029503</v>
      </c>
      <c r="N387">
        <f t="shared" si="35"/>
        <v>157.09940686560742</v>
      </c>
    </row>
    <row r="388" spans="1:14" ht="12.75">
      <c r="A388" t="s">
        <v>68</v>
      </c>
      <c r="B388" s="1">
        <v>36853</v>
      </c>
      <c r="C388" s="2">
        <v>0.8001967592592593</v>
      </c>
      <c r="D388" t="s">
        <v>160</v>
      </c>
      <c r="E388">
        <v>0.68</v>
      </c>
      <c r="F388">
        <v>9.0292</v>
      </c>
      <c r="G388" t="s">
        <v>161</v>
      </c>
      <c r="H388">
        <v>1.676</v>
      </c>
      <c r="I388">
        <v>112.4713</v>
      </c>
      <c r="K388" s="2">
        <v>0.799305555555509</v>
      </c>
      <c r="L388" s="3">
        <f t="shared" si="29"/>
        <v>328.7993055555555</v>
      </c>
      <c r="M388">
        <f t="shared" si="33"/>
        <v>411.328401713185</v>
      </c>
      <c r="N388">
        <f t="shared" si="35"/>
        <v>161.9995771228372</v>
      </c>
    </row>
    <row r="389" spans="1:14" ht="12.75">
      <c r="A389" t="s">
        <v>69</v>
      </c>
      <c r="B389" s="1">
        <v>36853</v>
      </c>
      <c r="C389" s="2">
        <v>0.8023379629629629</v>
      </c>
      <c r="D389" t="s">
        <v>160</v>
      </c>
      <c r="E389">
        <v>0.68</v>
      </c>
      <c r="F389">
        <v>9.7435</v>
      </c>
      <c r="G389" t="s">
        <v>161</v>
      </c>
      <c r="H389">
        <v>1.678</v>
      </c>
      <c r="I389">
        <v>107.8624</v>
      </c>
      <c r="K389" s="2">
        <v>0.801388888888842</v>
      </c>
      <c r="L389" s="3">
        <f t="shared" si="29"/>
        <v>328.8013888888888</v>
      </c>
      <c r="M389">
        <f t="shared" si="33"/>
        <v>443.8685910260508</v>
      </c>
      <c r="N389">
        <f t="shared" si="35"/>
        <v>157.07042379913332</v>
      </c>
    </row>
    <row r="390" spans="1:14" ht="12.75">
      <c r="A390" t="s">
        <v>168</v>
      </c>
      <c r="B390" s="1">
        <v>36853</v>
      </c>
      <c r="C390">
        <f>AVERAGE(C389,C391)</f>
        <v>0.804392361111111</v>
      </c>
      <c r="D390" t="s">
        <v>160</v>
      </c>
      <c r="E390" t="s">
        <v>168</v>
      </c>
      <c r="F390" t="s">
        <v>168</v>
      </c>
      <c r="G390" t="s">
        <v>161</v>
      </c>
      <c r="H390" t="s">
        <v>168</v>
      </c>
      <c r="I390" t="s">
        <v>168</v>
      </c>
      <c r="K390" s="2">
        <v>0.803472222222175</v>
      </c>
      <c r="L390" s="3">
        <f aca="true" t="shared" si="36" ref="L390:L453">B390-DATE(1999,12,31)+K390</f>
        <v>328.8034722222222</v>
      </c>
      <c r="M390" t="s">
        <v>168</v>
      </c>
      <c r="N390" t="s">
        <v>168</v>
      </c>
    </row>
    <row r="391" spans="1:14" ht="12.75">
      <c r="A391" t="s">
        <v>70</v>
      </c>
      <c r="B391" s="1">
        <v>36853</v>
      </c>
      <c r="C391" s="2">
        <v>0.8064467592592592</v>
      </c>
      <c r="D391" t="s">
        <v>160</v>
      </c>
      <c r="E391">
        <v>0.68</v>
      </c>
      <c r="F391">
        <v>10.4255</v>
      </c>
      <c r="G391" t="s">
        <v>161</v>
      </c>
      <c r="H391">
        <v>1.678</v>
      </c>
      <c r="I391">
        <v>107.2614</v>
      </c>
      <c r="K391" s="2">
        <v>0.805555555555508</v>
      </c>
      <c r="L391" s="3">
        <f t="shared" si="36"/>
        <v>328.8055555555555</v>
      </c>
      <c r="M391">
        <f t="shared" si="33"/>
        <v>474.9373424069475</v>
      </c>
      <c r="N391">
        <f aca="true" t="shared" si="37" ref="N391:N402">(277-103)/(-62+(AVERAGE($Q$4,$P$367)))*I391+277-((277-103)/(-62+(AVERAGE($Q$4,$P$367)))*220)</f>
        <v>156.42766280463445</v>
      </c>
    </row>
    <row r="392" spans="1:14" ht="12.75">
      <c r="A392" t="s">
        <v>71</v>
      </c>
      <c r="B392" s="1">
        <v>36853</v>
      </c>
      <c r="C392" s="2">
        <v>0.8085300925925926</v>
      </c>
      <c r="D392" t="s">
        <v>160</v>
      </c>
      <c r="E392">
        <v>0.68</v>
      </c>
      <c r="F392">
        <v>9.5386</v>
      </c>
      <c r="G392" t="s">
        <v>161</v>
      </c>
      <c r="H392">
        <v>1.676</v>
      </c>
      <c r="I392">
        <v>103.736</v>
      </c>
      <c r="K392" s="2">
        <v>0.807638888888841</v>
      </c>
      <c r="L392" s="3">
        <f t="shared" si="36"/>
        <v>328.80763888888885</v>
      </c>
      <c r="M392">
        <f t="shared" si="33"/>
        <v>434.5342990056026</v>
      </c>
      <c r="N392">
        <f t="shared" si="37"/>
        <v>152.6572973969698</v>
      </c>
    </row>
    <row r="393" spans="1:14" ht="12.75">
      <c r="A393" t="s">
        <v>72</v>
      </c>
      <c r="B393" s="1">
        <v>36853</v>
      </c>
      <c r="C393" s="2">
        <v>0.810625</v>
      </c>
      <c r="D393" t="s">
        <v>160</v>
      </c>
      <c r="E393">
        <v>0.681</v>
      </c>
      <c r="F393">
        <v>9.5679</v>
      </c>
      <c r="G393" t="s">
        <v>161</v>
      </c>
      <c r="H393">
        <v>1.68</v>
      </c>
      <c r="I393">
        <v>99.0895</v>
      </c>
      <c r="K393" s="2">
        <v>0.809722222222174</v>
      </c>
      <c r="L393" s="3">
        <f t="shared" si="36"/>
        <v>328.80972222222215</v>
      </c>
      <c r="M393">
        <f t="shared" si="33"/>
        <v>435.8690708757789</v>
      </c>
      <c r="N393">
        <f t="shared" si="37"/>
        <v>147.6879314053905</v>
      </c>
    </row>
    <row r="394" spans="1:14" ht="12.75">
      <c r="A394" t="s">
        <v>73</v>
      </c>
      <c r="B394" s="1">
        <v>36853</v>
      </c>
      <c r="C394" s="2">
        <v>0.8127662037037037</v>
      </c>
      <c r="D394" t="s">
        <v>160</v>
      </c>
      <c r="E394">
        <v>0.68</v>
      </c>
      <c r="F394">
        <v>10.6055</v>
      </c>
      <c r="G394" t="s">
        <v>161</v>
      </c>
      <c r="H394">
        <v>1.676</v>
      </c>
      <c r="I394">
        <v>107.9089</v>
      </c>
      <c r="K394" s="2">
        <v>0.811805555555507</v>
      </c>
      <c r="L394" s="3">
        <f t="shared" si="36"/>
        <v>328.8118055555555</v>
      </c>
      <c r="M394">
        <f t="shared" si="33"/>
        <v>483.1373061145155</v>
      </c>
      <c r="N394">
        <f t="shared" si="37"/>
        <v>157.1201548910538</v>
      </c>
    </row>
    <row r="395" spans="1:14" ht="12.75">
      <c r="A395" t="s">
        <v>74</v>
      </c>
      <c r="B395" s="1">
        <v>36853</v>
      </c>
      <c r="C395" s="2">
        <v>0.8148495370370371</v>
      </c>
      <c r="D395" t="s">
        <v>160</v>
      </c>
      <c r="E395">
        <v>0.68</v>
      </c>
      <c r="F395">
        <v>10.1416</v>
      </c>
      <c r="G395" t="s">
        <v>161</v>
      </c>
      <c r="H395">
        <v>1.678</v>
      </c>
      <c r="I395">
        <v>101.2653</v>
      </c>
      <c r="K395" s="2">
        <v>0.81388888888884</v>
      </c>
      <c r="L395" s="3">
        <f t="shared" si="36"/>
        <v>328.8138888888888</v>
      </c>
      <c r="M395">
        <f t="shared" si="33"/>
        <v>462.00417742595545</v>
      </c>
      <c r="N395">
        <f t="shared" si="37"/>
        <v>150.0149187129291</v>
      </c>
    </row>
    <row r="396" spans="1:14" ht="12.75">
      <c r="A396" t="s">
        <v>75</v>
      </c>
      <c r="B396" s="1">
        <v>36853</v>
      </c>
      <c r="C396" s="2">
        <v>0.8169328703703704</v>
      </c>
      <c r="D396" t="s">
        <v>160</v>
      </c>
      <c r="E396">
        <v>0.68</v>
      </c>
      <c r="F396">
        <v>9.39</v>
      </c>
      <c r="G396" t="s">
        <v>161</v>
      </c>
      <c r="H396">
        <v>1.676</v>
      </c>
      <c r="I396">
        <v>104.5561</v>
      </c>
      <c r="K396" s="2">
        <v>0.815972222222173</v>
      </c>
      <c r="L396" s="3">
        <f t="shared" si="36"/>
        <v>328.8159722222222</v>
      </c>
      <c r="M396">
        <f t="shared" si="33"/>
        <v>427.7647734114658</v>
      </c>
      <c r="N396">
        <f t="shared" si="37"/>
        <v>153.53438274071112</v>
      </c>
    </row>
    <row r="397" spans="1:14" ht="12.75">
      <c r="A397" t="s">
        <v>76</v>
      </c>
      <c r="B397" s="1">
        <v>36853</v>
      </c>
      <c r="C397" s="2">
        <v>0.8189583333333333</v>
      </c>
      <c r="D397" t="s">
        <v>160</v>
      </c>
      <c r="E397">
        <v>0.68</v>
      </c>
      <c r="F397">
        <v>10.6744</v>
      </c>
      <c r="G397" t="s">
        <v>161</v>
      </c>
      <c r="H397">
        <v>1.678</v>
      </c>
      <c r="I397">
        <v>108.5694</v>
      </c>
      <c r="K397" s="2">
        <v>0.818055555555506</v>
      </c>
      <c r="L397" s="3">
        <f t="shared" si="36"/>
        <v>328.81805555555553</v>
      </c>
      <c r="M397">
        <f t="shared" si="33"/>
        <v>486.2760700003568</v>
      </c>
      <c r="N397">
        <f t="shared" si="37"/>
        <v>157.82655029349394</v>
      </c>
    </row>
    <row r="398" spans="1:14" ht="12.75">
      <c r="A398" t="s">
        <v>77</v>
      </c>
      <c r="B398" s="1">
        <v>36853</v>
      </c>
      <c r="C398" s="2">
        <v>0.8210416666666666</v>
      </c>
      <c r="D398" t="s">
        <v>160</v>
      </c>
      <c r="E398">
        <v>0.681</v>
      </c>
      <c r="F398">
        <v>10.8882</v>
      </c>
      <c r="G398" t="s">
        <v>161</v>
      </c>
      <c r="H398">
        <v>1.68</v>
      </c>
      <c r="I398">
        <v>103.0992</v>
      </c>
      <c r="K398" s="2">
        <v>0.820138888888839</v>
      </c>
      <c r="L398" s="3">
        <f t="shared" si="36"/>
        <v>328.82013888888883</v>
      </c>
      <c r="M398">
        <f t="shared" si="33"/>
        <v>496.0158046707904</v>
      </c>
      <c r="N398">
        <f t="shared" si="37"/>
        <v>151.97624880912133</v>
      </c>
    </row>
    <row r="399" spans="1:14" ht="12.75">
      <c r="A399" t="s">
        <v>78</v>
      </c>
      <c r="B399" s="1">
        <v>36853</v>
      </c>
      <c r="C399" s="2">
        <v>0.8231828703703704</v>
      </c>
      <c r="D399" t="s">
        <v>160</v>
      </c>
      <c r="E399">
        <v>0.68</v>
      </c>
      <c r="F399">
        <v>9.6354</v>
      </c>
      <c r="G399" t="s">
        <v>161</v>
      </c>
      <c r="H399">
        <v>1.676</v>
      </c>
      <c r="I399">
        <v>98.9182</v>
      </c>
      <c r="K399" s="2">
        <v>0.822222222222172</v>
      </c>
      <c r="L399" s="3">
        <f t="shared" si="36"/>
        <v>328.8222222222222</v>
      </c>
      <c r="M399">
        <f t="shared" si="33"/>
        <v>438.944057266117</v>
      </c>
      <c r="N399">
        <f t="shared" si="37"/>
        <v>147.50472847967058</v>
      </c>
    </row>
    <row r="400" spans="1:14" ht="12.75">
      <c r="A400" t="s">
        <v>79</v>
      </c>
      <c r="B400" s="1">
        <v>36853</v>
      </c>
      <c r="C400" s="2">
        <v>0.8252199074074075</v>
      </c>
      <c r="D400" t="s">
        <v>160</v>
      </c>
      <c r="E400">
        <v>0.68</v>
      </c>
      <c r="F400">
        <v>10.783</v>
      </c>
      <c r="G400" t="s">
        <v>161</v>
      </c>
      <c r="H400">
        <v>1.678</v>
      </c>
      <c r="I400">
        <v>109.6667</v>
      </c>
      <c r="K400" s="2">
        <v>0.824305555555505</v>
      </c>
      <c r="L400" s="3">
        <f t="shared" si="36"/>
        <v>328.8243055555555</v>
      </c>
      <c r="M400">
        <f t="shared" si="33"/>
        <v>491.22338143725625</v>
      </c>
      <c r="N400">
        <f t="shared" si="37"/>
        <v>159.00009711423218</v>
      </c>
    </row>
    <row r="401" spans="1:14" ht="12.75">
      <c r="A401" t="s">
        <v>80</v>
      </c>
      <c r="B401" s="1">
        <v>36853</v>
      </c>
      <c r="C401" s="2">
        <v>0.8273032407407408</v>
      </c>
      <c r="D401" t="s">
        <v>160</v>
      </c>
      <c r="E401">
        <v>0.681</v>
      </c>
      <c r="F401">
        <v>10.025</v>
      </c>
      <c r="G401" t="s">
        <v>161</v>
      </c>
      <c r="H401">
        <v>1.678</v>
      </c>
      <c r="I401">
        <v>101.4879</v>
      </c>
      <c r="K401" s="2">
        <v>0.826388888888838</v>
      </c>
      <c r="L401" s="3">
        <f t="shared" si="36"/>
        <v>328.82638888888886</v>
      </c>
      <c r="M401">
        <f t="shared" si="33"/>
        <v>456.69242315760863</v>
      </c>
      <c r="N401">
        <f t="shared" si="37"/>
        <v>150.25298626263867</v>
      </c>
    </row>
    <row r="402" spans="1:14" ht="12.75">
      <c r="A402" t="s">
        <v>81</v>
      </c>
      <c r="B402" s="1">
        <v>36853</v>
      </c>
      <c r="C402" s="2">
        <v>0.829386574074074</v>
      </c>
      <c r="D402" t="s">
        <v>160</v>
      </c>
      <c r="E402">
        <v>0.678</v>
      </c>
      <c r="F402">
        <v>10.4699</v>
      </c>
      <c r="G402" t="s">
        <v>161</v>
      </c>
      <c r="H402">
        <v>1.675</v>
      </c>
      <c r="I402">
        <v>100.3126</v>
      </c>
      <c r="K402" s="2">
        <v>0.828472222222171</v>
      </c>
      <c r="L402" s="3">
        <f t="shared" si="36"/>
        <v>328.82847222222216</v>
      </c>
      <c r="M402">
        <f t="shared" si="33"/>
        <v>476.960000121481</v>
      </c>
      <c r="N402">
        <f t="shared" si="37"/>
        <v>148.99601954577582</v>
      </c>
    </row>
    <row r="403" spans="1:14" ht="12.75">
      <c r="A403" t="s">
        <v>168</v>
      </c>
      <c r="B403" s="1">
        <v>36853</v>
      </c>
      <c r="C403">
        <f>AVERAGE(C402,C405)</f>
        <v>0.8325115740740741</v>
      </c>
      <c r="D403" t="s">
        <v>160</v>
      </c>
      <c r="E403" t="s">
        <v>168</v>
      </c>
      <c r="F403" t="s">
        <v>168</v>
      </c>
      <c r="G403" t="s">
        <v>161</v>
      </c>
      <c r="H403" t="s">
        <v>168</v>
      </c>
      <c r="I403" t="s">
        <v>168</v>
      </c>
      <c r="K403" s="2">
        <v>0.830555555555504</v>
      </c>
      <c r="L403" s="3">
        <f t="shared" si="36"/>
        <v>328.8305555555555</v>
      </c>
      <c r="M403" t="s">
        <v>168</v>
      </c>
      <c r="N403" t="s">
        <v>168</v>
      </c>
    </row>
    <row r="404" spans="1:14" ht="12.75">
      <c r="A404" t="s">
        <v>168</v>
      </c>
      <c r="B404" s="1">
        <v>36853</v>
      </c>
      <c r="C404">
        <f>AVERAGE(C403,C405)</f>
        <v>0.8340740740740741</v>
      </c>
      <c r="D404" t="s">
        <v>160</v>
      </c>
      <c r="E404" t="s">
        <v>168</v>
      </c>
      <c r="F404" t="s">
        <v>168</v>
      </c>
      <c r="G404" t="s">
        <v>161</v>
      </c>
      <c r="H404" t="s">
        <v>168</v>
      </c>
      <c r="I404" t="s">
        <v>168</v>
      </c>
      <c r="K404" s="2">
        <v>0.832638888888837</v>
      </c>
      <c r="L404" s="3">
        <f t="shared" si="36"/>
        <v>328.8326388888888</v>
      </c>
      <c r="M404" t="s">
        <v>168</v>
      </c>
      <c r="N404" t="s">
        <v>168</v>
      </c>
    </row>
    <row r="405" spans="1:14" ht="12.75">
      <c r="A405" t="s">
        <v>82</v>
      </c>
      <c r="B405" s="1">
        <v>36853</v>
      </c>
      <c r="C405" s="2">
        <v>0.8356365740740741</v>
      </c>
      <c r="D405" t="s">
        <v>160</v>
      </c>
      <c r="E405">
        <v>0.68</v>
      </c>
      <c r="F405">
        <v>9.7804</v>
      </c>
      <c r="G405" t="s">
        <v>161</v>
      </c>
      <c r="H405">
        <v>1.676</v>
      </c>
      <c r="I405">
        <v>97.0869</v>
      </c>
      <c r="K405" s="2">
        <v>0.83472222222217</v>
      </c>
      <c r="L405" s="3">
        <f t="shared" si="36"/>
        <v>328.8347222222222</v>
      </c>
      <c r="M405">
        <f t="shared" si="33"/>
        <v>445.54958358610224</v>
      </c>
      <c r="N405">
        <f>(277-103)/(-62+(AVERAGE($Q$4,$P$367)))*I405+277-((277-103)/(-62+(AVERAGE($Q$4,$P$367)))*220)</f>
        <v>145.54617904668243</v>
      </c>
    </row>
    <row r="406" spans="1:14" ht="12.75">
      <c r="A406" t="s">
        <v>168</v>
      </c>
      <c r="B406" s="1">
        <v>36853</v>
      </c>
      <c r="C406">
        <f>AVERAGE(C405,C407)</f>
        <v>0.8377199074074073</v>
      </c>
      <c r="D406" t="s">
        <v>160</v>
      </c>
      <c r="E406" t="s">
        <v>168</v>
      </c>
      <c r="F406" t="s">
        <v>168</v>
      </c>
      <c r="G406" t="s">
        <v>161</v>
      </c>
      <c r="H406" t="s">
        <v>168</v>
      </c>
      <c r="I406" t="s">
        <v>168</v>
      </c>
      <c r="K406" s="2">
        <v>0.836805555555503</v>
      </c>
      <c r="L406" s="3">
        <f t="shared" si="36"/>
        <v>328.8368055555555</v>
      </c>
      <c r="M406" t="s">
        <v>168</v>
      </c>
      <c r="N406" t="s">
        <v>168</v>
      </c>
    </row>
    <row r="407" spans="1:14" ht="12.75">
      <c r="A407" t="s">
        <v>83</v>
      </c>
      <c r="B407" s="1">
        <v>36853</v>
      </c>
      <c r="C407" s="2">
        <v>0.8398032407407406</v>
      </c>
      <c r="D407" t="s">
        <v>160</v>
      </c>
      <c r="E407">
        <v>0.681</v>
      </c>
      <c r="F407">
        <v>10.1605</v>
      </c>
      <c r="G407" t="s">
        <v>161</v>
      </c>
      <c r="H407">
        <v>1.676</v>
      </c>
      <c r="I407">
        <v>98.7558</v>
      </c>
      <c r="K407" s="2">
        <v>0.838888888888836</v>
      </c>
      <c r="L407" s="3">
        <f t="shared" si="36"/>
        <v>328.83888888888885</v>
      </c>
      <c r="M407">
        <f t="shared" si="33"/>
        <v>462.8651736152501</v>
      </c>
      <c r="N407">
        <f>(277-103)/(-62+(AVERAGE($Q$4,$P$367)))*I407+277-((277-103)/(-62+(AVERAGE($Q$4,$P$367)))*220)</f>
        <v>147.3310439779956</v>
      </c>
    </row>
    <row r="408" spans="1:14" ht="12.75">
      <c r="A408" t="s">
        <v>84</v>
      </c>
      <c r="B408" s="1">
        <v>36853</v>
      </c>
      <c r="C408" s="2">
        <v>0.8418981481481481</v>
      </c>
      <c r="D408" t="s">
        <v>160</v>
      </c>
      <c r="E408">
        <v>0.683</v>
      </c>
      <c r="F408">
        <v>9.7628</v>
      </c>
      <c r="G408" t="s">
        <v>161</v>
      </c>
      <c r="H408">
        <v>1.681</v>
      </c>
      <c r="I408">
        <v>98.7159</v>
      </c>
      <c r="K408" s="2">
        <v>0.840972222222169</v>
      </c>
      <c r="L408" s="3">
        <f t="shared" si="36"/>
        <v>328.84097222222215</v>
      </c>
      <c r="M408">
        <f t="shared" si="33"/>
        <v>444.7478093569179</v>
      </c>
      <c r="N408">
        <f>(277-103)/(-62+(AVERAGE($Q$4,$P$367)))*I408+277-((277-103)/(-62+(AVERAGE($Q$4,$P$367)))*220)</f>
        <v>147.2883714926703</v>
      </c>
    </row>
    <row r="409" spans="1:14" ht="12.75">
      <c r="A409" t="s">
        <v>85</v>
      </c>
      <c r="B409" s="1">
        <v>36853</v>
      </c>
      <c r="C409" s="2">
        <v>0.8439814814814816</v>
      </c>
      <c r="D409" t="s">
        <v>160</v>
      </c>
      <c r="E409">
        <v>0.68</v>
      </c>
      <c r="F409">
        <v>10.9529</v>
      </c>
      <c r="G409" t="s">
        <v>161</v>
      </c>
      <c r="H409">
        <v>1.676</v>
      </c>
      <c r="I409">
        <v>100.0233</v>
      </c>
      <c r="K409" s="2">
        <v>0.843055555555502</v>
      </c>
      <c r="L409" s="3">
        <f t="shared" si="36"/>
        <v>328.8430555555555</v>
      </c>
      <c r="M409">
        <f t="shared" si="33"/>
        <v>498.9632360701218</v>
      </c>
      <c r="N409">
        <f>(277-103)/(-62+(AVERAGE($Q$4,$P$367)))*I409+277-((277-103)/(-62+(AVERAGE($Q$4,$P$367)))*220)</f>
        <v>148.68661729002122</v>
      </c>
    </row>
    <row r="410" spans="1:14" ht="12.75">
      <c r="A410" t="s">
        <v>168</v>
      </c>
      <c r="B410" s="1">
        <v>36853</v>
      </c>
      <c r="C410">
        <f>AVERAGE(C409,C411)</f>
        <v>0.8460648148148149</v>
      </c>
      <c r="D410" t="s">
        <v>160</v>
      </c>
      <c r="E410" t="s">
        <v>168</v>
      </c>
      <c r="F410" t="s">
        <v>168</v>
      </c>
      <c r="G410" t="s">
        <v>161</v>
      </c>
      <c r="H410" t="s">
        <v>168</v>
      </c>
      <c r="I410" t="s">
        <v>168</v>
      </c>
      <c r="K410" s="2">
        <v>0.845138888888835</v>
      </c>
      <c r="L410" s="3">
        <f t="shared" si="36"/>
        <v>328.8451388888888</v>
      </c>
      <c r="M410" t="s">
        <v>168</v>
      </c>
      <c r="N410" t="s">
        <v>168</v>
      </c>
    </row>
    <row r="411" spans="1:14" ht="12.75">
      <c r="A411" t="s">
        <v>86</v>
      </c>
      <c r="B411" s="1">
        <v>36853</v>
      </c>
      <c r="C411" s="2">
        <v>0.8481481481481481</v>
      </c>
      <c r="D411" t="s">
        <v>160</v>
      </c>
      <c r="E411">
        <v>0.68</v>
      </c>
      <c r="F411">
        <v>9.7302</v>
      </c>
      <c r="G411" t="s">
        <v>161</v>
      </c>
      <c r="H411">
        <v>1.676</v>
      </c>
      <c r="I411">
        <v>99.8819</v>
      </c>
      <c r="K411" s="2">
        <v>0.847222222222168</v>
      </c>
      <c r="L411" s="3">
        <f t="shared" si="36"/>
        <v>328.8472222222222</v>
      </c>
      <c r="M411">
        <f t="shared" si="33"/>
        <v>443.26270481876946</v>
      </c>
      <c r="N411">
        <f aca="true" t="shared" si="38" ref="N411:N420">(277-103)/(-62+(AVERAGE($Q$4,$P$367)))*I411+277-((277-103)/(-62+(AVERAGE($Q$4,$P$367)))*220)</f>
        <v>148.53539199114908</v>
      </c>
    </row>
    <row r="412" spans="1:14" ht="12.75">
      <c r="A412" t="s">
        <v>87</v>
      </c>
      <c r="B412" s="1">
        <v>36853</v>
      </c>
      <c r="C412" s="2">
        <v>0.8502314814814814</v>
      </c>
      <c r="D412" t="s">
        <v>160</v>
      </c>
      <c r="E412">
        <v>0.681</v>
      </c>
      <c r="F412">
        <v>10.6007</v>
      </c>
      <c r="G412" t="s">
        <v>161</v>
      </c>
      <c r="H412">
        <v>1.678</v>
      </c>
      <c r="I412">
        <v>100.4668</v>
      </c>
      <c r="K412" s="2">
        <v>0.849305555555501</v>
      </c>
      <c r="L412" s="3">
        <f t="shared" si="36"/>
        <v>328.8493055555555</v>
      </c>
      <c r="M412">
        <f t="shared" si="33"/>
        <v>482.918640415647</v>
      </c>
      <c r="N412">
        <f t="shared" si="38"/>
        <v>149.1609342634992</v>
      </c>
    </row>
    <row r="413" spans="1:14" ht="12.75">
      <c r="A413" t="s">
        <v>88</v>
      </c>
      <c r="B413" s="1">
        <v>36853</v>
      </c>
      <c r="C413" s="2">
        <v>0.8523263888888889</v>
      </c>
      <c r="D413" t="s">
        <v>160</v>
      </c>
      <c r="E413">
        <v>0.68</v>
      </c>
      <c r="F413">
        <v>10.6337</v>
      </c>
      <c r="G413" t="s">
        <v>161</v>
      </c>
      <c r="H413">
        <v>1.676</v>
      </c>
      <c r="I413">
        <v>104.6917</v>
      </c>
      <c r="K413" s="2">
        <v>0.851388888888834</v>
      </c>
      <c r="L413" s="3">
        <f t="shared" si="36"/>
        <v>328.85138888888883</v>
      </c>
      <c r="M413">
        <f t="shared" si="33"/>
        <v>484.4219670953678</v>
      </c>
      <c r="N413">
        <f t="shared" si="38"/>
        <v>153.6794050216663</v>
      </c>
    </row>
    <row r="414" spans="1:14" ht="12.75">
      <c r="A414" t="s">
        <v>89</v>
      </c>
      <c r="B414" s="1">
        <v>36853</v>
      </c>
      <c r="C414" s="2">
        <v>0.8544675925925925</v>
      </c>
      <c r="D414" t="s">
        <v>160</v>
      </c>
      <c r="E414">
        <v>0.68</v>
      </c>
      <c r="F414">
        <v>10.6238</v>
      </c>
      <c r="G414" t="s">
        <v>161</v>
      </c>
      <c r="H414">
        <v>1.676</v>
      </c>
      <c r="I414">
        <v>100.4894</v>
      </c>
      <c r="K414" s="2">
        <v>0.853472222222167</v>
      </c>
      <c r="L414" s="3">
        <f t="shared" si="36"/>
        <v>328.8534722222222</v>
      </c>
      <c r="M414">
        <f t="shared" si="33"/>
        <v>483.9709690914516</v>
      </c>
      <c r="N414">
        <f t="shared" si="38"/>
        <v>149.1851046436584</v>
      </c>
    </row>
    <row r="415" spans="1:14" ht="12.75">
      <c r="A415" t="s">
        <v>90</v>
      </c>
      <c r="B415" s="1">
        <v>36853</v>
      </c>
      <c r="C415" s="2">
        <v>0.8564930555555555</v>
      </c>
      <c r="D415" t="s">
        <v>160</v>
      </c>
      <c r="E415">
        <v>0.681</v>
      </c>
      <c r="F415">
        <v>10.8224</v>
      </c>
      <c r="G415" t="s">
        <v>161</v>
      </c>
      <c r="H415">
        <v>1.678</v>
      </c>
      <c r="I415">
        <v>102.4787</v>
      </c>
      <c r="K415" s="2">
        <v>0.8555555555555</v>
      </c>
      <c r="L415" s="3">
        <f t="shared" si="36"/>
        <v>328.8555555555555</v>
      </c>
      <c r="M415">
        <f t="shared" si="33"/>
        <v>493.018262382135</v>
      </c>
      <c r="N415">
        <f t="shared" si="38"/>
        <v>151.31263284059128</v>
      </c>
    </row>
    <row r="416" spans="1:14" ht="12.75">
      <c r="A416" t="s">
        <v>91</v>
      </c>
      <c r="B416" s="1">
        <v>36853</v>
      </c>
      <c r="C416" s="2">
        <v>0.8585763888888889</v>
      </c>
      <c r="D416" t="s">
        <v>160</v>
      </c>
      <c r="E416">
        <v>0.68</v>
      </c>
      <c r="F416">
        <v>10.1444</v>
      </c>
      <c r="G416" t="s">
        <v>161</v>
      </c>
      <c r="H416">
        <v>1.676</v>
      </c>
      <c r="I416">
        <v>101.5892</v>
      </c>
      <c r="K416" s="2">
        <v>0.857638888888833</v>
      </c>
      <c r="L416" s="3">
        <f t="shared" si="36"/>
        <v>328.85763888888886</v>
      </c>
      <c r="M416">
        <f t="shared" si="33"/>
        <v>462.13173241696205</v>
      </c>
      <c r="N416">
        <f t="shared" si="38"/>
        <v>150.36132517901592</v>
      </c>
    </row>
    <row r="417" spans="1:14" ht="12.75">
      <c r="A417" t="s">
        <v>92</v>
      </c>
      <c r="B417" s="1">
        <v>36853</v>
      </c>
      <c r="C417" s="2">
        <v>0.8606597222222222</v>
      </c>
      <c r="D417" t="s">
        <v>160</v>
      </c>
      <c r="E417">
        <v>0.68</v>
      </c>
      <c r="F417">
        <v>10.894</v>
      </c>
      <c r="G417" t="s">
        <v>161</v>
      </c>
      <c r="H417">
        <v>1.676</v>
      </c>
      <c r="I417">
        <v>100.3785</v>
      </c>
      <c r="K417" s="2">
        <v>0.859722222222166</v>
      </c>
      <c r="L417" s="3">
        <f t="shared" si="36"/>
        <v>328.85972222222216</v>
      </c>
      <c r="M417">
        <f t="shared" si="33"/>
        <v>496.28002572358986</v>
      </c>
      <c r="N417">
        <f t="shared" si="38"/>
        <v>149.06649866314268</v>
      </c>
    </row>
    <row r="418" spans="1:14" ht="12.75">
      <c r="A418" t="s">
        <v>93</v>
      </c>
      <c r="B418" s="1">
        <v>36853</v>
      </c>
      <c r="C418" s="2">
        <v>0.8627430555555556</v>
      </c>
      <c r="D418" t="s">
        <v>160</v>
      </c>
      <c r="E418">
        <v>0.68</v>
      </c>
      <c r="F418">
        <v>10.3697</v>
      </c>
      <c r="G418" t="s">
        <v>161</v>
      </c>
      <c r="H418">
        <v>1.678</v>
      </c>
      <c r="I418">
        <v>115.7862</v>
      </c>
      <c r="K418" s="2">
        <v>0.861805555555499</v>
      </c>
      <c r="L418" s="3">
        <f t="shared" si="36"/>
        <v>328.8618055555555</v>
      </c>
      <c r="M418">
        <f t="shared" si="33"/>
        <v>472.39535365760145</v>
      </c>
      <c r="N418">
        <f t="shared" si="38"/>
        <v>165.54481575955003</v>
      </c>
    </row>
    <row r="419" spans="1:14" ht="12.75">
      <c r="A419" t="s">
        <v>94</v>
      </c>
      <c r="B419" s="1">
        <v>36853</v>
      </c>
      <c r="C419" s="2">
        <v>0.864826388888889</v>
      </c>
      <c r="D419" t="s">
        <v>160</v>
      </c>
      <c r="E419">
        <v>0.681</v>
      </c>
      <c r="F419">
        <v>10.9507</v>
      </c>
      <c r="G419" t="s">
        <v>161</v>
      </c>
      <c r="H419">
        <v>1.678</v>
      </c>
      <c r="I419">
        <v>251.5844</v>
      </c>
      <c r="K419" s="2">
        <v>0.863888888888832</v>
      </c>
      <c r="L419" s="3">
        <f t="shared" si="36"/>
        <v>328.8638888888888</v>
      </c>
      <c r="M419">
        <f t="shared" si="33"/>
        <v>498.86301429147375</v>
      </c>
      <c r="N419">
        <f t="shared" si="38"/>
        <v>310.7790688097359</v>
      </c>
    </row>
    <row r="420" spans="1:14" ht="12.75">
      <c r="A420" t="s">
        <v>95</v>
      </c>
      <c r="B420" s="1">
        <v>36853</v>
      </c>
      <c r="C420" s="2">
        <v>0.8669097222222222</v>
      </c>
      <c r="D420" t="s">
        <v>160</v>
      </c>
      <c r="E420">
        <v>0.685</v>
      </c>
      <c r="F420">
        <v>11.3095</v>
      </c>
      <c r="G420" t="s">
        <v>161</v>
      </c>
      <c r="H420">
        <v>1.683</v>
      </c>
      <c r="I420">
        <v>106.0063</v>
      </c>
      <c r="K420" s="2">
        <v>0.865972222222165</v>
      </c>
      <c r="L420" s="3">
        <f t="shared" si="36"/>
        <v>328.8659722222222</v>
      </c>
      <c r="M420">
        <f t="shared" si="33"/>
        <v>515.2082752818927</v>
      </c>
      <c r="N420">
        <f t="shared" si="38"/>
        <v>155.08535111712098</v>
      </c>
    </row>
    <row r="421" spans="1:14" ht="12.75">
      <c r="A421" t="s">
        <v>168</v>
      </c>
      <c r="B421" s="1">
        <v>36853</v>
      </c>
      <c r="C421">
        <f>AVERAGE(C420,C422)</f>
        <v>0.8689988425925925</v>
      </c>
      <c r="D421" t="s">
        <v>160</v>
      </c>
      <c r="E421" t="s">
        <v>168</v>
      </c>
      <c r="F421" t="s">
        <v>168</v>
      </c>
      <c r="G421" t="s">
        <v>161</v>
      </c>
      <c r="H421" t="s">
        <v>168</v>
      </c>
      <c r="I421" t="s">
        <v>168</v>
      </c>
      <c r="K421" s="2">
        <v>0.868055555555498</v>
      </c>
      <c r="L421" s="3">
        <f t="shared" si="36"/>
        <v>328.8680555555555</v>
      </c>
      <c r="M421" t="s">
        <v>168</v>
      </c>
      <c r="N421" t="s">
        <v>168</v>
      </c>
    </row>
    <row r="422" spans="1:14" ht="12.75">
      <c r="A422" t="s">
        <v>96</v>
      </c>
      <c r="B422" s="1">
        <v>36853</v>
      </c>
      <c r="C422" s="2">
        <v>0.871087962962963</v>
      </c>
      <c r="D422" t="s">
        <v>160</v>
      </c>
      <c r="E422">
        <v>0.68</v>
      </c>
      <c r="F422">
        <v>10.2615</v>
      </c>
      <c r="G422" t="s">
        <v>161</v>
      </c>
      <c r="H422">
        <v>1.676</v>
      </c>
      <c r="I422">
        <v>101.4081</v>
      </c>
      <c r="K422" s="2">
        <v>0.870138888888831</v>
      </c>
      <c r="L422" s="3">
        <f t="shared" si="36"/>
        <v>328.87013888888885</v>
      </c>
      <c r="M422">
        <f t="shared" si="33"/>
        <v>467.4662643622744</v>
      </c>
      <c r="N422">
        <f>(277-103)/(-62+(AVERAGE($Q$4,$P$367)))*I422+277-((277-103)/(-62+(AVERAGE($Q$4,$P$367)))*220)</f>
        <v>150.16764129198805</v>
      </c>
    </row>
    <row r="423" spans="1:14" ht="12.75">
      <c r="A423" t="s">
        <v>97</v>
      </c>
      <c r="B423" s="1">
        <v>36853</v>
      </c>
      <c r="C423" s="2">
        <v>0.8731712962962962</v>
      </c>
      <c r="D423" t="s">
        <v>160</v>
      </c>
      <c r="E423">
        <v>0.68</v>
      </c>
      <c r="F423">
        <v>10.2963</v>
      </c>
      <c r="G423" t="s">
        <v>161</v>
      </c>
      <c r="H423">
        <v>1.678</v>
      </c>
      <c r="I423">
        <v>107.7289</v>
      </c>
      <c r="K423" s="2">
        <v>0.872222222222164</v>
      </c>
      <c r="L423" s="3">
        <f t="shared" si="36"/>
        <v>328.87222222222215</v>
      </c>
      <c r="M423">
        <f t="shared" si="33"/>
        <v>469.0515906790709</v>
      </c>
      <c r="N423">
        <f>(277-103)/(-62+(AVERAGE($Q$4,$P$367)))*I423+277-((277-103)/(-62+(AVERAGE($Q$4,$P$367)))*220)</f>
        <v>156.92764743845845</v>
      </c>
    </row>
    <row r="424" spans="1:14" ht="12.75">
      <c r="A424" t="s">
        <v>98</v>
      </c>
      <c r="B424" s="1">
        <v>36853</v>
      </c>
      <c r="C424" s="2">
        <v>0.8752546296296296</v>
      </c>
      <c r="D424" t="s">
        <v>160</v>
      </c>
      <c r="E424">
        <v>0.68</v>
      </c>
      <c r="F424">
        <v>9.7467</v>
      </c>
      <c r="G424" t="s">
        <v>161</v>
      </c>
      <c r="H424">
        <v>1.676</v>
      </c>
      <c r="I424">
        <v>103.0202</v>
      </c>
      <c r="K424" s="2">
        <v>0.874305555555497</v>
      </c>
      <c r="L424" s="3">
        <f t="shared" si="36"/>
        <v>328.8743055555555</v>
      </c>
      <c r="M424">
        <f t="shared" si="33"/>
        <v>444.01436815862985</v>
      </c>
      <c r="N424">
        <f>(277-103)/(-62+(AVERAGE($Q$4,$P$367)))*I424+277-((277-103)/(-62+(AVERAGE($Q$4,$P$367)))*220)</f>
        <v>151.89175942714894</v>
      </c>
    </row>
    <row r="425" spans="1:14" ht="12.75">
      <c r="A425" t="s">
        <v>99</v>
      </c>
      <c r="B425" s="1">
        <v>36853</v>
      </c>
      <c r="C425" s="2">
        <v>0.877337962962963</v>
      </c>
      <c r="D425" t="s">
        <v>160</v>
      </c>
      <c r="E425">
        <v>0.68</v>
      </c>
      <c r="F425">
        <v>10.7106</v>
      </c>
      <c r="G425" t="s">
        <v>161</v>
      </c>
      <c r="H425">
        <v>1.678</v>
      </c>
      <c r="I425">
        <v>94.3846</v>
      </c>
      <c r="K425" s="2">
        <v>0.87638888888883</v>
      </c>
      <c r="L425" s="3">
        <f t="shared" si="36"/>
        <v>328.8763888888888</v>
      </c>
      <c r="M425">
        <f t="shared" si="33"/>
        <v>487.92517381265657</v>
      </c>
      <c r="N425">
        <f>(277-103)/(-62+(AVERAGE($Q$4,$P$367)))*I425+277-((277-103)/(-62+(AVERAGE($Q$4,$P$367)))*220)</f>
        <v>142.65610744030243</v>
      </c>
    </row>
    <row r="426" spans="1:14" ht="12.75">
      <c r="A426" t="s">
        <v>100</v>
      </c>
      <c r="B426" s="1">
        <v>36853</v>
      </c>
      <c r="C426" s="2">
        <v>0.8794212962962963</v>
      </c>
      <c r="D426" t="s">
        <v>160</v>
      </c>
      <c r="E426">
        <v>0.68</v>
      </c>
      <c r="F426">
        <v>11.4162</v>
      </c>
      <c r="G426" t="s">
        <v>161</v>
      </c>
      <c r="H426">
        <v>1.676</v>
      </c>
      <c r="I426">
        <v>100.0697</v>
      </c>
      <c r="K426" s="2">
        <v>0.878472222222163</v>
      </c>
      <c r="L426" s="3">
        <f t="shared" si="36"/>
        <v>328.8784722222222</v>
      </c>
      <c r="M426">
        <f t="shared" si="33"/>
        <v>520.0690315463233</v>
      </c>
      <c r="N426">
        <f>(277-103)/(-62+(AVERAGE($Q$4,$P$367)))*I426+277-((277-103)/(-62+(AVERAGE($Q$4,$P$367)))*220)</f>
        <v>148.7362414333569</v>
      </c>
    </row>
    <row r="427" spans="1:14" ht="12.75">
      <c r="A427" t="s">
        <v>168</v>
      </c>
      <c r="B427" s="1">
        <v>36853</v>
      </c>
      <c r="C427">
        <f>AVERAGE(C426,C428)</f>
        <v>0.8815104166666666</v>
      </c>
      <c r="D427" t="s">
        <v>160</v>
      </c>
      <c r="E427" t="s">
        <v>168</v>
      </c>
      <c r="F427" t="s">
        <v>168</v>
      </c>
      <c r="G427" t="s">
        <v>161</v>
      </c>
      <c r="H427" t="s">
        <v>168</v>
      </c>
      <c r="I427" t="s">
        <v>168</v>
      </c>
      <c r="K427" s="2">
        <v>0.880555555555496</v>
      </c>
      <c r="L427" s="3">
        <f t="shared" si="36"/>
        <v>328.8805555555555</v>
      </c>
      <c r="M427" t="s">
        <v>168</v>
      </c>
      <c r="N427" t="s">
        <v>168</v>
      </c>
    </row>
    <row r="428" spans="1:14" ht="12.75">
      <c r="A428" t="s">
        <v>101</v>
      </c>
      <c r="B428" s="1">
        <v>36853</v>
      </c>
      <c r="C428" s="2">
        <v>0.883599537037037</v>
      </c>
      <c r="D428" t="s">
        <v>160</v>
      </c>
      <c r="E428">
        <v>0.68</v>
      </c>
      <c r="F428">
        <v>10.1948</v>
      </c>
      <c r="G428" t="s">
        <v>161</v>
      </c>
      <c r="H428">
        <v>1.676</v>
      </c>
      <c r="I428">
        <v>98.012</v>
      </c>
      <c r="K428" s="2">
        <v>0.882638888888829</v>
      </c>
      <c r="L428" s="3">
        <f t="shared" si="36"/>
        <v>328.88263888888883</v>
      </c>
      <c r="M428">
        <f t="shared" si="33"/>
        <v>464.42772225508116</v>
      </c>
      <c r="N428">
        <f aca="true" t="shared" si="39" ref="N428:N442">(277-103)/(-62+(AVERAGE($Q$4,$P$367)))*I428+277-((277-103)/(-62+(AVERAGE($Q$4,$P$367)))*220)</f>
        <v>146.53556040443777</v>
      </c>
    </row>
    <row r="429" spans="1:14" ht="12.75">
      <c r="A429" t="s">
        <v>102</v>
      </c>
      <c r="B429" s="1">
        <v>36853</v>
      </c>
      <c r="C429" s="2">
        <v>0.8856828703703704</v>
      </c>
      <c r="D429" t="s">
        <v>160</v>
      </c>
      <c r="E429">
        <v>0.68</v>
      </c>
      <c r="F429">
        <v>10.009</v>
      </c>
      <c r="G429" t="s">
        <v>161</v>
      </c>
      <c r="H429">
        <v>1.678</v>
      </c>
      <c r="I429">
        <v>104.239</v>
      </c>
      <c r="K429" s="2">
        <v>0.884722222222162</v>
      </c>
      <c r="L429" s="3">
        <f t="shared" si="36"/>
        <v>328.88472222222214</v>
      </c>
      <c r="M429">
        <f t="shared" si="33"/>
        <v>455.96353749471365</v>
      </c>
      <c r="N429">
        <f t="shared" si="39"/>
        <v>153.195248778389</v>
      </c>
    </row>
    <row r="430" spans="1:14" ht="12.75">
      <c r="A430" t="s">
        <v>103</v>
      </c>
      <c r="B430" s="1">
        <v>36853</v>
      </c>
      <c r="C430" s="2">
        <v>0.887824074074074</v>
      </c>
      <c r="D430" t="s">
        <v>160</v>
      </c>
      <c r="E430">
        <v>0.68</v>
      </c>
      <c r="F430">
        <v>9.978</v>
      </c>
      <c r="G430" t="s">
        <v>161</v>
      </c>
      <c r="H430">
        <v>1.678</v>
      </c>
      <c r="I430">
        <v>106.0936</v>
      </c>
      <c r="K430" s="2">
        <v>0.886805555555495</v>
      </c>
      <c r="L430" s="3">
        <f t="shared" si="36"/>
        <v>328.8868055555555</v>
      </c>
      <c r="M430">
        <f t="shared" si="33"/>
        <v>454.5513215228547</v>
      </c>
      <c r="N430">
        <f t="shared" si="39"/>
        <v>155.17871723162972</v>
      </c>
    </row>
    <row r="431" spans="1:14" ht="12.75">
      <c r="A431" t="s">
        <v>104</v>
      </c>
      <c r="B431" s="1">
        <v>36853</v>
      </c>
      <c r="C431" s="2">
        <v>0.8898495370370371</v>
      </c>
      <c r="D431" t="s">
        <v>160</v>
      </c>
      <c r="E431">
        <v>0.68</v>
      </c>
      <c r="F431">
        <v>10.2099</v>
      </c>
      <c r="G431" t="s">
        <v>161</v>
      </c>
      <c r="H431">
        <v>1.678</v>
      </c>
      <c r="I431">
        <v>110.6735</v>
      </c>
      <c r="K431" s="2">
        <v>0.888888888888828</v>
      </c>
      <c r="L431" s="3">
        <f t="shared" si="36"/>
        <v>328.8888888888888</v>
      </c>
      <c r="M431">
        <f t="shared" si="33"/>
        <v>465.1156080994382</v>
      </c>
      <c r="N431">
        <f t="shared" si="39"/>
        <v>160.0768554657488</v>
      </c>
    </row>
    <row r="432" spans="1:14" ht="12.75">
      <c r="A432" t="s">
        <v>105</v>
      </c>
      <c r="B432" s="1">
        <v>36853</v>
      </c>
      <c r="C432" s="2">
        <v>0.8919328703703703</v>
      </c>
      <c r="D432" t="s">
        <v>160</v>
      </c>
      <c r="E432">
        <v>0.68</v>
      </c>
      <c r="F432">
        <v>10.6807</v>
      </c>
      <c r="G432" t="s">
        <v>161</v>
      </c>
      <c r="H432">
        <v>1.676</v>
      </c>
      <c r="I432">
        <v>101.8154</v>
      </c>
      <c r="K432" s="2">
        <v>0.890972222222161</v>
      </c>
      <c r="L432" s="3">
        <f t="shared" si="36"/>
        <v>328.89097222222216</v>
      </c>
      <c r="M432">
        <f t="shared" si="33"/>
        <v>486.56306873012176</v>
      </c>
      <c r="N432">
        <f t="shared" si="39"/>
        <v>150.60324287777746</v>
      </c>
    </row>
    <row r="433" spans="1:14" ht="12.75">
      <c r="A433" t="s">
        <v>106</v>
      </c>
      <c r="B433" s="1">
        <v>36853</v>
      </c>
      <c r="C433" s="2">
        <v>0.8940162037037037</v>
      </c>
      <c r="D433" t="s">
        <v>160</v>
      </c>
      <c r="E433">
        <v>0.68</v>
      </c>
      <c r="F433">
        <v>10.0798</v>
      </c>
      <c r="G433" t="s">
        <v>161</v>
      </c>
      <c r="H433">
        <v>1.676</v>
      </c>
      <c r="I433">
        <v>107.9992</v>
      </c>
      <c r="K433" s="2">
        <v>0.893055555555494</v>
      </c>
      <c r="L433" s="3">
        <f t="shared" si="36"/>
        <v>328.8930555555555</v>
      </c>
      <c r="M433">
        <f aca="true" t="shared" si="40" ref="M433:M484">500*F433/AVERAGE($Q$367,$Q$6)</f>
        <v>459.1888565530238</v>
      </c>
      <c r="N433">
        <f t="shared" si="39"/>
        <v>157.21672946310582</v>
      </c>
    </row>
    <row r="434" spans="1:14" ht="12.75">
      <c r="A434" t="s">
        <v>107</v>
      </c>
      <c r="B434" s="1">
        <v>36853</v>
      </c>
      <c r="C434" s="2">
        <v>0.896099537037037</v>
      </c>
      <c r="D434" t="s">
        <v>160</v>
      </c>
      <c r="E434">
        <v>0.68</v>
      </c>
      <c r="F434">
        <v>10.7795</v>
      </c>
      <c r="G434" t="s">
        <v>161</v>
      </c>
      <c r="H434">
        <v>1.678</v>
      </c>
      <c r="I434">
        <v>100.3267</v>
      </c>
      <c r="K434" s="2">
        <v>0.895138888888827</v>
      </c>
      <c r="L434" s="3">
        <f t="shared" si="36"/>
        <v>328.8951388888888</v>
      </c>
      <c r="M434">
        <f t="shared" si="40"/>
        <v>491.06393769849797</v>
      </c>
      <c r="N434">
        <f t="shared" si="39"/>
        <v>149.01109929622913</v>
      </c>
    </row>
    <row r="435" spans="1:14" ht="12.75">
      <c r="A435" t="s">
        <v>108</v>
      </c>
      <c r="B435" s="1">
        <v>36853</v>
      </c>
      <c r="C435" s="2">
        <v>0.8981944444444444</v>
      </c>
      <c r="D435" t="s">
        <v>160</v>
      </c>
      <c r="E435">
        <v>0.68</v>
      </c>
      <c r="F435">
        <v>10.3693</v>
      </c>
      <c r="G435" t="s">
        <v>161</v>
      </c>
      <c r="H435">
        <v>1.678</v>
      </c>
      <c r="I435">
        <v>104.0771</v>
      </c>
      <c r="K435" s="2">
        <v>0.89722222222216</v>
      </c>
      <c r="L435" s="3">
        <f t="shared" si="36"/>
        <v>328.8972222222222</v>
      </c>
      <c r="M435">
        <f t="shared" si="40"/>
        <v>472.37713151602907</v>
      </c>
      <c r="N435">
        <f t="shared" si="39"/>
        <v>153.02209901963795</v>
      </c>
    </row>
    <row r="436" spans="1:14" ht="12.75">
      <c r="A436" t="s">
        <v>109</v>
      </c>
      <c r="B436" s="1">
        <v>36853</v>
      </c>
      <c r="C436" s="2">
        <v>0.9002777777777777</v>
      </c>
      <c r="D436" t="s">
        <v>160</v>
      </c>
      <c r="E436">
        <v>0.68</v>
      </c>
      <c r="F436">
        <v>10.1444</v>
      </c>
      <c r="G436" t="s">
        <v>161</v>
      </c>
      <c r="H436">
        <v>1.678</v>
      </c>
      <c r="I436">
        <v>99.3087</v>
      </c>
      <c r="K436" s="2">
        <v>0.899305555555493</v>
      </c>
      <c r="L436" s="3">
        <f t="shared" si="36"/>
        <v>328.8993055555555</v>
      </c>
      <c r="M436">
        <f t="shared" si="40"/>
        <v>462.13173241696205</v>
      </c>
      <c r="N436">
        <f t="shared" si="39"/>
        <v>147.9223627032177</v>
      </c>
    </row>
    <row r="437" spans="1:14" ht="12.75">
      <c r="A437" t="s">
        <v>110</v>
      </c>
      <c r="B437" s="1">
        <v>36853</v>
      </c>
      <c r="C437" s="2">
        <v>0.9024189814814815</v>
      </c>
      <c r="D437" t="s">
        <v>160</v>
      </c>
      <c r="E437">
        <v>0.68</v>
      </c>
      <c r="F437">
        <v>10.2849</v>
      </c>
      <c r="G437" t="s">
        <v>161</v>
      </c>
      <c r="H437">
        <v>1.678</v>
      </c>
      <c r="I437">
        <v>99.0468</v>
      </c>
      <c r="K437" s="2">
        <v>0.901388888888826</v>
      </c>
      <c r="L437" s="3">
        <f t="shared" si="36"/>
        <v>328.90138888888885</v>
      </c>
      <c r="M437">
        <f t="shared" si="40"/>
        <v>468.5322596442582</v>
      </c>
      <c r="N437">
        <f t="shared" si="39"/>
        <v>147.64226435969147</v>
      </c>
    </row>
    <row r="438" spans="1:14" ht="12.75">
      <c r="A438" t="s">
        <v>111</v>
      </c>
      <c r="B438" s="1">
        <v>36853</v>
      </c>
      <c r="C438" s="2">
        <v>0.9044444444444445</v>
      </c>
      <c r="D438" t="s">
        <v>160</v>
      </c>
      <c r="E438">
        <v>0.68</v>
      </c>
      <c r="F438">
        <v>10.8209</v>
      </c>
      <c r="G438" t="s">
        <v>161</v>
      </c>
      <c r="H438">
        <v>1.68</v>
      </c>
      <c r="I438">
        <v>98.7396</v>
      </c>
      <c r="K438" s="2">
        <v>0.903472222222159</v>
      </c>
      <c r="L438" s="3">
        <f t="shared" si="36"/>
        <v>328.90347222222215</v>
      </c>
      <c r="M438">
        <f t="shared" si="40"/>
        <v>492.9499293512386</v>
      </c>
      <c r="N438">
        <f t="shared" si="39"/>
        <v>147.31371830726204</v>
      </c>
    </row>
    <row r="439" spans="1:14" ht="12.75">
      <c r="A439" t="s">
        <v>112</v>
      </c>
      <c r="B439" s="1">
        <v>36853</v>
      </c>
      <c r="C439" s="2">
        <v>0.9065277777777778</v>
      </c>
      <c r="D439" t="s">
        <v>160</v>
      </c>
      <c r="E439">
        <v>0.68</v>
      </c>
      <c r="F439">
        <v>9.9621</v>
      </c>
      <c r="G439" t="s">
        <v>161</v>
      </c>
      <c r="H439">
        <v>1.676</v>
      </c>
      <c r="I439">
        <v>98.4516</v>
      </c>
      <c r="K439" s="2">
        <v>0.905555555555492</v>
      </c>
      <c r="L439" s="3">
        <f t="shared" si="36"/>
        <v>328.9055555555555</v>
      </c>
      <c r="M439">
        <f t="shared" si="40"/>
        <v>453.82699139535293</v>
      </c>
      <c r="N439">
        <f t="shared" si="39"/>
        <v>147.0057063831095</v>
      </c>
    </row>
    <row r="440" spans="1:14" ht="12.75">
      <c r="A440" t="s">
        <v>113</v>
      </c>
      <c r="B440" s="1">
        <v>36853</v>
      </c>
      <c r="C440" s="2">
        <v>0.908611111111111</v>
      </c>
      <c r="D440" t="s">
        <v>160</v>
      </c>
      <c r="E440">
        <v>0.68</v>
      </c>
      <c r="F440">
        <v>10.6875</v>
      </c>
      <c r="G440" t="s">
        <v>161</v>
      </c>
      <c r="H440">
        <v>1.678</v>
      </c>
      <c r="I440">
        <v>99.7662</v>
      </c>
      <c r="K440" s="2">
        <v>0.907638888888825</v>
      </c>
      <c r="L440" s="3">
        <f t="shared" si="36"/>
        <v>328.9076388888888</v>
      </c>
      <c r="M440">
        <f t="shared" si="40"/>
        <v>486.87284513685205</v>
      </c>
      <c r="N440">
        <f t="shared" si="39"/>
        <v>148.41165247856418</v>
      </c>
    </row>
    <row r="441" spans="1:14" ht="12.75">
      <c r="A441" t="s">
        <v>114</v>
      </c>
      <c r="B441" s="1">
        <v>36853</v>
      </c>
      <c r="C441" s="2">
        <v>0.9107060185185185</v>
      </c>
      <c r="D441" t="s">
        <v>160</v>
      </c>
      <c r="E441">
        <v>0.68</v>
      </c>
      <c r="F441">
        <v>10.1547</v>
      </c>
      <c r="G441" t="s">
        <v>161</v>
      </c>
      <c r="H441">
        <v>1.678</v>
      </c>
      <c r="I441">
        <v>105.6844</v>
      </c>
      <c r="K441" s="2">
        <v>0.909722222222158</v>
      </c>
      <c r="L441" s="3">
        <f t="shared" si="36"/>
        <v>328.9097222222222</v>
      </c>
      <c r="M441">
        <f t="shared" si="40"/>
        <v>462.60095256245074</v>
      </c>
      <c r="N441">
        <f t="shared" si="39"/>
        <v>154.74108362272966</v>
      </c>
    </row>
    <row r="442" spans="1:14" ht="12.75">
      <c r="A442" t="s">
        <v>115</v>
      </c>
      <c r="B442" s="1">
        <v>36853</v>
      </c>
      <c r="C442" s="2">
        <v>0.9127893518518518</v>
      </c>
      <c r="D442" t="s">
        <v>160</v>
      </c>
      <c r="E442">
        <v>0.68</v>
      </c>
      <c r="F442">
        <v>9.6212</v>
      </c>
      <c r="G442" t="s">
        <v>161</v>
      </c>
      <c r="H442">
        <v>1.676</v>
      </c>
      <c r="I442">
        <v>97.499</v>
      </c>
      <c r="K442" s="2">
        <v>0.911805555555491</v>
      </c>
      <c r="L442" s="3">
        <f t="shared" si="36"/>
        <v>328.9118055555555</v>
      </c>
      <c r="M442">
        <f t="shared" si="40"/>
        <v>438.2971712402977</v>
      </c>
      <c r="N442">
        <f t="shared" si="39"/>
        <v>145.98691416454102</v>
      </c>
    </row>
    <row r="443" spans="1:14" ht="12.75">
      <c r="A443" t="s">
        <v>168</v>
      </c>
      <c r="B443" s="1">
        <v>36853</v>
      </c>
      <c r="C443">
        <f>AVERAGE(C442,C444)</f>
        <v>0.9148726851851852</v>
      </c>
      <c r="D443" t="s">
        <v>160</v>
      </c>
      <c r="E443" t="s">
        <v>168</v>
      </c>
      <c r="F443" t="s">
        <v>168</v>
      </c>
      <c r="G443" t="s">
        <v>161</v>
      </c>
      <c r="H443" t="s">
        <v>168</v>
      </c>
      <c r="I443" t="s">
        <v>168</v>
      </c>
      <c r="K443" s="2">
        <v>0.913888888888824</v>
      </c>
      <c r="L443" s="3">
        <f t="shared" si="36"/>
        <v>328.91388888888883</v>
      </c>
      <c r="M443" t="s">
        <v>168</v>
      </c>
      <c r="N443" t="s">
        <v>168</v>
      </c>
    </row>
    <row r="444" spans="1:14" ht="12.75">
      <c r="A444" t="s">
        <v>116</v>
      </c>
      <c r="B444" s="1">
        <v>36853</v>
      </c>
      <c r="C444" s="2">
        <v>0.9169560185185185</v>
      </c>
      <c r="D444" t="s">
        <v>160</v>
      </c>
      <c r="E444">
        <v>0.68</v>
      </c>
      <c r="F444">
        <v>9.4229</v>
      </c>
      <c r="G444" t="s">
        <v>161</v>
      </c>
      <c r="H444">
        <v>1.676</v>
      </c>
      <c r="I444">
        <v>100.9073</v>
      </c>
      <c r="K444" s="2">
        <v>0.915972222222157</v>
      </c>
      <c r="L444" s="3">
        <f t="shared" si="36"/>
        <v>328.91597222222214</v>
      </c>
      <c r="M444">
        <f t="shared" si="40"/>
        <v>429.26354455579354</v>
      </c>
      <c r="N444">
        <f aca="true" t="shared" si="41" ref="N444:N452">(277-103)/(-62+(AVERAGE($Q$4,$P$367)))*I444+277-((277-103)/(-62+(AVERAGE($Q$4,$P$367)))*220)</f>
        <v>149.6320427794339</v>
      </c>
    </row>
    <row r="445" spans="1:14" ht="12.75">
      <c r="A445" t="s">
        <v>117</v>
      </c>
      <c r="B445" s="1">
        <v>36853</v>
      </c>
      <c r="C445" s="2">
        <v>0.9190393518518518</v>
      </c>
      <c r="D445" t="s">
        <v>160</v>
      </c>
      <c r="E445">
        <v>0.68</v>
      </c>
      <c r="F445">
        <v>10.4387</v>
      </c>
      <c r="G445" t="s">
        <v>161</v>
      </c>
      <c r="H445">
        <v>1.676</v>
      </c>
      <c r="I445">
        <v>106.1255</v>
      </c>
      <c r="K445" s="2">
        <v>0.91805555555549</v>
      </c>
      <c r="L445" s="3">
        <f t="shared" si="36"/>
        <v>328.9180555555555</v>
      </c>
      <c r="M445">
        <f t="shared" si="40"/>
        <v>475.53867307883587</v>
      </c>
      <c r="N445">
        <f t="shared" si="41"/>
        <v>155.21283383017305</v>
      </c>
    </row>
    <row r="446" spans="1:14" ht="12.75">
      <c r="A446" t="s">
        <v>118</v>
      </c>
      <c r="B446" s="1">
        <v>36853</v>
      </c>
      <c r="C446" s="2">
        <v>0.9211226851851851</v>
      </c>
      <c r="D446" t="s">
        <v>160</v>
      </c>
      <c r="E446">
        <v>0.68</v>
      </c>
      <c r="F446">
        <v>9.3825</v>
      </c>
      <c r="G446" t="s">
        <v>161</v>
      </c>
      <c r="H446">
        <v>1.676</v>
      </c>
      <c r="I446">
        <v>104.5226</v>
      </c>
      <c r="K446" s="2">
        <v>0.920138888888823</v>
      </c>
      <c r="L446" s="3">
        <f t="shared" si="36"/>
        <v>328.9201388888888</v>
      </c>
      <c r="M446">
        <f t="shared" si="40"/>
        <v>427.4231082569838</v>
      </c>
      <c r="N446">
        <f t="shared" si="41"/>
        <v>153.49855496481143</v>
      </c>
    </row>
    <row r="447" spans="1:14" ht="12.75">
      <c r="A447" t="s">
        <v>119</v>
      </c>
      <c r="B447" s="1">
        <v>36853</v>
      </c>
      <c r="C447" s="2">
        <v>0.923263888888889</v>
      </c>
      <c r="D447" t="s">
        <v>160</v>
      </c>
      <c r="E447">
        <v>0.678</v>
      </c>
      <c r="F447">
        <v>9.7405</v>
      </c>
      <c r="G447" t="s">
        <v>161</v>
      </c>
      <c r="H447">
        <v>1.675</v>
      </c>
      <c r="I447">
        <v>106.9832</v>
      </c>
      <c r="K447" s="2">
        <v>0.922222222222156</v>
      </c>
      <c r="L447" s="3">
        <f t="shared" si="36"/>
        <v>328.92222222222216</v>
      </c>
      <c r="M447">
        <f t="shared" si="40"/>
        <v>443.73192496425804</v>
      </c>
      <c r="N447">
        <f t="shared" si="41"/>
        <v>156.13013184178988</v>
      </c>
    </row>
    <row r="448" spans="1:14" ht="12.75">
      <c r="A448" t="s">
        <v>120</v>
      </c>
      <c r="B448" s="1">
        <v>36853</v>
      </c>
      <c r="C448" s="2">
        <v>0.9253009259259258</v>
      </c>
      <c r="D448" t="s">
        <v>160</v>
      </c>
      <c r="E448">
        <v>0.68</v>
      </c>
      <c r="F448">
        <v>10.0777</v>
      </c>
      <c r="G448" t="s">
        <v>161</v>
      </c>
      <c r="H448">
        <v>1.676</v>
      </c>
      <c r="I448">
        <v>107.6184</v>
      </c>
      <c r="K448" s="2">
        <v>0.924305555555489</v>
      </c>
      <c r="L448" s="3">
        <f t="shared" si="36"/>
        <v>328.92430555555546</v>
      </c>
      <c r="M448">
        <f t="shared" si="40"/>
        <v>459.09319030976883</v>
      </c>
      <c r="N448">
        <f t="shared" si="41"/>
        <v>156.80946925228187</v>
      </c>
    </row>
    <row r="449" spans="1:14" ht="12.75">
      <c r="A449" t="s">
        <v>121</v>
      </c>
      <c r="B449" s="1">
        <v>36853</v>
      </c>
      <c r="C449" s="2">
        <v>0.9273842592592593</v>
      </c>
      <c r="D449" t="s">
        <v>160</v>
      </c>
      <c r="E449">
        <v>0.68</v>
      </c>
      <c r="F449">
        <v>10.2396</v>
      </c>
      <c r="G449" t="s">
        <v>161</v>
      </c>
      <c r="H449">
        <v>1.675</v>
      </c>
      <c r="I449">
        <v>110.8595</v>
      </c>
      <c r="K449" s="2">
        <v>0.926388888888822</v>
      </c>
      <c r="L449" s="3">
        <f t="shared" si="36"/>
        <v>328.9263888888888</v>
      </c>
      <c r="M449">
        <f t="shared" si="40"/>
        <v>466.4686021111869</v>
      </c>
      <c r="N449">
        <f t="shared" si="41"/>
        <v>160.27577983343065</v>
      </c>
    </row>
    <row r="450" spans="1:14" ht="12.75">
      <c r="A450" t="s">
        <v>122</v>
      </c>
      <c r="B450" s="1">
        <v>36853</v>
      </c>
      <c r="C450" s="2">
        <v>0.9294675925925926</v>
      </c>
      <c r="D450" t="s">
        <v>160</v>
      </c>
      <c r="E450">
        <v>0.68</v>
      </c>
      <c r="F450">
        <v>10.2956</v>
      </c>
      <c r="G450" t="s">
        <v>161</v>
      </c>
      <c r="H450">
        <v>1.676</v>
      </c>
      <c r="I450">
        <v>108.7979</v>
      </c>
      <c r="K450" s="2">
        <v>0.928472222222155</v>
      </c>
      <c r="L450" s="3">
        <f t="shared" si="36"/>
        <v>328.9284722222222</v>
      </c>
      <c r="M450">
        <f t="shared" si="40"/>
        <v>469.0197019313192</v>
      </c>
      <c r="N450">
        <f t="shared" si="41"/>
        <v>158.07092780970527</v>
      </c>
    </row>
    <row r="451" spans="1:14" ht="12.75">
      <c r="A451" t="s">
        <v>123</v>
      </c>
      <c r="B451" s="1">
        <v>36853</v>
      </c>
      <c r="C451" s="2">
        <v>0.9315509259259259</v>
      </c>
      <c r="D451" t="s">
        <v>160</v>
      </c>
      <c r="E451">
        <v>0.68</v>
      </c>
      <c r="F451">
        <v>10.8671</v>
      </c>
      <c r="G451" t="s">
        <v>161</v>
      </c>
      <c r="H451">
        <v>1.675</v>
      </c>
      <c r="I451">
        <v>111.5487</v>
      </c>
      <c r="K451" s="2">
        <v>0.930555555555488</v>
      </c>
      <c r="L451" s="3">
        <f t="shared" si="36"/>
        <v>328.9305555555555</v>
      </c>
      <c r="M451">
        <f t="shared" si="40"/>
        <v>495.05458670284776</v>
      </c>
      <c r="N451">
        <f t="shared" si="41"/>
        <v>161.0128694797013</v>
      </c>
    </row>
    <row r="452" spans="1:14" ht="12.75">
      <c r="A452" t="s">
        <v>124</v>
      </c>
      <c r="B452" s="1">
        <v>36853</v>
      </c>
      <c r="C452" s="2">
        <v>0.9336342592592594</v>
      </c>
      <c r="D452" t="s">
        <v>160</v>
      </c>
      <c r="E452">
        <v>0.68</v>
      </c>
      <c r="F452">
        <v>10.0756</v>
      </c>
      <c r="G452" t="s">
        <v>161</v>
      </c>
      <c r="H452">
        <v>1.676</v>
      </c>
      <c r="I452">
        <v>115.4288</v>
      </c>
      <c r="K452" s="2">
        <v>0.932638888888821</v>
      </c>
      <c r="L452" s="3">
        <f t="shared" si="36"/>
        <v>328.93263888888885</v>
      </c>
      <c r="M452">
        <f t="shared" si="40"/>
        <v>458.99752406651385</v>
      </c>
      <c r="N452">
        <f t="shared" si="41"/>
        <v>165.16258151756352</v>
      </c>
    </row>
    <row r="453" spans="1:14" ht="12.75">
      <c r="A453" t="s">
        <v>168</v>
      </c>
      <c r="B453" s="1">
        <v>36853</v>
      </c>
      <c r="C453">
        <f>AVERAGE(C452,C455)</f>
        <v>0.9367650462962964</v>
      </c>
      <c r="D453" t="s">
        <v>160</v>
      </c>
      <c r="E453" t="s">
        <v>168</v>
      </c>
      <c r="F453" t="s">
        <v>168</v>
      </c>
      <c r="G453" t="s">
        <v>161</v>
      </c>
      <c r="H453" t="s">
        <v>168</v>
      </c>
      <c r="I453" t="s">
        <v>168</v>
      </c>
      <c r="K453" s="2">
        <v>0.934722222222154</v>
      </c>
      <c r="L453" s="3">
        <f t="shared" si="36"/>
        <v>328.93472222222215</v>
      </c>
      <c r="M453" t="s">
        <v>168</v>
      </c>
      <c r="N453" t="s">
        <v>168</v>
      </c>
    </row>
    <row r="454" spans="1:14" ht="12.75">
      <c r="A454" t="s">
        <v>168</v>
      </c>
      <c r="B454" s="1">
        <v>36853</v>
      </c>
      <c r="C454">
        <f>AVERAGE(C453,C455)</f>
        <v>0.9383304398148149</v>
      </c>
      <c r="D454" t="s">
        <v>160</v>
      </c>
      <c r="E454" t="s">
        <v>168</v>
      </c>
      <c r="F454" t="s">
        <v>168</v>
      </c>
      <c r="G454" t="s">
        <v>161</v>
      </c>
      <c r="H454" t="s">
        <v>168</v>
      </c>
      <c r="I454" t="s">
        <v>168</v>
      </c>
      <c r="K454" s="2">
        <v>0.936805555555487</v>
      </c>
      <c r="L454" s="3">
        <f aca="true" t="shared" si="42" ref="L454:L484">B454-DATE(1999,12,31)+K454</f>
        <v>328.9368055555555</v>
      </c>
      <c r="M454" t="s">
        <v>168</v>
      </c>
      <c r="N454" t="s">
        <v>168</v>
      </c>
    </row>
    <row r="455" spans="1:14" ht="12.75">
      <c r="A455" t="s">
        <v>125</v>
      </c>
      <c r="B455" s="1">
        <v>36853</v>
      </c>
      <c r="C455" s="2">
        <v>0.9398958333333334</v>
      </c>
      <c r="D455" t="s">
        <v>160</v>
      </c>
      <c r="E455">
        <v>0.681</v>
      </c>
      <c r="F455">
        <v>9.8416</v>
      </c>
      <c r="G455" t="s">
        <v>161</v>
      </c>
      <c r="H455">
        <v>1.678</v>
      </c>
      <c r="I455">
        <v>105.4046</v>
      </c>
      <c r="K455" s="2">
        <v>0.93888888888882</v>
      </c>
      <c r="L455" s="3">
        <f t="shared" si="42"/>
        <v>328.9388888888888</v>
      </c>
      <c r="M455">
        <f t="shared" si="40"/>
        <v>448.3375712466754</v>
      </c>
      <c r="N455">
        <f>(277-103)/(-62+(AVERAGE($Q$4,$P$367)))*I455+277-((277-103)/(-62+(AVERAGE($Q$4,$P$367)))*220)</f>
        <v>154.44184148252867</v>
      </c>
    </row>
    <row r="456" spans="1:14" ht="12.75">
      <c r="A456" t="s">
        <v>126</v>
      </c>
      <c r="B456" s="1">
        <v>36853</v>
      </c>
      <c r="C456" s="2">
        <v>0.9419791666666667</v>
      </c>
      <c r="D456" t="s">
        <v>160</v>
      </c>
      <c r="E456">
        <v>0.68</v>
      </c>
      <c r="F456">
        <v>10.5907</v>
      </c>
      <c r="G456" t="s">
        <v>161</v>
      </c>
      <c r="H456">
        <v>1.678</v>
      </c>
      <c r="I456">
        <v>106.1336</v>
      </c>
      <c r="K456" s="2">
        <v>0.940972222222153</v>
      </c>
      <c r="L456" s="3">
        <f t="shared" si="42"/>
        <v>328.9409722222222</v>
      </c>
      <c r="M456">
        <f t="shared" si="40"/>
        <v>482.46308687633774</v>
      </c>
      <c r="N456">
        <f>(277-103)/(-62+(AVERAGE($Q$4,$P$367)))*I456+277-((277-103)/(-62+(AVERAGE($Q$4,$P$367)))*220)</f>
        <v>155.2214966655398</v>
      </c>
    </row>
    <row r="457" spans="1:14" ht="12.75">
      <c r="A457" t="s">
        <v>168</v>
      </c>
      <c r="B457" s="1">
        <v>36853</v>
      </c>
      <c r="C457">
        <f>AVERAGE(C456,C458)</f>
        <v>0.9440625</v>
      </c>
      <c r="D457" t="s">
        <v>160</v>
      </c>
      <c r="E457" t="s">
        <v>168</v>
      </c>
      <c r="F457" t="s">
        <v>168</v>
      </c>
      <c r="G457" t="s">
        <v>161</v>
      </c>
      <c r="H457" t="s">
        <v>168</v>
      </c>
      <c r="I457" t="s">
        <v>168</v>
      </c>
      <c r="K457" s="2">
        <v>0.943055555555486</v>
      </c>
      <c r="L457" s="3">
        <f t="shared" si="42"/>
        <v>328.9430555555555</v>
      </c>
      <c r="M457" t="s">
        <v>168</v>
      </c>
      <c r="N457" t="s">
        <v>168</v>
      </c>
    </row>
    <row r="458" spans="1:14" ht="12.75">
      <c r="A458" t="s">
        <v>127</v>
      </c>
      <c r="B458" s="1">
        <v>36853</v>
      </c>
      <c r="C458" s="2">
        <v>0.9461458333333334</v>
      </c>
      <c r="D458" t="s">
        <v>160</v>
      </c>
      <c r="E458">
        <v>0.68</v>
      </c>
      <c r="F458">
        <v>11.4496</v>
      </c>
      <c r="G458" t="s">
        <v>161</v>
      </c>
      <c r="H458">
        <v>1.676</v>
      </c>
      <c r="I458">
        <v>105.009</v>
      </c>
      <c r="K458" s="2">
        <v>0.945138888888819</v>
      </c>
      <c r="L458" s="3">
        <f t="shared" si="42"/>
        <v>328.94513888888883</v>
      </c>
      <c r="M458">
        <f t="shared" si="40"/>
        <v>521.5905803676166</v>
      </c>
      <c r="N458">
        <f aca="true" t="shared" si="43" ref="N458:N469">(277-103)/(-62+(AVERAGE($Q$4,$P$367)))*I458+277-((277-103)/(-62+(AVERAGE($Q$4,$P$367)))*220)</f>
        <v>154.01875288115798</v>
      </c>
    </row>
    <row r="459" spans="1:14" ht="12.75">
      <c r="A459" t="s">
        <v>128</v>
      </c>
      <c r="B459" s="1">
        <v>36853</v>
      </c>
      <c r="C459" s="2">
        <v>0.9482291666666667</v>
      </c>
      <c r="D459" t="s">
        <v>160</v>
      </c>
      <c r="E459">
        <v>0.681</v>
      </c>
      <c r="F459">
        <v>10.5231</v>
      </c>
      <c r="G459" t="s">
        <v>161</v>
      </c>
      <c r="H459">
        <v>1.678</v>
      </c>
      <c r="I459">
        <v>111.7373</v>
      </c>
      <c r="K459" s="2">
        <v>0.947222222222152</v>
      </c>
      <c r="L459" s="3">
        <f t="shared" si="42"/>
        <v>328.94722222222214</v>
      </c>
      <c r="M459">
        <f t="shared" si="40"/>
        <v>479.3835449506065</v>
      </c>
      <c r="N459">
        <f t="shared" si="43"/>
        <v>161.21457451058728</v>
      </c>
    </row>
    <row r="460" spans="1:14" ht="12.75">
      <c r="A460" t="s">
        <v>129</v>
      </c>
      <c r="B460" s="1">
        <v>36853</v>
      </c>
      <c r="C460" s="2">
        <v>0.9503125</v>
      </c>
      <c r="D460" t="s">
        <v>160</v>
      </c>
      <c r="E460">
        <v>0.68</v>
      </c>
      <c r="F460">
        <v>9.8065</v>
      </c>
      <c r="G460" t="s">
        <v>161</v>
      </c>
      <c r="H460">
        <v>1.678</v>
      </c>
      <c r="I460">
        <v>115.5308</v>
      </c>
      <c r="K460" s="2">
        <v>0.949305555555485</v>
      </c>
      <c r="L460" s="3">
        <f t="shared" si="42"/>
        <v>328.9493055555555</v>
      </c>
      <c r="M460">
        <f t="shared" si="40"/>
        <v>446.73857832369964</v>
      </c>
      <c r="N460">
        <f t="shared" si="43"/>
        <v>165.2716690740342</v>
      </c>
    </row>
    <row r="461" spans="1:14" ht="12.75">
      <c r="A461" t="s">
        <v>130</v>
      </c>
      <c r="B461" s="1">
        <v>36853</v>
      </c>
      <c r="C461" s="2">
        <v>0.9524074074074074</v>
      </c>
      <c r="D461" t="s">
        <v>160</v>
      </c>
      <c r="E461">
        <v>0.681</v>
      </c>
      <c r="F461">
        <v>10.8385</v>
      </c>
      <c r="G461" t="s">
        <v>161</v>
      </c>
      <c r="H461">
        <v>1.678</v>
      </c>
      <c r="I461">
        <v>116.6778</v>
      </c>
      <c r="K461" s="2">
        <v>0.951388888888818</v>
      </c>
      <c r="L461" s="3">
        <f t="shared" si="42"/>
        <v>328.9513888888888</v>
      </c>
      <c r="M461">
        <f t="shared" si="40"/>
        <v>493.75170358042305</v>
      </c>
      <c r="N461">
        <f t="shared" si="43"/>
        <v>166.4983693414057</v>
      </c>
    </row>
    <row r="462" spans="1:14" ht="12.75">
      <c r="A462" t="s">
        <v>131</v>
      </c>
      <c r="B462" s="1">
        <v>36853</v>
      </c>
      <c r="C462" s="2">
        <v>0.9544791666666667</v>
      </c>
      <c r="D462" t="s">
        <v>160</v>
      </c>
      <c r="E462">
        <v>0.681</v>
      </c>
      <c r="F462">
        <v>10.9863</v>
      </c>
      <c r="G462" t="s">
        <v>161</v>
      </c>
      <c r="H462">
        <v>1.68</v>
      </c>
      <c r="I462">
        <v>110.9847</v>
      </c>
      <c r="K462" s="2">
        <v>0.953472222222151</v>
      </c>
      <c r="L462" s="3">
        <f t="shared" si="42"/>
        <v>328.95347222222216</v>
      </c>
      <c r="M462">
        <f t="shared" si="40"/>
        <v>500.48478489141496</v>
      </c>
      <c r="N462">
        <f t="shared" si="43"/>
        <v>160.40967946156923</v>
      </c>
    </row>
    <row r="463" spans="1:14" ht="12.75">
      <c r="A463" t="s">
        <v>132</v>
      </c>
      <c r="B463" s="1">
        <v>36853</v>
      </c>
      <c r="C463" s="2">
        <v>0.9565740740740741</v>
      </c>
      <c r="D463" t="s">
        <v>160</v>
      </c>
      <c r="E463">
        <v>0.68</v>
      </c>
      <c r="F463">
        <v>11.5778</v>
      </c>
      <c r="G463" t="s">
        <v>161</v>
      </c>
      <c r="H463">
        <v>1.676</v>
      </c>
      <c r="I463">
        <v>114.3749</v>
      </c>
      <c r="K463" s="2">
        <v>0.955555555555484</v>
      </c>
      <c r="L463" s="3">
        <f t="shared" si="42"/>
        <v>328.95555555555546</v>
      </c>
      <c r="M463">
        <f t="shared" si="40"/>
        <v>527.4307767415621</v>
      </c>
      <c r="N463">
        <f t="shared" si="43"/>
        <v>164.0354503826178</v>
      </c>
    </row>
    <row r="464" spans="1:14" ht="12.75">
      <c r="A464" t="s">
        <v>133</v>
      </c>
      <c r="B464" s="1">
        <v>36853</v>
      </c>
      <c r="C464" s="2">
        <v>0.9586574074074075</v>
      </c>
      <c r="D464" t="s">
        <v>160</v>
      </c>
      <c r="E464">
        <v>0.68</v>
      </c>
      <c r="F464">
        <v>11.5099</v>
      </c>
      <c r="G464" t="s">
        <v>161</v>
      </c>
      <c r="H464">
        <v>1.678</v>
      </c>
      <c r="I464">
        <v>117.2401</v>
      </c>
      <c r="K464" s="2">
        <v>0.957638888888816</v>
      </c>
      <c r="L464" s="3">
        <f t="shared" si="42"/>
        <v>328.9576388888888</v>
      </c>
      <c r="M464">
        <f t="shared" si="40"/>
        <v>524.3375682096517</v>
      </c>
      <c r="N464">
        <f t="shared" si="43"/>
        <v>167.0997412335966</v>
      </c>
    </row>
    <row r="465" spans="1:14" ht="12.75">
      <c r="A465" t="s">
        <v>134</v>
      </c>
      <c r="B465" s="1">
        <v>36853</v>
      </c>
      <c r="C465" s="2">
        <v>0.9607407407407407</v>
      </c>
      <c r="D465" t="s">
        <v>160</v>
      </c>
      <c r="E465">
        <v>0.68</v>
      </c>
      <c r="F465">
        <v>11.052</v>
      </c>
      <c r="G465" t="s">
        <v>161</v>
      </c>
      <c r="H465">
        <v>1.678</v>
      </c>
      <c r="I465">
        <v>115.1101</v>
      </c>
      <c r="K465" s="2">
        <v>0.959722222222149</v>
      </c>
      <c r="L465" s="3">
        <f t="shared" si="42"/>
        <v>328.9597222222221</v>
      </c>
      <c r="M465">
        <f t="shared" si="40"/>
        <v>503.4777716446773</v>
      </c>
      <c r="N465">
        <f t="shared" si="43"/>
        <v>164.82173637788503</v>
      </c>
    </row>
    <row r="466" spans="1:14" ht="12.75">
      <c r="A466" t="s">
        <v>135</v>
      </c>
      <c r="B466" s="1">
        <v>36853</v>
      </c>
      <c r="C466" s="2">
        <v>0.962824074074074</v>
      </c>
      <c r="D466" t="s">
        <v>160</v>
      </c>
      <c r="E466">
        <v>0.68</v>
      </c>
      <c r="F466">
        <v>10.6804</v>
      </c>
      <c r="G466" t="s">
        <v>161</v>
      </c>
      <c r="H466">
        <v>1.678</v>
      </c>
      <c r="I466">
        <v>118.6134</v>
      </c>
      <c r="K466" s="2">
        <v>0.961805555555482</v>
      </c>
      <c r="L466" s="3">
        <f t="shared" si="42"/>
        <v>328.9618055555555</v>
      </c>
      <c r="M466">
        <f t="shared" si="40"/>
        <v>486.5494021239425</v>
      </c>
      <c r="N466">
        <f t="shared" si="43"/>
        <v>168.56846614831431</v>
      </c>
    </row>
    <row r="467" spans="1:14" ht="12.75">
      <c r="A467" t="s">
        <v>136</v>
      </c>
      <c r="B467" s="1">
        <v>36853</v>
      </c>
      <c r="C467" s="2">
        <v>0.9649074074074074</v>
      </c>
      <c r="D467" t="s">
        <v>160</v>
      </c>
      <c r="E467">
        <v>0.68</v>
      </c>
      <c r="F467">
        <v>10.2224</v>
      </c>
      <c r="G467" t="s">
        <v>161</v>
      </c>
      <c r="H467">
        <v>1.678</v>
      </c>
      <c r="I467">
        <v>120.2383</v>
      </c>
      <c r="K467" s="2">
        <v>0.963888888888815</v>
      </c>
      <c r="L467" s="3">
        <f t="shared" si="42"/>
        <v>328.9638888888888</v>
      </c>
      <c r="M467">
        <f t="shared" si="40"/>
        <v>465.6850500235749</v>
      </c>
      <c r="N467">
        <f t="shared" si="43"/>
        <v>170.3062737023264</v>
      </c>
    </row>
    <row r="468" spans="1:14" ht="12.75">
      <c r="A468" t="s">
        <v>137</v>
      </c>
      <c r="B468" s="1">
        <v>36853</v>
      </c>
      <c r="C468" s="2">
        <v>0.9669907407407408</v>
      </c>
      <c r="D468" t="s">
        <v>160</v>
      </c>
      <c r="E468">
        <v>0.68</v>
      </c>
      <c r="F468">
        <v>10.6201</v>
      </c>
      <c r="G468" t="s">
        <v>161</v>
      </c>
      <c r="H468">
        <v>1.678</v>
      </c>
      <c r="I468">
        <v>120.1534</v>
      </c>
      <c r="K468" s="2">
        <v>0.965972222222148</v>
      </c>
      <c r="L468" s="3">
        <f t="shared" si="42"/>
        <v>328.96597222222215</v>
      </c>
      <c r="M468">
        <f t="shared" si="40"/>
        <v>483.80241428190715</v>
      </c>
      <c r="N468">
        <f t="shared" si="43"/>
        <v>170.2154743538523</v>
      </c>
    </row>
    <row r="469" spans="1:14" ht="12.75">
      <c r="A469" t="s">
        <v>138</v>
      </c>
      <c r="B469" s="1">
        <v>36853</v>
      </c>
      <c r="C469" s="2">
        <v>0.9690740740740741</v>
      </c>
      <c r="D469" t="s">
        <v>160</v>
      </c>
      <c r="E469">
        <v>0.681</v>
      </c>
      <c r="F469">
        <v>10.5324</v>
      </c>
      <c r="G469" t="s">
        <v>161</v>
      </c>
      <c r="H469">
        <v>1.68</v>
      </c>
      <c r="I469">
        <v>118.0465</v>
      </c>
      <c r="K469" s="2">
        <v>0.968055555555481</v>
      </c>
      <c r="L469" s="3">
        <f t="shared" si="42"/>
        <v>328.9680555555555</v>
      </c>
      <c r="M469">
        <f t="shared" si="40"/>
        <v>479.80720974216433</v>
      </c>
      <c r="N469">
        <f t="shared" si="43"/>
        <v>167.96217462122377</v>
      </c>
    </row>
    <row r="470" spans="1:14" ht="12.75">
      <c r="A470" t="s">
        <v>168</v>
      </c>
      <c r="B470" s="1">
        <v>36853</v>
      </c>
      <c r="C470">
        <f>AVERAGE(C469,C471)</f>
        <v>0.9711631944444444</v>
      </c>
      <c r="D470" t="s">
        <v>160</v>
      </c>
      <c r="E470" t="s">
        <v>168</v>
      </c>
      <c r="F470" t="s">
        <v>168</v>
      </c>
      <c r="G470" t="s">
        <v>161</v>
      </c>
      <c r="H470" t="s">
        <v>168</v>
      </c>
      <c r="I470" t="s">
        <v>168</v>
      </c>
      <c r="K470" s="2">
        <v>0.970138888888814</v>
      </c>
      <c r="L470" s="3">
        <f t="shared" si="42"/>
        <v>328.9701388888888</v>
      </c>
      <c r="M470" t="s">
        <v>168</v>
      </c>
      <c r="N470" t="s">
        <v>168</v>
      </c>
    </row>
    <row r="471" spans="1:14" ht="12.75">
      <c r="A471" t="s">
        <v>139</v>
      </c>
      <c r="B471" s="1">
        <v>36853</v>
      </c>
      <c r="C471" s="2">
        <v>0.9732523148148148</v>
      </c>
      <c r="D471" t="s">
        <v>160</v>
      </c>
      <c r="E471">
        <v>0.681</v>
      </c>
      <c r="F471">
        <v>10.7958</v>
      </c>
      <c r="G471" t="s">
        <v>161</v>
      </c>
      <c r="H471">
        <v>1.678</v>
      </c>
      <c r="I471">
        <v>140.4838</v>
      </c>
      <c r="K471" s="2">
        <v>0.972222222222147</v>
      </c>
      <c r="L471" s="3">
        <f t="shared" si="42"/>
        <v>328.9722222222222</v>
      </c>
      <c r="M471">
        <f t="shared" si="40"/>
        <v>491.80648996757213</v>
      </c>
      <c r="N471">
        <f>(277-103)/(-62+(AVERAGE($Q$4,$P$367)))*I471+277-((277-103)/(-62+(AVERAGE($Q$4,$P$367)))*220)</f>
        <v>191.9585494329881</v>
      </c>
    </row>
    <row r="472" spans="1:14" ht="12.75">
      <c r="A472" t="s">
        <v>140</v>
      </c>
      <c r="B472" s="1">
        <v>36853</v>
      </c>
      <c r="C472" s="2">
        <v>0.9753356481481482</v>
      </c>
      <c r="D472" t="s">
        <v>160</v>
      </c>
      <c r="E472">
        <v>0.68</v>
      </c>
      <c r="F472">
        <v>10.7287</v>
      </c>
      <c r="G472" t="s">
        <v>161</v>
      </c>
      <c r="H472">
        <v>1.678</v>
      </c>
      <c r="I472">
        <v>115.3139</v>
      </c>
      <c r="K472" s="2">
        <v>0.97430555555548</v>
      </c>
      <c r="L472" s="3">
        <f t="shared" si="42"/>
        <v>328.9743055555555</v>
      </c>
      <c r="M472">
        <f t="shared" si="40"/>
        <v>488.7497257188066</v>
      </c>
      <c r="N472">
        <f>(277-103)/(-62+(AVERAGE($Q$4,$P$367)))*I472+277-((277-103)/(-62+(AVERAGE($Q$4,$P$367)))*220)</f>
        <v>165.03969759365685</v>
      </c>
    </row>
    <row r="473" spans="1:14" ht="12.75">
      <c r="A473" t="s">
        <v>141</v>
      </c>
      <c r="B473" s="1">
        <v>36853</v>
      </c>
      <c r="C473" s="2">
        <v>0.9774189814814815</v>
      </c>
      <c r="D473" t="s">
        <v>160</v>
      </c>
      <c r="E473">
        <v>0.685</v>
      </c>
      <c r="F473">
        <v>10.8018</v>
      </c>
      <c r="G473" t="s">
        <v>161</v>
      </c>
      <c r="H473">
        <v>1.683</v>
      </c>
      <c r="I473">
        <v>116.556</v>
      </c>
      <c r="K473" s="2">
        <v>0.976388888888813</v>
      </c>
      <c r="L473" s="3">
        <f t="shared" si="42"/>
        <v>328.97638888888883</v>
      </c>
      <c r="M473">
        <f t="shared" si="40"/>
        <v>492.0798220911577</v>
      </c>
      <c r="N473">
        <f>(277-103)/(-62+(AVERAGE($Q$4,$P$367)))*I473+277-((277-103)/(-62+(AVERAGE($Q$4,$P$367)))*220)</f>
        <v>166.36810596514954</v>
      </c>
    </row>
    <row r="474" spans="1:14" ht="12.75">
      <c r="A474" t="s">
        <v>142</v>
      </c>
      <c r="B474" s="1">
        <v>36853</v>
      </c>
      <c r="C474" s="2">
        <v>0.9795023148148148</v>
      </c>
      <c r="D474" t="s">
        <v>160</v>
      </c>
      <c r="E474">
        <v>0.681</v>
      </c>
      <c r="F474">
        <v>10.2266</v>
      </c>
      <c r="G474" t="s">
        <v>161</v>
      </c>
      <c r="H474">
        <v>1.678</v>
      </c>
      <c r="I474">
        <v>114.7764</v>
      </c>
      <c r="K474" s="2">
        <v>0.978472222222146</v>
      </c>
      <c r="L474" s="3">
        <f t="shared" si="42"/>
        <v>328.97847222222214</v>
      </c>
      <c r="M474">
        <f t="shared" si="40"/>
        <v>465.87638251008485</v>
      </c>
      <c r="N474">
        <f>(277-103)/(-62+(AVERAGE($Q$4,$P$367)))*I474+277-((277-103)/(-62+(AVERAGE($Q$4,$P$367)))*220)</f>
        <v>164.4648489504902</v>
      </c>
    </row>
    <row r="475" spans="1:14" ht="12.75">
      <c r="A475" t="s">
        <v>143</v>
      </c>
      <c r="B475" s="1">
        <v>36853</v>
      </c>
      <c r="C475" s="2">
        <v>0.9815856481481481</v>
      </c>
      <c r="D475" t="s">
        <v>160</v>
      </c>
      <c r="E475">
        <v>0.68</v>
      </c>
      <c r="F475">
        <v>10.9367</v>
      </c>
      <c r="G475" t="s">
        <v>161</v>
      </c>
      <c r="H475">
        <v>1.676</v>
      </c>
      <c r="I475">
        <v>134.9984</v>
      </c>
      <c r="K475" s="2">
        <v>0.980555555555479</v>
      </c>
      <c r="L475" s="3">
        <f t="shared" si="42"/>
        <v>328.9805555555555</v>
      </c>
      <c r="M475">
        <f t="shared" si="40"/>
        <v>498.2252393364407</v>
      </c>
      <c r="N475">
        <f>(277-103)/(-62+(AVERAGE($Q$4,$P$367)))*I475+277-((277-103)/(-62+(AVERAGE($Q$4,$P$367)))*220)</f>
        <v>186.09199176372965</v>
      </c>
    </row>
    <row r="476" spans="1:14" ht="12.75">
      <c r="A476" t="s">
        <v>168</v>
      </c>
      <c r="B476" s="1">
        <v>36853</v>
      </c>
      <c r="C476">
        <f>AVERAGE(C475,C478)</f>
        <v>0.9847164351851851</v>
      </c>
      <c r="D476" t="s">
        <v>160</v>
      </c>
      <c r="E476" t="s">
        <v>168</v>
      </c>
      <c r="F476" t="s">
        <v>168</v>
      </c>
      <c r="G476" t="s">
        <v>161</v>
      </c>
      <c r="H476" t="s">
        <v>168</v>
      </c>
      <c r="I476" t="s">
        <v>168</v>
      </c>
      <c r="K476" s="2">
        <v>0.982638888888812</v>
      </c>
      <c r="L476" s="3">
        <f t="shared" si="42"/>
        <v>328.9826388888888</v>
      </c>
      <c r="M476" t="s">
        <v>168</v>
      </c>
      <c r="N476" t="s">
        <v>168</v>
      </c>
    </row>
    <row r="477" spans="1:14" ht="12.75">
      <c r="A477" t="s">
        <v>168</v>
      </c>
      <c r="B477" s="1">
        <v>36853</v>
      </c>
      <c r="C477">
        <f>AVERAGE(C476,C478)</f>
        <v>0.9862818287037036</v>
      </c>
      <c r="D477" t="s">
        <v>160</v>
      </c>
      <c r="E477" t="s">
        <v>168</v>
      </c>
      <c r="F477" t="s">
        <v>168</v>
      </c>
      <c r="G477" t="s">
        <v>161</v>
      </c>
      <c r="H477" t="s">
        <v>168</v>
      </c>
      <c r="I477" t="s">
        <v>168</v>
      </c>
      <c r="K477" s="2">
        <v>0.984722222222145</v>
      </c>
      <c r="L477" s="3">
        <f t="shared" si="42"/>
        <v>328.98472222222216</v>
      </c>
      <c r="M477" t="s">
        <v>168</v>
      </c>
      <c r="N477" t="s">
        <v>168</v>
      </c>
    </row>
    <row r="478" spans="1:14" ht="12.75">
      <c r="A478" t="s">
        <v>144</v>
      </c>
      <c r="B478" s="1">
        <v>36853</v>
      </c>
      <c r="C478" s="2">
        <v>0.9878472222222222</v>
      </c>
      <c r="D478" t="s">
        <v>160</v>
      </c>
      <c r="E478">
        <v>0.68</v>
      </c>
      <c r="F478">
        <v>10.2318</v>
      </c>
      <c r="G478" t="s">
        <v>161</v>
      </c>
      <c r="H478">
        <v>1.68</v>
      </c>
      <c r="I478">
        <v>116.2217</v>
      </c>
      <c r="K478" s="2">
        <v>0.986805555555478</v>
      </c>
      <c r="L478" s="3">
        <f t="shared" si="42"/>
        <v>328.98680555555546</v>
      </c>
      <c r="M478">
        <f t="shared" si="40"/>
        <v>466.1132703505256</v>
      </c>
      <c r="N478">
        <f aca="true" t="shared" si="44" ref="N478:N484">(277-103)/(-62+(AVERAGE($Q$4,$P$367)))*I478+277-((277-103)/(-62+(AVERAGE($Q$4,$P$367)))*220)</f>
        <v>166.01057684624607</v>
      </c>
    </row>
    <row r="479" spans="1:14" ht="12.75">
      <c r="A479" t="s">
        <v>145</v>
      </c>
      <c r="B479" s="1">
        <v>36853</v>
      </c>
      <c r="C479" s="2">
        <v>0.9899305555555555</v>
      </c>
      <c r="D479" t="s">
        <v>160</v>
      </c>
      <c r="E479">
        <v>0.68</v>
      </c>
      <c r="F479">
        <v>10.7584</v>
      </c>
      <c r="G479" t="s">
        <v>161</v>
      </c>
      <c r="H479">
        <v>1.676</v>
      </c>
      <c r="I479">
        <v>118.2426</v>
      </c>
      <c r="K479" s="2">
        <v>0.988888888888811</v>
      </c>
      <c r="L479" s="3">
        <f t="shared" si="42"/>
        <v>328.9888888888888</v>
      </c>
      <c r="M479">
        <f t="shared" si="40"/>
        <v>490.10271973055524</v>
      </c>
      <c r="N479">
        <f t="shared" si="44"/>
        <v>168.17190079596793</v>
      </c>
    </row>
    <row r="480" spans="1:14" ht="12.75">
      <c r="A480" t="s">
        <v>146</v>
      </c>
      <c r="B480" s="1">
        <v>36853</v>
      </c>
      <c r="C480" s="2">
        <v>0.9920138888888889</v>
      </c>
      <c r="D480" t="s">
        <v>160</v>
      </c>
      <c r="E480">
        <v>0.68</v>
      </c>
      <c r="F480">
        <v>11.1234</v>
      </c>
      <c r="G480" t="s">
        <v>161</v>
      </c>
      <c r="H480">
        <v>1.678</v>
      </c>
      <c r="I480">
        <v>116.1733</v>
      </c>
      <c r="K480" s="2">
        <v>0.990972222222144</v>
      </c>
      <c r="L480" s="3">
        <f t="shared" si="42"/>
        <v>328.9909722222221</v>
      </c>
      <c r="M480">
        <f t="shared" si="40"/>
        <v>506.73042391534597</v>
      </c>
      <c r="N480">
        <f t="shared" si="44"/>
        <v>165.95881373121483</v>
      </c>
    </row>
    <row r="481" spans="1:14" ht="12.75">
      <c r="A481" t="s">
        <v>147</v>
      </c>
      <c r="B481" s="1">
        <v>36853</v>
      </c>
      <c r="C481" s="2">
        <v>0.9940972222222223</v>
      </c>
      <c r="D481" t="s">
        <v>160</v>
      </c>
      <c r="E481">
        <v>0.681</v>
      </c>
      <c r="F481">
        <v>10.3177</v>
      </c>
      <c r="G481" t="s">
        <v>161</v>
      </c>
      <c r="H481">
        <v>1.678</v>
      </c>
      <c r="I481">
        <v>116.3238</v>
      </c>
      <c r="K481" s="2">
        <v>0.993055555555477</v>
      </c>
      <c r="L481" s="3">
        <f t="shared" si="42"/>
        <v>328.9930555555555</v>
      </c>
      <c r="M481">
        <f t="shared" si="40"/>
        <v>470.02647525319287</v>
      </c>
      <c r="N481">
        <f t="shared" si="44"/>
        <v>166.11977135130155</v>
      </c>
    </row>
    <row r="482" spans="1:14" ht="12.75">
      <c r="A482" t="s">
        <v>148</v>
      </c>
      <c r="B482" s="1">
        <v>36853</v>
      </c>
      <c r="C482" s="2">
        <v>0.9961805555555556</v>
      </c>
      <c r="D482" t="s">
        <v>160</v>
      </c>
      <c r="E482">
        <v>0.68</v>
      </c>
      <c r="F482">
        <v>10.8574</v>
      </c>
      <c r="G482" t="s">
        <v>161</v>
      </c>
      <c r="H482">
        <v>1.678</v>
      </c>
      <c r="I482">
        <v>113.9618</v>
      </c>
      <c r="K482" s="2">
        <v>0.99513888888881</v>
      </c>
      <c r="L482" s="3">
        <f t="shared" si="42"/>
        <v>328.9951388888888</v>
      </c>
      <c r="M482">
        <f t="shared" si="40"/>
        <v>494.61269976971766</v>
      </c>
      <c r="N482">
        <f t="shared" si="44"/>
        <v>163.59364577891142</v>
      </c>
    </row>
    <row r="483" spans="1:14" ht="12.75">
      <c r="A483" t="s">
        <v>149</v>
      </c>
      <c r="B483" s="1">
        <v>36853</v>
      </c>
      <c r="C483" s="2">
        <v>0.9983217592592593</v>
      </c>
      <c r="D483" t="s">
        <v>160</v>
      </c>
      <c r="E483">
        <v>0.681</v>
      </c>
      <c r="F483">
        <v>10.8109</v>
      </c>
      <c r="G483" t="s">
        <v>161</v>
      </c>
      <c r="H483">
        <v>1.68</v>
      </c>
      <c r="I483">
        <v>119.9424</v>
      </c>
      <c r="K483" s="2">
        <v>0.997222222222143</v>
      </c>
      <c r="L483" s="3">
        <f t="shared" si="42"/>
        <v>328.99722222222215</v>
      </c>
      <c r="M483">
        <f t="shared" si="40"/>
        <v>492.4943758119293</v>
      </c>
      <c r="N483">
        <f t="shared" si="44"/>
        <v>169.98981283997665</v>
      </c>
    </row>
    <row r="484" spans="1:14" ht="12.75">
      <c r="A484" t="s">
        <v>150</v>
      </c>
      <c r="B484" s="1">
        <v>36853</v>
      </c>
      <c r="C484" s="2">
        <v>0.00035879629629629635</v>
      </c>
      <c r="D484" t="s">
        <v>160</v>
      </c>
      <c r="E484">
        <v>0.681</v>
      </c>
      <c r="F484">
        <v>10.1285</v>
      </c>
      <c r="G484" t="s">
        <v>161</v>
      </c>
      <c r="H484">
        <v>1.678</v>
      </c>
      <c r="I484">
        <v>112.9927</v>
      </c>
      <c r="K484" s="2">
        <v>0.999305555555476</v>
      </c>
      <c r="L484" s="3">
        <f t="shared" si="42"/>
        <v>328.99930555555545</v>
      </c>
      <c r="M484">
        <f t="shared" si="40"/>
        <v>461.4074022894602</v>
      </c>
      <c r="N484">
        <f t="shared" si="44"/>
        <v>162.55720704385504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