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<sst xmlns="http://schemas.openxmlformats.org/spreadsheetml/2006/main" count="1761" uniqueCount="454">
  <si>
    <t>c:\data\co\001128\fld264</t>
  </si>
  <si>
    <t>c:\data\co\001128\fld265</t>
  </si>
  <si>
    <t>c:\data\co\001128\fld266</t>
  </si>
  <si>
    <t>c:\data\co\001128\fld267</t>
  </si>
  <si>
    <t>c:\data\co\001128\fld268</t>
  </si>
  <si>
    <t>c:\data\co\001128\fld269</t>
  </si>
  <si>
    <t>c:\data\co\001128\fld270</t>
  </si>
  <si>
    <t>c:\data\co\001128\fld271</t>
  </si>
  <si>
    <t>c:\data\co\001128\fld272</t>
  </si>
  <si>
    <t>c:\data\co\001128\fld273</t>
  </si>
  <si>
    <t>c:\data\co\001128\fld274</t>
  </si>
  <si>
    <t>c:\data\co\001128\fld275</t>
  </si>
  <si>
    <t>c:\data\co\001128\fld276</t>
  </si>
  <si>
    <t>c:\data\co\001128\fld277</t>
  </si>
  <si>
    <t>c:\data\co\001128\fld278</t>
  </si>
  <si>
    <t>c:\data\co\001128\fld279</t>
  </si>
  <si>
    <t>c:\data\co\001128\fld280</t>
  </si>
  <si>
    <t>c:\data\co\001128\fld281</t>
  </si>
  <si>
    <t>c:\data\co\001128\fld282</t>
  </si>
  <si>
    <t>c:\data\co\001128\fld283</t>
  </si>
  <si>
    <t>c:\data\co\001128\fld284</t>
  </si>
  <si>
    <t>c:\data\co\001128\fld285</t>
  </si>
  <si>
    <t>c:\data\co\001128\fld286</t>
  </si>
  <si>
    <t>c:\data\co\001128\fld287</t>
  </si>
  <si>
    <t>c:\data\co\001128\fld288</t>
  </si>
  <si>
    <t>c:\data\co\001128\fld289</t>
  </si>
  <si>
    <t>c:\data\co\001128\fld290</t>
  </si>
  <si>
    <t>c:\data\co\001128\fld291</t>
  </si>
  <si>
    <t>c:\data\co\001128\fld292</t>
  </si>
  <si>
    <t>c:\data\co\001128\fld293</t>
  </si>
  <si>
    <t>c:\data\co\001128\fld294</t>
  </si>
  <si>
    <t>c:\data\co\001128\fld295</t>
  </si>
  <si>
    <t>c:\data\co\001128\fld296</t>
  </si>
  <si>
    <t>c:\data\co\001128\fld297</t>
  </si>
  <si>
    <t>c:\data\co\001128\fld298</t>
  </si>
  <si>
    <t>c:\data\co\001128\fld299</t>
  </si>
  <si>
    <t>c:\data\co\001128\fld300</t>
  </si>
  <si>
    <t>c:\data\co\001128\fld301</t>
  </si>
  <si>
    <t>c:\data\co\001128\fld302</t>
  </si>
  <si>
    <t>c:\data\co\001128\fld303</t>
  </si>
  <si>
    <t>c:\data\co\001128\fld304</t>
  </si>
  <si>
    <t>c:\data\co\001128\fld305</t>
  </si>
  <si>
    <t>c:\data\co\001128\fld306</t>
  </si>
  <si>
    <t>c:\data\co\001128\fld307</t>
  </si>
  <si>
    <t>c:\data\co\001128\fld308</t>
  </si>
  <si>
    <t>c:\data\co\001128\fld309</t>
  </si>
  <si>
    <t>c:\data\co\001128\fld310</t>
  </si>
  <si>
    <t>c:\data\co\001128\fld311</t>
  </si>
  <si>
    <t>c:\data\co\001128\fld312</t>
  </si>
  <si>
    <t>c:\data\co\001128\fld313</t>
  </si>
  <si>
    <t>c:\data\co\001128\fld314</t>
  </si>
  <si>
    <t>c:\data\co\001128\fld315</t>
  </si>
  <si>
    <t>c:\data\co\001128\fld316</t>
  </si>
  <si>
    <t>c:\data\co\001128\fld317</t>
  </si>
  <si>
    <t>c:\data\co\001128\fld318</t>
  </si>
  <si>
    <t>c:\data\co\001128\fld319</t>
  </si>
  <si>
    <t>c:\data\co\001128\fld320</t>
  </si>
  <si>
    <t>c:\data\co\001128\fld321</t>
  </si>
  <si>
    <t>c:\data\co\001128\fld322</t>
  </si>
  <si>
    <t>c:\data\co\001128\fld323</t>
  </si>
  <si>
    <t>c:\data\co\001128\fld324</t>
  </si>
  <si>
    <t>c:\data\co\001128\fld325</t>
  </si>
  <si>
    <t>c:\data\co\001128\fld326</t>
  </si>
  <si>
    <t>c:\data\co\001128\fld327</t>
  </si>
  <si>
    <t>c:\data\co\001128\fld328</t>
  </si>
  <si>
    <t>c:\data\co\001128\fld329</t>
  </si>
  <si>
    <t>c:\data\co\001128\fld330</t>
  </si>
  <si>
    <t>c:\data\co\001128\fld331</t>
  </si>
  <si>
    <t>c:\data\co\001128\fld332</t>
  </si>
  <si>
    <t>c:\data\co\001128\fld333</t>
  </si>
  <si>
    <t>c:\data\co\001128\fld334</t>
  </si>
  <si>
    <t>c:\data\co\001128\fld335</t>
  </si>
  <si>
    <t>c:\data\co\001128\fld336</t>
  </si>
  <si>
    <t>c:\data\co\001128\fld337</t>
  </si>
  <si>
    <t>c:\data\co\001128\fld338</t>
  </si>
  <si>
    <t>c:\data\co\001128\fld339</t>
  </si>
  <si>
    <t>c:\data\co\001128\fld340</t>
  </si>
  <si>
    <t>c:\data\co\001128\fld341</t>
  </si>
  <si>
    <t>c:\data\co\001128\fld342</t>
  </si>
  <si>
    <t>c:\data\co\001128\fld343</t>
  </si>
  <si>
    <t>c:\data\co\001128\fld344</t>
  </si>
  <si>
    <t>c:\data\co\001128\fld345</t>
  </si>
  <si>
    <t>c:\data\co\001128\fld346</t>
  </si>
  <si>
    <t>c:\data\co\001128\fld347</t>
  </si>
  <si>
    <t>c:\data\co\001128\fld348</t>
  </si>
  <si>
    <t>c:\data\co\001128\fld349</t>
  </si>
  <si>
    <t>c:\data\co\001128\fld350</t>
  </si>
  <si>
    <t>c:\data\co\001128\fld351</t>
  </si>
  <si>
    <t>c:\data\co\001128\fld352</t>
  </si>
  <si>
    <t>c:\data\co\001128\fld353</t>
  </si>
  <si>
    <t>c:\data\co\001128\fld354</t>
  </si>
  <si>
    <t>c:\data\co\001128\fld355</t>
  </si>
  <si>
    <t>c:\data\co\001128\fld356</t>
  </si>
  <si>
    <t>c:\data\co\001128\fld357</t>
  </si>
  <si>
    <t>c:\data\co\001128\fld358</t>
  </si>
  <si>
    <t>c:\data\co\001128\fld359</t>
  </si>
  <si>
    <t>c:\data\co\001128\fld360</t>
  </si>
  <si>
    <t>c:\data\co\001128\fld361</t>
  </si>
  <si>
    <t>c:\data\co\001128\fld362</t>
  </si>
  <si>
    <t>c:\data\co\001128\fld363</t>
  </si>
  <si>
    <t>c:\data\co\001128\fld364</t>
  </si>
  <si>
    <t>c:\data\co\001128\fld365</t>
  </si>
  <si>
    <t>c:\data\co\001128\fld366</t>
  </si>
  <si>
    <t>c:\data\co\001128\fld367</t>
  </si>
  <si>
    <t>c:\data\co\001128\fld368</t>
  </si>
  <si>
    <t>c:\data\co\001128\fld369</t>
  </si>
  <si>
    <t>c:\data\co\001128\fld370</t>
  </si>
  <si>
    <t>c:\data\co\001128\fld371</t>
  </si>
  <si>
    <t>c:\data\co\001128\fld372</t>
  </si>
  <si>
    <t>c:\data\co\001128\fld373</t>
  </si>
  <si>
    <t>c:\data\co\001128\fld374</t>
  </si>
  <si>
    <t>c:\data\co\001128\fld375</t>
  </si>
  <si>
    <t>c:\data\co\001128\fld376</t>
  </si>
  <si>
    <t>c:\data\co\001128\fld377</t>
  </si>
  <si>
    <t>c:\data\co\001128\fld378</t>
  </si>
  <si>
    <t>c:\data\co\001128\fld379</t>
  </si>
  <si>
    <t>c:\data\co\001128\fld380</t>
  </si>
  <si>
    <t>c:\data\co\001128\fld381</t>
  </si>
  <si>
    <t>c:\data\co\001128\fld382</t>
  </si>
  <si>
    <t>c:\data\co\001128\fld383</t>
  </si>
  <si>
    <t>c:\data\co\001128\fld384</t>
  </si>
  <si>
    <t>c:\data\co\001128\fld385</t>
  </si>
  <si>
    <t>c:\data\co\001128\fld386</t>
  </si>
  <si>
    <t>c:\data\co\001128\fld387</t>
  </si>
  <si>
    <t>c:\data\co\001128\fld388</t>
  </si>
  <si>
    <t>c:\data\co\001128\fld389</t>
  </si>
  <si>
    <t>c:\data\co\001128\fld390</t>
  </si>
  <si>
    <t>c:\data\co\001128\fld391</t>
  </si>
  <si>
    <t>c:\data\co\001128\fld392</t>
  </si>
  <si>
    <t>c:\data\co\001128\fld393</t>
  </si>
  <si>
    <t>c:\data\co\001128\fld394</t>
  </si>
  <si>
    <t>c:\data\co\001128\fld395</t>
  </si>
  <si>
    <t>c:\data\co\001128\fld396</t>
  </si>
  <si>
    <t>c:\data\co\001128\fld397</t>
  </si>
  <si>
    <t>c:\data\co\001128\fld398</t>
  </si>
  <si>
    <t>c:\data\co\001128\fld399</t>
  </si>
  <si>
    <t>c:\data\co\001128\fld400</t>
  </si>
  <si>
    <t>c:\data\co\001128\fld401</t>
  </si>
  <si>
    <t>c:\data\co\001128\fld402</t>
  </si>
  <si>
    <t>c:\data\co\001128\fld403</t>
  </si>
  <si>
    <t>c:\data\co\001128\fld404</t>
  </si>
  <si>
    <t>c:\data\co\001128\fld405</t>
  </si>
  <si>
    <t>c:\data\co\001128\fld406</t>
  </si>
  <si>
    <t>c:\data\co\001128\fld407</t>
  </si>
  <si>
    <t>c:\data\co\001128\fld408</t>
  </si>
  <si>
    <t>c:\data\co\001128\fld409</t>
  </si>
  <si>
    <t>c:\data\co\001128\fld410</t>
  </si>
  <si>
    <t>c:\data\co\001128\fld411</t>
  </si>
  <si>
    <t>c:\data\co\001128\fld412</t>
  </si>
  <si>
    <t>c:\data\co\001128\fld413</t>
  </si>
  <si>
    <t>c:\data\co\001128\fld414</t>
  </si>
  <si>
    <t>c:\data\co\001128\fld415</t>
  </si>
  <si>
    <t>c:\data\co\001128\fld416</t>
  </si>
  <si>
    <t>c:\data\co\001128\fld417</t>
  </si>
  <si>
    <t>c:\data\co\001128\fld418</t>
  </si>
  <si>
    <t>c:\data\co\001128\fld419</t>
  </si>
  <si>
    <t>c:\data\co\001128\fld420</t>
  </si>
  <si>
    <t>c:\data\co\001128\fld421</t>
  </si>
  <si>
    <t>c:\data\co\001128\fld422</t>
  </si>
  <si>
    <t>c:\data\co\001128\fld423</t>
  </si>
  <si>
    <t>c:\data\co\001128\fld424</t>
  </si>
  <si>
    <t>c:\data\co\001128\fld425</t>
  </si>
  <si>
    <t>c:\data\co\001128\fld426</t>
  </si>
  <si>
    <t>c:\data\co\001128\fld427</t>
  </si>
  <si>
    <t>c:\data\co\001128\fld428</t>
  </si>
  <si>
    <t>c:\data\co\001128\fld429</t>
  </si>
  <si>
    <t>c:\data\co\001128\fld430</t>
  </si>
  <si>
    <t>c:\data\co\001128\fld431</t>
  </si>
  <si>
    <t>c:\data\co\001128\fld432</t>
  </si>
  <si>
    <t>c:\data\co\001128\fld433</t>
  </si>
  <si>
    <t>c:\data\co\001128\fld434</t>
  </si>
  <si>
    <t>c:\data\co\001128\fld435</t>
  </si>
  <si>
    <t>c:\data\co\001128\fld436</t>
  </si>
  <si>
    <t>c:\data\co\001128\fld437</t>
  </si>
  <si>
    <t>c:\data\co\001128\fld438</t>
  </si>
  <si>
    <t>c:\data\co\001128\fld439</t>
  </si>
  <si>
    <t>c:\data\co\001128\fld440</t>
  </si>
  <si>
    <t>c:\data\co\001128\fld441</t>
  </si>
  <si>
    <t>c:\data\co\001128\fld442</t>
  </si>
  <si>
    <t>c:\data\co\001128\fld443</t>
  </si>
  <si>
    <t>c:\data\co\001128\fld444</t>
  </si>
  <si>
    <t>c:\data\co\001128\fld445</t>
  </si>
  <si>
    <t>c:\data\co\001128\fld446</t>
  </si>
  <si>
    <t>c:\data\co\001128\fld447</t>
  </si>
  <si>
    <t>c:\data\co\001128\fld448</t>
  </si>
  <si>
    <t>c:\data\co\001128\fld449</t>
  </si>
  <si>
    <t>c:\data\co\001128\fld450</t>
  </si>
  <si>
    <t>c:\data\co\001128\fld451</t>
  </si>
  <si>
    <t>c:\data\co\001128\fld452</t>
  </si>
  <si>
    <t>c:\data\co\001128\fld453</t>
  </si>
  <si>
    <t>c:\data\co\001128\fld454</t>
  </si>
  <si>
    <t>c:\data\co\001128\fld455</t>
  </si>
  <si>
    <t>c:\data\co\001128\fld456</t>
  </si>
  <si>
    <t>c:\data\co\001128\fld457</t>
  </si>
  <si>
    <t>c:\data\co\001128\fld458</t>
  </si>
  <si>
    <t>c:\data\co\001128\fld459</t>
  </si>
  <si>
    <t>c:\data\co\001128\fld460</t>
  </si>
  <si>
    <t>c:\data\co\001128\fld461</t>
  </si>
  <si>
    <t>c:\data\co\001128\fld462</t>
  </si>
  <si>
    <t>c:\data\co\001128\fld463</t>
  </si>
  <si>
    <t>c:\data\co\001128\fld464</t>
  </si>
  <si>
    <t>c:\data\co\001128\fld465</t>
  </si>
  <si>
    <t>c:\data\co\001128\fld466</t>
  </si>
  <si>
    <t>c:\data\co\001128\fld467</t>
  </si>
  <si>
    <t>c:\data\co\001128\fld468</t>
  </si>
  <si>
    <t>c:\data\co\001128\fld469</t>
  </si>
  <si>
    <t>c:\data\co\001128\fld470</t>
  </si>
  <si>
    <t>c:\data\co\001128\fld471</t>
  </si>
  <si>
    <t>c:\data\co\001128\fld472</t>
  </si>
  <si>
    <t>c:\data\co\001128\fld473</t>
  </si>
  <si>
    <t>c:\data\co\001128\fld474</t>
  </si>
  <si>
    <t>c:\data\co\001128\fld475</t>
  </si>
  <si>
    <t>c:\data\co\001128\fld476</t>
  </si>
  <si>
    <t>c:\data\co\001128\fld477</t>
  </si>
  <si>
    <t>c:\data\co\001128\fld478</t>
  </si>
  <si>
    <t>c:\data\co\001128\fld479</t>
  </si>
  <si>
    <t>c:\data\co\001128\fld480</t>
  </si>
  <si>
    <t>c:\data\co\001128\fld481</t>
  </si>
  <si>
    <t>c:\data\co\001128\fld482</t>
  </si>
  <si>
    <t>c:\data\co\001128\fld483</t>
  </si>
  <si>
    <t>c:\data\co\001128\fld484</t>
  </si>
  <si>
    <t>c:\data\co\001128\fld485</t>
  </si>
  <si>
    <t>c:\data\co\001128\fld486</t>
  </si>
  <si>
    <t>c:\data\co\001128\fld487</t>
  </si>
  <si>
    <t>c:\data\co\001128\fld488</t>
  </si>
  <si>
    <t>c:\data\co\001128\fld489</t>
  </si>
  <si>
    <t>c:\data\co\001128\fld490</t>
  </si>
  <si>
    <t>c:\data\co\001128\fld491</t>
  </si>
  <si>
    <t>c:\data\co\001128\fld492</t>
  </si>
  <si>
    <t>c:\data\co\001128\fld493</t>
  </si>
  <si>
    <t>c:\data\co\001128\fld494</t>
  </si>
  <si>
    <t>c:\data\co\001128\fld495</t>
  </si>
  <si>
    <t>c:\data\co\001128\fld496</t>
  </si>
  <si>
    <t>c:\data\co\001128\fld497</t>
  </si>
  <si>
    <t>c:\data\co\001128\fld498</t>
  </si>
  <si>
    <t>c:\data\co\001128\fld499</t>
  </si>
  <si>
    <t>c:\data\co\001128\fld500</t>
  </si>
  <si>
    <t>c:\data\co\001128\fld501</t>
  </si>
  <si>
    <t>c:\data\co\001128\fld502</t>
  </si>
  <si>
    <t>c:\data\co\001128\fld503</t>
  </si>
  <si>
    <t>c:\data\co\001128\fld504</t>
  </si>
  <si>
    <t>c:\data\co\001128\fld505</t>
  </si>
  <si>
    <t>c:\data\co\001128\fld506</t>
  </si>
  <si>
    <t>c:\data\co\001128\fld507</t>
  </si>
  <si>
    <t>c:\data\co\001128\fld508</t>
  </si>
  <si>
    <t>c:\data\co\001128\fld509</t>
  </si>
  <si>
    <t>c:\data\co\001128\fld510</t>
  </si>
  <si>
    <t>c:\data\co\001128\fld511</t>
  </si>
  <si>
    <t>c:\data\co\001128\fld512</t>
  </si>
  <si>
    <t>c:\data\co\001128\fld513</t>
  </si>
  <si>
    <t>c:\data\co\001128\fld514</t>
  </si>
  <si>
    <t>c:\data\co\001128\fld515</t>
  </si>
  <si>
    <t>c:\data\co\001128\fld516</t>
  </si>
  <si>
    <t>c:\data\co\001128\fld517</t>
  </si>
  <si>
    <t>c:\data\co\001128\fld518</t>
  </si>
  <si>
    <t>c:\data\co\001128\fld519</t>
  </si>
  <si>
    <t>c:\data\co\001128\fld520</t>
  </si>
  <si>
    <t>c:\data\co\001128\fld521</t>
  </si>
  <si>
    <t>c:\data\co\001128\fld522</t>
  </si>
  <si>
    <t>c:\data\co\001128\fld523</t>
  </si>
  <si>
    <t>c:\data\co\001128\fld524</t>
  </si>
  <si>
    <t>c:\data\co\001128\fld525</t>
  </si>
  <si>
    <t>c:\data\co\001128\fld526</t>
  </si>
  <si>
    <t>c:\data\co\001128\fld527</t>
  </si>
  <si>
    <t>c:\data\co\001128\fld528</t>
  </si>
  <si>
    <t>c:\data\co\001128\fld529</t>
  </si>
  <si>
    <t>c:\data\co\001128\fld530</t>
  </si>
  <si>
    <t>c:\data\co\001128\fld531</t>
  </si>
  <si>
    <t>c:\data\co\001128\fld532</t>
  </si>
  <si>
    <t>c:\data\co\001128\fld533</t>
  </si>
  <si>
    <t>c:\data\co\001128\fld534</t>
  </si>
  <si>
    <t>c:\data\co\001128\fld535</t>
  </si>
  <si>
    <t>c:\data\co\001128\fld536</t>
  </si>
  <si>
    <t>c:\data\co\001128\fld537</t>
  </si>
  <si>
    <t>c:\data\co\001128\fld538</t>
  </si>
  <si>
    <t>c:\data\co\001128\fld539</t>
  </si>
  <si>
    <t>c:\data\co\001128\fld540</t>
  </si>
  <si>
    <t>c:\data\co\001128\fld541</t>
  </si>
  <si>
    <t>c:\data\co\001128\fld542</t>
  </si>
  <si>
    <t>c:\data\co\001128\fld543</t>
  </si>
  <si>
    <t>c:\data\co\001128\fld544</t>
  </si>
  <si>
    <t>c:\data\co\001128\fld545</t>
  </si>
  <si>
    <t>c:\data\co\001128\fld546</t>
  </si>
  <si>
    <t>c:\data\co\001128\fld547</t>
  </si>
  <si>
    <t>c:\data\co\001128\fld548</t>
  </si>
  <si>
    <t>c:\data\co\001128\fld549</t>
  </si>
  <si>
    <t>c:\data\co\001128\fld550</t>
  </si>
  <si>
    <t>c:\data\co\001128\fld551</t>
  </si>
  <si>
    <t>c:\data\co\001128\fld552</t>
  </si>
  <si>
    <t>c:\data\co\001128\fld553</t>
  </si>
  <si>
    <t>c:\data\co\001128\fld554</t>
  </si>
  <si>
    <t>c:\data\co\001128\fld555</t>
  </si>
  <si>
    <t>c:\data\co\001128\fld556</t>
  </si>
  <si>
    <t>c:\data\co\001128\fld122</t>
  </si>
  <si>
    <t>c:\data\co\001128\fld123</t>
  </si>
  <si>
    <t>c:\data\co\001128\fld124</t>
  </si>
  <si>
    <t>c:\data\co\001128\fld125</t>
  </si>
  <si>
    <t>c:\data\co\001128\fld126</t>
  </si>
  <si>
    <t>c:\data\co\001128\fld127</t>
  </si>
  <si>
    <t>c:\data\co\001128\fld128</t>
  </si>
  <si>
    <t>c:\data\co\001128\fld129</t>
  </si>
  <si>
    <t>c:\data\co\001128\fld130</t>
  </si>
  <si>
    <t>c:\data\co\001128\fld131</t>
  </si>
  <si>
    <t>c:\data\co\001128\fld132</t>
  </si>
  <si>
    <t>c:\data\co\001128\fld133</t>
  </si>
  <si>
    <t>c:\data\co\001128\fld134</t>
  </si>
  <si>
    <t>c:\data\co\001128\fld135</t>
  </si>
  <si>
    <t>c:\data\co\001128\fld136</t>
  </si>
  <si>
    <t>c:\data\co\001128\fld137</t>
  </si>
  <si>
    <t>c:\data\co\001128\fld138</t>
  </si>
  <si>
    <t>c:\data\co\001128\fld139</t>
  </si>
  <si>
    <t>c:\data\co\001128\fld140</t>
  </si>
  <si>
    <t>c:\data\co\001128\fld141</t>
  </si>
  <si>
    <t>c:\data\co\001128\fld142</t>
  </si>
  <si>
    <t>c:\data\co\001128\fld143</t>
  </si>
  <si>
    <t>c:\data\co\001128\fld144</t>
  </si>
  <si>
    <t>c:\data\co\001128\fld145</t>
  </si>
  <si>
    <t>c:\data\co\001128\fld146</t>
  </si>
  <si>
    <t>c:\data\co\001128\fld147</t>
  </si>
  <si>
    <t>c:\data\co\001128\fld148</t>
  </si>
  <si>
    <t>c:\data\co\001128\fld149</t>
  </si>
  <si>
    <t>c:\data\co\001128\fld150</t>
  </si>
  <si>
    <t>c:\data\co\001128\fld151</t>
  </si>
  <si>
    <t>c:\data\co\001128\fld152</t>
  </si>
  <si>
    <t>c:\data\co\001128\fld153</t>
  </si>
  <si>
    <t>c:\data\co\001128\fld154</t>
  </si>
  <si>
    <t>c:\data\co\001128\fld155</t>
  </si>
  <si>
    <t>c:\data\co\001128\fld156</t>
  </si>
  <si>
    <t>c:\data\co\001128\fld157</t>
  </si>
  <si>
    <t>c:\data\co\001128\fld158</t>
  </si>
  <si>
    <t>c:\data\co\001128\fld159</t>
  </si>
  <si>
    <t>c:\data\co\001128\fld160</t>
  </si>
  <si>
    <t>c:\data\co\001128\fld161</t>
  </si>
  <si>
    <t>c:\data\co\001128\fld162</t>
  </si>
  <si>
    <t>c:\data\co\001128\fld163</t>
  </si>
  <si>
    <t>c:\data\co\001128\fld164</t>
  </si>
  <si>
    <t>c:\data\co\001128\fld165</t>
  </si>
  <si>
    <t>c:\data\co\001128\fld166</t>
  </si>
  <si>
    <t>c:\data\co\001128\fld167</t>
  </si>
  <si>
    <t>c:\data\co\001128\fld168</t>
  </si>
  <si>
    <t>c:\data\co\001128\fld169</t>
  </si>
  <si>
    <t>c:\data\co\001128\fld170</t>
  </si>
  <si>
    <t>c:\data\co\001128\fld171</t>
  </si>
  <si>
    <t>c:\data\co\001128\fld172</t>
  </si>
  <si>
    <t>c:\data\co\001128\fld173</t>
  </si>
  <si>
    <t>c:\data\co\001128\fld174</t>
  </si>
  <si>
    <t>c:\data\co\001128\fld175</t>
  </si>
  <si>
    <t>c:\data\co\001128\fld176</t>
  </si>
  <si>
    <t>c:\data\co\001128\fld177</t>
  </si>
  <si>
    <t>c:\data\co\001128\fld178</t>
  </si>
  <si>
    <t>c:\data\co\001128\fld179</t>
  </si>
  <si>
    <t>c:\data\co\001128\fld180</t>
  </si>
  <si>
    <t>c:\data\co\001128\fld181</t>
  </si>
  <si>
    <t>c:\data\co\001128\fld182</t>
  </si>
  <si>
    <t>c:\data\co\001128\fld183</t>
  </si>
  <si>
    <t>c:\data\co\001128\fld184</t>
  </si>
  <si>
    <t>c:\data\co\001128\fld185</t>
  </si>
  <si>
    <t>c:\data\co\001128\fld186</t>
  </si>
  <si>
    <t>c:\data\co\001128\fld187</t>
  </si>
  <si>
    <t>c:\data\co\001128\fld188</t>
  </si>
  <si>
    <t>c:\data\co\001128\fld189</t>
  </si>
  <si>
    <t>c:\data\co\001128\fld190</t>
  </si>
  <si>
    <t>c:\data\co\001128\fld191</t>
  </si>
  <si>
    <t>c:\data\co\001128\fld192</t>
  </si>
  <si>
    <t>c:\data\co\001128\fld193</t>
  </si>
  <si>
    <t>c:\data\co\001128\fld194</t>
  </si>
  <si>
    <t>c:\data\co\001128\fld195</t>
  </si>
  <si>
    <t>c:\data\co\001128\fld196</t>
  </si>
  <si>
    <t>c:\data\co\001128\fld197</t>
  </si>
  <si>
    <t>c:\data\co\001128\fld198</t>
  </si>
  <si>
    <t>c:\data\co\001128\fld199</t>
  </si>
  <si>
    <t>c:\data\co\001128\fld200</t>
  </si>
  <si>
    <t>c:\data\co\001128\fld201</t>
  </si>
  <si>
    <t>c:\data\co\001128\fld202</t>
  </si>
  <si>
    <t>c:\data\co\001128\fld203</t>
  </si>
  <si>
    <t>c:\data\co\001128\fld204</t>
  </si>
  <si>
    <t>c:\data\co\001128\fld205</t>
  </si>
  <si>
    <t>c:\data\co\001128\fld206</t>
  </si>
  <si>
    <t>c:\data\co\001128\fld207</t>
  </si>
  <si>
    <t>c:\data\co\001128\fld208</t>
  </si>
  <si>
    <t>c:\data\co\001128\fld209</t>
  </si>
  <si>
    <t>c:\data\co\001128\fld210</t>
  </si>
  <si>
    <t>c:\data\co\001128\fld211</t>
  </si>
  <si>
    <t>c:\data\co\001128\fld212</t>
  </si>
  <si>
    <t>c:\data\co\001128\fld213</t>
  </si>
  <si>
    <t>c:\data\co\001128\fld214</t>
  </si>
  <si>
    <t>c:\data\co\001128\fld215</t>
  </si>
  <si>
    <t>c:\data\co\001128\fld216</t>
  </si>
  <si>
    <t>c:\data\co\001128\fld217</t>
  </si>
  <si>
    <t>c:\data\co\001128\fld218</t>
  </si>
  <si>
    <t>c:\data\co\001128\fld219</t>
  </si>
  <si>
    <t>c:\data\co\001128\fld220</t>
  </si>
  <si>
    <t>c:\data\co\001128\fld221</t>
  </si>
  <si>
    <t>c:\data\co\001128\fld222</t>
  </si>
  <si>
    <t>c:\data\co\001128\fld223</t>
  </si>
  <si>
    <t>c:\data\co\001128\fld224</t>
  </si>
  <si>
    <t>c:\data\co\001128\fld225</t>
  </si>
  <si>
    <t>c:\data\co\001128\fld226</t>
  </si>
  <si>
    <t>c:\data\co\001128\fld227</t>
  </si>
  <si>
    <t>c:\data\co\001128\fld228</t>
  </si>
  <si>
    <t>c:\data\co\001128\fld229</t>
  </si>
  <si>
    <t>c:\data\co\001128\fld230</t>
  </si>
  <si>
    <t>c:\data\co\001128\fld231</t>
  </si>
  <si>
    <t>c:\data\co\001128\fld232</t>
  </si>
  <si>
    <t>c:\data\co\001128\fld233</t>
  </si>
  <si>
    <t>c:\data\co\001128\fld234</t>
  </si>
  <si>
    <t>c:\data\co\001128\fld235</t>
  </si>
  <si>
    <t>c:\data\co\001128\fld236</t>
  </si>
  <si>
    <t>c:\data\co\001128\fld237</t>
  </si>
  <si>
    <t>c:\data\co\001128\fld238</t>
  </si>
  <si>
    <t>c:\data\co\001128\fld239</t>
  </si>
  <si>
    <t>c:\data\co\001128\fld240</t>
  </si>
  <si>
    <t>c:\data\co\001128\fld241</t>
  </si>
  <si>
    <t>c:\data\co\001128\fld242</t>
  </si>
  <si>
    <t>c:\data\co\001128\fld243</t>
  </si>
  <si>
    <t>c:\data\co\001128\fld244</t>
  </si>
  <si>
    <t>c:\data\co\001128\fld245</t>
  </si>
  <si>
    <t>c:\data\co\001128\fld246</t>
  </si>
  <si>
    <t>c:\data\co\001128\fld247</t>
  </si>
  <si>
    <t>c:\data\co\001128\fld248</t>
  </si>
  <si>
    <t>c:\data\co\001128\fld249</t>
  </si>
  <si>
    <t>c:\data\co\001128\fld250</t>
  </si>
  <si>
    <t>c:\data\co\001128\fld251</t>
  </si>
  <si>
    <t>c:\data\co\001128\fld252</t>
  </si>
  <si>
    <t>c:\data\co\001128\fld253</t>
  </si>
  <si>
    <t>c:\data\co\001128\fld254</t>
  </si>
  <si>
    <t>c:\data\co\001128\fld255</t>
  </si>
  <si>
    <t>c:\data\co\001128\fld256</t>
  </si>
  <si>
    <t>c:\data\co\001128\fld257</t>
  </si>
  <si>
    <t>c:\data\co\001128\fld258</t>
  </si>
  <si>
    <t>c:\data\co\001128\fld259</t>
  </si>
  <si>
    <t>c:\data\co\001128\fld260</t>
  </si>
  <si>
    <t>c:\data\co\001128\fld261</t>
  </si>
  <si>
    <t>c:\data\co\001128\fld262</t>
  </si>
  <si>
    <t>c:\data\co\001128\fld263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</si>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</sst>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B474">
      <selection activeCell="B481" sqref="B481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435</v>
      </c>
      <c r="B3" t="s">
        <v>436</v>
      </c>
      <c r="C3" t="s">
        <v>437</v>
      </c>
      <c r="E3" t="s">
        <v>438</v>
      </c>
      <c r="F3" t="s">
        <v>439</v>
      </c>
      <c r="H3" t="s">
        <v>440</v>
      </c>
      <c r="I3" t="s">
        <v>441</v>
      </c>
      <c r="K3" t="s">
        <v>442</v>
      </c>
      <c r="L3" t="s">
        <v>443</v>
      </c>
      <c r="M3" t="s">
        <v>444</v>
      </c>
      <c r="N3" t="s">
        <v>445</v>
      </c>
      <c r="O3" t="s">
        <v>446</v>
      </c>
      <c r="P3" t="s">
        <v>447</v>
      </c>
      <c r="Q3" t="s">
        <v>448</v>
      </c>
    </row>
    <row r="4" spans="11:17" ht="12.75">
      <c r="K4" t="s">
        <v>449</v>
      </c>
      <c r="M4" t="s">
        <v>450</v>
      </c>
      <c r="N4" t="s">
        <v>451</v>
      </c>
      <c r="O4">
        <v>103</v>
      </c>
      <c r="P4">
        <v>63.825</v>
      </c>
      <c r="Q4">
        <v>220.32906666666668</v>
      </c>
    </row>
    <row r="5" spans="1:15" ht="12.75">
      <c r="A5" t="s">
        <v>293</v>
      </c>
      <c r="B5" s="1">
        <v>36859</v>
      </c>
      <c r="C5" s="2">
        <v>0.0013773148148148147</v>
      </c>
      <c r="D5" t="s">
        <v>444</v>
      </c>
      <c r="E5">
        <v>0.671</v>
      </c>
      <c r="F5">
        <v>10.0448</v>
      </c>
      <c r="G5" t="s">
        <v>445</v>
      </c>
      <c r="H5">
        <v>1.658</v>
      </c>
      <c r="I5">
        <v>104.0138</v>
      </c>
      <c r="K5" s="2">
        <v>0.001388888888888889</v>
      </c>
      <c r="L5" s="3">
        <f>B5-DATE(1999,12,31)+K5</f>
        <v>334.00138888888887</v>
      </c>
      <c r="M5">
        <f>500*F5/$O$6</f>
        <v>478.3238095238096</v>
      </c>
      <c r="N5">
        <f>(277-103)/(220-(AVERAGE($P$4,$P$47)))*I5+277-((277-103)/(220-(AVERAGE($P$4,$P$47)))*220)</f>
        <v>147.5852052175638</v>
      </c>
      <c r="O5" t="s">
        <v>444</v>
      </c>
    </row>
    <row r="6" spans="1:17" ht="12.75">
      <c r="A6" t="s">
        <v>294</v>
      </c>
      <c r="B6" s="1">
        <v>36859</v>
      </c>
      <c r="C6" s="2">
        <v>0.0034606481481481485</v>
      </c>
      <c r="D6" t="s">
        <v>444</v>
      </c>
      <c r="E6">
        <v>0.673</v>
      </c>
      <c r="F6">
        <v>10.307</v>
      </c>
      <c r="G6" t="s">
        <v>445</v>
      </c>
      <c r="H6">
        <v>1.658</v>
      </c>
      <c r="I6">
        <v>102.6133</v>
      </c>
      <c r="K6" s="2">
        <v>0.003472222222222222</v>
      </c>
      <c r="L6" s="3">
        <f aca="true" t="shared" si="0" ref="L6:L69">B6-DATE(1999,12,31)+K6</f>
        <v>334.00347222222223</v>
      </c>
      <c r="M6">
        <f aca="true" t="shared" si="1" ref="M6:M69">500*F6/$O$6</f>
        <v>490.8095238095238</v>
      </c>
      <c r="N6">
        <f>(277-103)/(220-(AVERAGE($P$4,$P$47)))*I6+277-((277-103)/(220-(AVERAGE($P$4,$P$47)))*220)</f>
        <v>146.0225587984829</v>
      </c>
      <c r="O6">
        <v>10.5</v>
      </c>
      <c r="Q6">
        <v>10.046433333333333</v>
      </c>
    </row>
    <row r="7" spans="1:14" ht="12.75">
      <c r="A7" t="s">
        <v>452</v>
      </c>
      <c r="B7" s="1">
        <v>36859</v>
      </c>
      <c r="C7">
        <f>AVERAGE(C6,C8)</f>
        <v>0.005543981481481481</v>
      </c>
      <c r="D7" t="s">
        <v>444</v>
      </c>
      <c r="E7" t="s">
        <v>452</v>
      </c>
      <c r="F7" t="s">
        <v>452</v>
      </c>
      <c r="G7" t="s">
        <v>445</v>
      </c>
      <c r="H7" t="s">
        <v>452</v>
      </c>
      <c r="I7" t="s">
        <v>452</v>
      </c>
      <c r="K7" s="2">
        <v>0.005555555555555556</v>
      </c>
      <c r="L7" s="3">
        <f t="shared" si="0"/>
        <v>334.00555555555553</v>
      </c>
      <c r="M7" t="s">
        <v>452</v>
      </c>
      <c r="N7" t="s">
        <v>452</v>
      </c>
    </row>
    <row r="8" spans="1:14" ht="12.75">
      <c r="A8" t="s">
        <v>295</v>
      </c>
      <c r="B8" s="1">
        <v>36859</v>
      </c>
      <c r="C8" s="2">
        <v>0.007627314814814815</v>
      </c>
      <c r="D8" t="s">
        <v>444</v>
      </c>
      <c r="E8">
        <v>0.671</v>
      </c>
      <c r="F8">
        <v>10.9318</v>
      </c>
      <c r="G8" t="s">
        <v>445</v>
      </c>
      <c r="H8">
        <v>1.658</v>
      </c>
      <c r="I8">
        <v>104.5784</v>
      </c>
      <c r="K8" s="2">
        <v>0.007638888888888889</v>
      </c>
      <c r="L8" s="3">
        <f t="shared" si="0"/>
        <v>334.0076388888889</v>
      </c>
      <c r="M8">
        <f t="shared" si="1"/>
        <v>520.5619047619048</v>
      </c>
      <c r="N8">
        <f>(277-103)/(220-(AVERAGE($P$4,$P$47)))*I8+277-((277-103)/(220-(AVERAGE($P$4,$P$47)))*220)</f>
        <v>148.21517320629144</v>
      </c>
    </row>
    <row r="9" spans="1:14" ht="12.75">
      <c r="A9" t="s">
        <v>452</v>
      </c>
      <c r="B9" s="1">
        <v>36859</v>
      </c>
      <c r="C9">
        <f>AVERAGE(C8,C10)</f>
        <v>0.009710648148148149</v>
      </c>
      <c r="D9" t="s">
        <v>444</v>
      </c>
      <c r="E9" t="s">
        <v>452</v>
      </c>
      <c r="F9" t="s">
        <v>452</v>
      </c>
      <c r="G9" t="s">
        <v>445</v>
      </c>
      <c r="H9" t="s">
        <v>452</v>
      </c>
      <c r="I9" t="s">
        <v>452</v>
      </c>
      <c r="K9" s="2">
        <v>0.009722222222222222</v>
      </c>
      <c r="L9" s="3">
        <f t="shared" si="0"/>
        <v>334.0097222222222</v>
      </c>
      <c r="M9" t="s">
        <v>452</v>
      </c>
      <c r="N9" t="s">
        <v>452</v>
      </c>
    </row>
    <row r="10" spans="1:14" ht="12.75">
      <c r="A10" t="s">
        <v>296</v>
      </c>
      <c r="B10" s="1">
        <v>36859</v>
      </c>
      <c r="C10" s="2">
        <v>0.011793981481481482</v>
      </c>
      <c r="D10" t="s">
        <v>444</v>
      </c>
      <c r="E10">
        <v>0.673</v>
      </c>
      <c r="F10">
        <v>8.9997</v>
      </c>
      <c r="G10" t="s">
        <v>445</v>
      </c>
      <c r="H10">
        <v>1.658</v>
      </c>
      <c r="I10">
        <v>105.6136</v>
      </c>
      <c r="K10" s="2">
        <v>0.011805555555555555</v>
      </c>
      <c r="L10" s="3">
        <f t="shared" si="0"/>
        <v>334.01180555555555</v>
      </c>
      <c r="M10">
        <f t="shared" si="1"/>
        <v>428.5571428571429</v>
      </c>
      <c r="N10">
        <f>(277-103)/(220-(AVERAGE($P$4,$P$47)))*I10+277-((277-103)/(220-(AVERAGE($P$4,$P$47)))*220)</f>
        <v>149.37022609671098</v>
      </c>
    </row>
    <row r="11" spans="1:14" ht="12.75">
      <c r="A11" t="s">
        <v>297</v>
      </c>
      <c r="B11" s="1">
        <v>36859</v>
      </c>
      <c r="C11" s="2">
        <v>0.013888888888888888</v>
      </c>
      <c r="D11" t="s">
        <v>444</v>
      </c>
      <c r="E11">
        <v>0.671</v>
      </c>
      <c r="F11">
        <v>10.2842</v>
      </c>
      <c r="G11" t="s">
        <v>445</v>
      </c>
      <c r="H11">
        <v>1.658</v>
      </c>
      <c r="I11">
        <v>104.3393</v>
      </c>
      <c r="K11" s="2">
        <v>0.013888888888888888</v>
      </c>
      <c r="L11" s="3">
        <f t="shared" si="0"/>
        <v>334.0138888888889</v>
      </c>
      <c r="M11">
        <f t="shared" si="1"/>
        <v>489.72380952380956</v>
      </c>
      <c r="N11">
        <f>(277-103)/(220-(AVERAGE($P$4,$P$47)))*I11+277-((277-103)/(220-(AVERAGE($P$4,$P$47)))*220)</f>
        <v>147.94839080086317</v>
      </c>
    </row>
    <row r="12" spans="1:14" ht="12.75">
      <c r="A12" t="s">
        <v>298</v>
      </c>
      <c r="B12" s="1">
        <v>36859</v>
      </c>
      <c r="C12" s="2">
        <v>0.015972222222222224</v>
      </c>
      <c r="D12" t="s">
        <v>444</v>
      </c>
      <c r="E12">
        <v>0.671</v>
      </c>
      <c r="F12">
        <v>9.7121</v>
      </c>
      <c r="G12" t="s">
        <v>445</v>
      </c>
      <c r="H12">
        <v>1.656</v>
      </c>
      <c r="I12">
        <v>102.6634</v>
      </c>
      <c r="K12" s="2">
        <v>0.015972222222222224</v>
      </c>
      <c r="L12" s="3">
        <f t="shared" si="0"/>
        <v>334.0159722222222</v>
      </c>
      <c r="M12">
        <f t="shared" si="1"/>
        <v>462.4809523809524</v>
      </c>
      <c r="N12">
        <f>(277-103)/(220-(AVERAGE($P$4,$P$47)))*I12+277-((277-103)/(220-(AVERAGE($P$4,$P$47)))*220)</f>
        <v>146.0784592523179</v>
      </c>
    </row>
    <row r="13" spans="1:14" ht="12.75">
      <c r="A13" t="s">
        <v>452</v>
      </c>
      <c r="B13" s="1">
        <v>36859</v>
      </c>
      <c r="C13">
        <f>AVERAGE(C12,C14)</f>
        <v>0.018055555555555557</v>
      </c>
      <c r="D13" t="s">
        <v>444</v>
      </c>
      <c r="E13" t="s">
        <v>452</v>
      </c>
      <c r="F13" t="s">
        <v>452</v>
      </c>
      <c r="G13" t="s">
        <v>445</v>
      </c>
      <c r="H13" t="s">
        <v>452</v>
      </c>
      <c r="I13" t="s">
        <v>452</v>
      </c>
      <c r="K13" s="2">
        <v>0.018055555555555557</v>
      </c>
      <c r="L13" s="3">
        <f t="shared" si="0"/>
        <v>334.0180555555556</v>
      </c>
      <c r="M13" t="s">
        <v>452</v>
      </c>
      <c r="N13" t="s">
        <v>452</v>
      </c>
    </row>
    <row r="14" spans="1:14" ht="12.75">
      <c r="A14" t="s">
        <v>299</v>
      </c>
      <c r="B14" s="1">
        <v>36859</v>
      </c>
      <c r="C14" s="2">
        <v>0.02013888888888889</v>
      </c>
      <c r="D14" t="s">
        <v>444</v>
      </c>
      <c r="E14">
        <v>0.671</v>
      </c>
      <c r="F14">
        <v>10.2925</v>
      </c>
      <c r="G14" t="s">
        <v>445</v>
      </c>
      <c r="H14">
        <v>1.658</v>
      </c>
      <c r="I14">
        <v>96.0074</v>
      </c>
      <c r="K14" s="2">
        <v>0.02013888888888889</v>
      </c>
      <c r="L14" s="3">
        <f t="shared" si="0"/>
        <v>334.0201388888889</v>
      </c>
      <c r="M14">
        <f t="shared" si="1"/>
        <v>490.1190476190476</v>
      </c>
      <c r="N14">
        <f>(277-103)/(220-(AVERAGE($P$4,$P$47)))*I14+277-((277-103)/(220-(AVERAGE($P$4,$P$47)))*220)</f>
        <v>138.6518440681676</v>
      </c>
    </row>
    <row r="15" spans="1:14" ht="12.75">
      <c r="A15" t="s">
        <v>300</v>
      </c>
      <c r="B15" s="1">
        <v>36859</v>
      </c>
      <c r="C15" s="2">
        <v>0.022222222222222223</v>
      </c>
      <c r="D15" t="s">
        <v>444</v>
      </c>
      <c r="E15">
        <v>0.671</v>
      </c>
      <c r="F15">
        <v>11.7452</v>
      </c>
      <c r="G15" t="s">
        <v>445</v>
      </c>
      <c r="H15">
        <v>1.658</v>
      </c>
      <c r="I15">
        <v>97.6438</v>
      </c>
      <c r="K15" s="2">
        <v>0.022222222222222223</v>
      </c>
      <c r="L15" s="3">
        <f t="shared" si="0"/>
        <v>334.02222222222224</v>
      </c>
      <c r="M15">
        <f t="shared" si="1"/>
        <v>559.2952380952381</v>
      </c>
      <c r="N15">
        <f>(277-103)/(220-(AVERAGE($P$4,$P$47)))*I15+277-((277-103)/(220-(AVERAGE($P$4,$P$47)))*220)</f>
        <v>140.4777024046074</v>
      </c>
    </row>
    <row r="16" spans="1:14" ht="12.75">
      <c r="A16" t="s">
        <v>452</v>
      </c>
      <c r="B16" s="1">
        <v>36859</v>
      </c>
      <c r="C16">
        <f>AVERAGE(C15,C17)</f>
        <v>0.024305555555555556</v>
      </c>
      <c r="D16" t="s">
        <v>444</v>
      </c>
      <c r="E16" t="s">
        <v>452</v>
      </c>
      <c r="F16" t="s">
        <v>452</v>
      </c>
      <c r="G16" t="s">
        <v>445</v>
      </c>
      <c r="H16" t="s">
        <v>452</v>
      </c>
      <c r="I16" t="s">
        <v>452</v>
      </c>
      <c r="K16" s="2">
        <v>0.024305555555555556</v>
      </c>
      <c r="L16" s="3">
        <f t="shared" si="0"/>
        <v>334.02430555555554</v>
      </c>
      <c r="M16" t="s">
        <v>452</v>
      </c>
      <c r="N16" t="s">
        <v>452</v>
      </c>
    </row>
    <row r="17" spans="1:14" ht="12.75">
      <c r="A17" t="s">
        <v>301</v>
      </c>
      <c r="B17" s="1">
        <v>36859</v>
      </c>
      <c r="C17" s="2">
        <v>0.02638888888888889</v>
      </c>
      <c r="D17" t="s">
        <v>444</v>
      </c>
      <c r="E17">
        <v>0.673</v>
      </c>
      <c r="F17">
        <v>10.3227</v>
      </c>
      <c r="G17" t="s">
        <v>445</v>
      </c>
      <c r="H17">
        <v>1.66</v>
      </c>
      <c r="I17">
        <v>93.6272</v>
      </c>
      <c r="K17" s="2">
        <v>0.02638888888888889</v>
      </c>
      <c r="L17" s="3">
        <f t="shared" si="0"/>
        <v>334.0263888888889</v>
      </c>
      <c r="M17">
        <f t="shared" si="1"/>
        <v>491.5571428571428</v>
      </c>
      <c r="N17">
        <f>(277-103)/(220-(AVERAGE($P$4,$P$47)))*I17+277-((277-103)/(220-(AVERAGE($P$4,$P$47)))*220)</f>
        <v>135.99607041111912</v>
      </c>
    </row>
    <row r="18" spans="1:14" ht="12.75">
      <c r="A18" t="s">
        <v>452</v>
      </c>
      <c r="B18" s="1">
        <v>36859</v>
      </c>
      <c r="C18">
        <f>AVERAGE(C17,C19)</f>
        <v>0.02847800925925926</v>
      </c>
      <c r="D18" t="s">
        <v>444</v>
      </c>
      <c r="E18" t="s">
        <v>452</v>
      </c>
      <c r="F18" t="s">
        <v>452</v>
      </c>
      <c r="G18" t="s">
        <v>445</v>
      </c>
      <c r="H18" t="s">
        <v>452</v>
      </c>
      <c r="I18" t="s">
        <v>452</v>
      </c>
      <c r="K18" s="2">
        <v>0.02847222222222222</v>
      </c>
      <c r="L18" s="3">
        <f t="shared" si="0"/>
        <v>334.0284722222222</v>
      </c>
      <c r="M18" t="s">
        <v>452</v>
      </c>
      <c r="N18" t="s">
        <v>452</v>
      </c>
    </row>
    <row r="19" spans="1:14" ht="12.75">
      <c r="A19" t="s">
        <v>302</v>
      </c>
      <c r="B19" s="1">
        <v>36859</v>
      </c>
      <c r="C19" s="2">
        <v>0.030567129629629628</v>
      </c>
      <c r="D19" t="s">
        <v>444</v>
      </c>
      <c r="E19">
        <v>0.676</v>
      </c>
      <c r="F19">
        <v>9.6964</v>
      </c>
      <c r="G19" t="s">
        <v>445</v>
      </c>
      <c r="H19">
        <v>1.661</v>
      </c>
      <c r="I19">
        <v>93.0719</v>
      </c>
      <c r="K19" s="2">
        <v>0.030555555555555555</v>
      </c>
      <c r="L19" s="3">
        <f t="shared" si="0"/>
        <v>334.03055555555557</v>
      </c>
      <c r="M19">
        <f t="shared" si="1"/>
        <v>461.7333333333334</v>
      </c>
      <c r="N19">
        <f>(277-103)/(220-(AVERAGE($P$4,$P$47)))*I19+277-((277-103)/(220-(AVERAGE($P$4,$P$47)))*220)</f>
        <v>135.37647915334284</v>
      </c>
    </row>
    <row r="20" spans="1:14" ht="12.75">
      <c r="A20" t="s">
        <v>303</v>
      </c>
      <c r="B20" s="1">
        <v>36859</v>
      </c>
      <c r="C20" s="2">
        <v>0.032650462962962964</v>
      </c>
      <c r="D20" t="s">
        <v>444</v>
      </c>
      <c r="E20">
        <v>0.673</v>
      </c>
      <c r="F20">
        <v>9.9536</v>
      </c>
      <c r="G20" t="s">
        <v>445</v>
      </c>
      <c r="H20">
        <v>1.66</v>
      </c>
      <c r="I20">
        <v>90.5461</v>
      </c>
      <c r="K20" s="2">
        <v>0.03263888888888889</v>
      </c>
      <c r="L20" s="3">
        <f t="shared" si="0"/>
        <v>334.03263888888887</v>
      </c>
      <c r="M20">
        <f t="shared" si="1"/>
        <v>473.9809523809524</v>
      </c>
      <c r="N20">
        <f>(277-103)/(220-(AVERAGE($P$4,$P$47)))*I20+277-((277-103)/(220-(AVERAGE($P$4,$P$47)))*220)</f>
        <v>132.55824828914112</v>
      </c>
    </row>
    <row r="21" spans="1:14" ht="12.75">
      <c r="A21" t="s">
        <v>304</v>
      </c>
      <c r="B21" s="1">
        <v>36859</v>
      </c>
      <c r="C21" s="2">
        <v>0.0347337962962963</v>
      </c>
      <c r="D21" t="s">
        <v>444</v>
      </c>
      <c r="E21">
        <v>0.671</v>
      </c>
      <c r="F21">
        <v>10.0907</v>
      </c>
      <c r="G21" t="s">
        <v>445</v>
      </c>
      <c r="H21">
        <v>1.658</v>
      </c>
      <c r="I21">
        <v>90.921</v>
      </c>
      <c r="K21" s="2">
        <v>0.034722222222222224</v>
      </c>
      <c r="L21" s="3">
        <f t="shared" si="0"/>
        <v>334.03472222222223</v>
      </c>
      <c r="M21">
        <f t="shared" si="1"/>
        <v>480.50952380952384</v>
      </c>
      <c r="N21">
        <f>(277-103)/(220-(AVERAGE($P$4,$P$47)))*I21+277-((277-103)/(220-(AVERAGE($P$4,$P$47)))*220)</f>
        <v>132.97655328201043</v>
      </c>
    </row>
    <row r="22" spans="1:14" ht="12.75">
      <c r="A22" t="s">
        <v>305</v>
      </c>
      <c r="B22" s="1">
        <v>36859</v>
      </c>
      <c r="C22" s="2">
        <v>0.03681712962962963</v>
      </c>
      <c r="D22" t="s">
        <v>444</v>
      </c>
      <c r="E22">
        <v>0.673</v>
      </c>
      <c r="F22">
        <v>9.7309</v>
      </c>
      <c r="G22" t="s">
        <v>445</v>
      </c>
      <c r="H22">
        <v>1.658</v>
      </c>
      <c r="I22">
        <v>88.9648</v>
      </c>
      <c r="K22" s="2">
        <v>0.03680555555555556</v>
      </c>
      <c r="L22" s="3">
        <f t="shared" si="0"/>
        <v>334.03680555555553</v>
      </c>
      <c r="M22">
        <f t="shared" si="1"/>
        <v>463.37619047619046</v>
      </c>
      <c r="N22">
        <f>(277-103)/(220-(AVERAGE($P$4,$P$47)))*I22+277-((277-103)/(220-(AVERAGE($P$4,$P$47)))*220)</f>
        <v>130.79386929414457</v>
      </c>
    </row>
    <row r="23" spans="1:14" ht="12.75">
      <c r="A23" t="s">
        <v>452</v>
      </c>
      <c r="B23" s="1">
        <v>36859</v>
      </c>
      <c r="C23">
        <f>AVERAGE(C22,C24)</f>
        <v>0.03890046296296296</v>
      </c>
      <c r="D23" t="s">
        <v>444</v>
      </c>
      <c r="E23" t="s">
        <v>452</v>
      </c>
      <c r="F23" t="s">
        <v>452</v>
      </c>
      <c r="G23" t="s">
        <v>445</v>
      </c>
      <c r="H23" t="s">
        <v>452</v>
      </c>
      <c r="I23" t="s">
        <v>452</v>
      </c>
      <c r="K23" s="2">
        <v>0.03888888888888889</v>
      </c>
      <c r="L23" s="3">
        <f t="shared" si="0"/>
        <v>334.0388888888889</v>
      </c>
      <c r="M23" t="s">
        <v>452</v>
      </c>
      <c r="N23" t="s">
        <v>452</v>
      </c>
    </row>
    <row r="24" spans="1:14" ht="12.75">
      <c r="A24" t="s">
        <v>306</v>
      </c>
      <c r="B24" s="1">
        <v>36859</v>
      </c>
      <c r="C24" s="2">
        <v>0.040983796296296296</v>
      </c>
      <c r="D24" t="s">
        <v>444</v>
      </c>
      <c r="E24">
        <v>0.673</v>
      </c>
      <c r="F24">
        <v>10.4475</v>
      </c>
      <c r="G24" t="s">
        <v>445</v>
      </c>
      <c r="H24">
        <v>1.66</v>
      </c>
      <c r="I24">
        <v>89.0897</v>
      </c>
      <c r="K24" s="2">
        <v>0.04097222222222222</v>
      </c>
      <c r="L24" s="3">
        <f t="shared" si="0"/>
        <v>334.0409722222222</v>
      </c>
      <c r="M24">
        <f t="shared" si="1"/>
        <v>497.5</v>
      </c>
      <c r="N24">
        <f aca="true" t="shared" si="2" ref="N24:N44">(277-103)/(220-(AVERAGE($P$4,$P$47)))*I24+277-((277-103)/(220-(AVERAGE($P$4,$P$47)))*220)</f>
        <v>130.93322990659956</v>
      </c>
    </row>
    <row r="25" spans="1:14" ht="12.75">
      <c r="A25" t="s">
        <v>307</v>
      </c>
      <c r="B25" s="1">
        <v>36859</v>
      </c>
      <c r="C25" s="2">
        <v>0.04306712962962963</v>
      </c>
      <c r="D25" t="s">
        <v>444</v>
      </c>
      <c r="E25">
        <v>0.671</v>
      </c>
      <c r="F25">
        <v>10.9044</v>
      </c>
      <c r="G25" t="s">
        <v>445</v>
      </c>
      <c r="H25">
        <v>1.658</v>
      </c>
      <c r="I25">
        <v>91.6427</v>
      </c>
      <c r="K25" s="2">
        <v>0.04305555555555556</v>
      </c>
      <c r="L25" s="3">
        <f t="shared" si="0"/>
        <v>334.04305555555555</v>
      </c>
      <c r="M25">
        <f t="shared" si="1"/>
        <v>519.257142857143</v>
      </c>
      <c r="N25">
        <f t="shared" si="2"/>
        <v>133.78180991939038</v>
      </c>
    </row>
    <row r="26" spans="1:14" ht="12.75">
      <c r="A26" t="s">
        <v>308</v>
      </c>
      <c r="B26" s="1">
        <v>36859</v>
      </c>
      <c r="C26" s="2">
        <v>0.045162037037037035</v>
      </c>
      <c r="D26" t="s">
        <v>444</v>
      </c>
      <c r="E26">
        <v>0.671</v>
      </c>
      <c r="F26">
        <v>10.3797</v>
      </c>
      <c r="G26" t="s">
        <v>445</v>
      </c>
      <c r="H26">
        <v>1.658</v>
      </c>
      <c r="I26">
        <v>93.358</v>
      </c>
      <c r="K26" s="2">
        <v>0.04513888888888889</v>
      </c>
      <c r="L26" s="3">
        <f t="shared" si="0"/>
        <v>334.0451388888889</v>
      </c>
      <c r="M26">
        <f t="shared" si="1"/>
        <v>494.27142857142854</v>
      </c>
      <c r="N26">
        <f t="shared" si="2"/>
        <v>135.695703102289</v>
      </c>
    </row>
    <row r="27" spans="1:14" ht="12.75">
      <c r="A27" t="s">
        <v>309</v>
      </c>
      <c r="B27" s="1">
        <v>36859</v>
      </c>
      <c r="C27" s="2">
        <v>0.047245370370370375</v>
      </c>
      <c r="D27" t="s">
        <v>444</v>
      </c>
      <c r="E27">
        <v>0.671</v>
      </c>
      <c r="F27">
        <v>11.0347</v>
      </c>
      <c r="G27" t="s">
        <v>445</v>
      </c>
      <c r="H27">
        <v>1.66</v>
      </c>
      <c r="I27">
        <v>93.6525</v>
      </c>
      <c r="K27" s="2">
        <v>0.04722222222222222</v>
      </c>
      <c r="L27" s="3">
        <f t="shared" si="0"/>
        <v>334.0472222222222</v>
      </c>
      <c r="M27">
        <f t="shared" si="1"/>
        <v>525.4619047619047</v>
      </c>
      <c r="N27">
        <f t="shared" si="2"/>
        <v>136.02429958241706</v>
      </c>
    </row>
    <row r="28" spans="1:14" ht="12.75">
      <c r="A28" t="s">
        <v>310</v>
      </c>
      <c r="B28" s="1">
        <v>36859</v>
      </c>
      <c r="C28" s="2">
        <v>0.0493287037037037</v>
      </c>
      <c r="D28" t="s">
        <v>444</v>
      </c>
      <c r="E28">
        <v>0.671</v>
      </c>
      <c r="F28">
        <v>9.3468</v>
      </c>
      <c r="G28" t="s">
        <v>445</v>
      </c>
      <c r="H28">
        <v>1.658</v>
      </c>
      <c r="I28">
        <v>89.5461</v>
      </c>
      <c r="K28" s="2">
        <v>0.049305555555555554</v>
      </c>
      <c r="L28" s="3">
        <f t="shared" si="0"/>
        <v>334.0493055555556</v>
      </c>
      <c r="M28">
        <f t="shared" si="1"/>
        <v>445.08571428571423</v>
      </c>
      <c r="N28">
        <f t="shared" si="2"/>
        <v>131.4424707674839</v>
      </c>
    </row>
    <row r="29" spans="1:14" ht="12.75">
      <c r="A29" t="s">
        <v>311</v>
      </c>
      <c r="B29" s="1">
        <v>36859</v>
      </c>
      <c r="C29" s="2">
        <v>0.051412037037037034</v>
      </c>
      <c r="D29" t="s">
        <v>444</v>
      </c>
      <c r="E29">
        <v>0.671</v>
      </c>
      <c r="F29">
        <v>10.5384</v>
      </c>
      <c r="G29" t="s">
        <v>445</v>
      </c>
      <c r="H29">
        <v>1.656</v>
      </c>
      <c r="I29">
        <v>90.0268</v>
      </c>
      <c r="K29" s="2">
        <v>0.051388888888888894</v>
      </c>
      <c r="L29" s="3">
        <f t="shared" si="0"/>
        <v>334.0513888888889</v>
      </c>
      <c r="M29">
        <f t="shared" si="1"/>
        <v>501.8285714285714</v>
      </c>
      <c r="N29">
        <f t="shared" si="2"/>
        <v>131.97882502214455</v>
      </c>
    </row>
    <row r="30" spans="1:14" ht="12.75">
      <c r="A30" t="s">
        <v>312</v>
      </c>
      <c r="B30" s="1">
        <v>36859</v>
      </c>
      <c r="C30" s="2">
        <v>0.05349537037037037</v>
      </c>
      <c r="D30" t="s">
        <v>444</v>
      </c>
      <c r="E30">
        <v>0.671</v>
      </c>
      <c r="F30">
        <v>10.2123</v>
      </c>
      <c r="G30" t="s">
        <v>445</v>
      </c>
      <c r="H30">
        <v>1.658</v>
      </c>
      <c r="I30">
        <v>91.3398</v>
      </c>
      <c r="K30" s="2">
        <v>0.05347222222222222</v>
      </c>
      <c r="L30" s="3">
        <f t="shared" si="0"/>
        <v>334.05347222222224</v>
      </c>
      <c r="M30">
        <f t="shared" si="1"/>
        <v>486.30000000000007</v>
      </c>
      <c r="N30">
        <f t="shared" si="2"/>
        <v>133.44384090808043</v>
      </c>
    </row>
    <row r="31" spans="1:14" ht="12.75">
      <c r="A31" t="s">
        <v>313</v>
      </c>
      <c r="B31" s="1">
        <v>36859</v>
      </c>
      <c r="C31" s="2">
        <v>0.05557870370370371</v>
      </c>
      <c r="D31" t="s">
        <v>444</v>
      </c>
      <c r="E31">
        <v>0.671</v>
      </c>
      <c r="F31">
        <v>11.0674</v>
      </c>
      <c r="G31" t="s">
        <v>445</v>
      </c>
      <c r="H31">
        <v>1.658</v>
      </c>
      <c r="I31">
        <v>94.7283</v>
      </c>
      <c r="K31" s="2">
        <v>0.05555555555555555</v>
      </c>
      <c r="L31" s="3">
        <f t="shared" si="0"/>
        <v>334.05555555555554</v>
      </c>
      <c r="M31">
        <f t="shared" si="1"/>
        <v>527.0190476190476</v>
      </c>
      <c r="N31">
        <f t="shared" si="2"/>
        <v>137.22465304021588</v>
      </c>
    </row>
    <row r="32" spans="1:14" ht="12.75">
      <c r="A32" t="s">
        <v>314</v>
      </c>
      <c r="B32" s="1">
        <v>36859</v>
      </c>
      <c r="C32" s="2">
        <v>0.05766203703703704</v>
      </c>
      <c r="D32" t="s">
        <v>444</v>
      </c>
      <c r="E32">
        <v>0.675</v>
      </c>
      <c r="F32">
        <v>9.8666</v>
      </c>
      <c r="G32" t="s">
        <v>445</v>
      </c>
      <c r="H32">
        <v>1.661</v>
      </c>
      <c r="I32">
        <v>89.8618</v>
      </c>
      <c r="K32" s="2">
        <v>0.057638888888888885</v>
      </c>
      <c r="L32" s="3">
        <f t="shared" si="0"/>
        <v>334.0576388888889</v>
      </c>
      <c r="M32">
        <f t="shared" si="1"/>
        <v>469.83809523809526</v>
      </c>
      <c r="N32">
        <f t="shared" si="2"/>
        <v>131.79472173107112</v>
      </c>
    </row>
    <row r="33" spans="1:14" ht="12.75">
      <c r="A33" t="s">
        <v>315</v>
      </c>
      <c r="B33" s="1">
        <v>36859</v>
      </c>
      <c r="C33" s="2">
        <v>0.05975694444444444</v>
      </c>
      <c r="D33" t="s">
        <v>444</v>
      </c>
      <c r="E33">
        <v>0.671</v>
      </c>
      <c r="F33">
        <v>9.6347</v>
      </c>
      <c r="G33" t="s">
        <v>445</v>
      </c>
      <c r="H33">
        <v>1.658</v>
      </c>
      <c r="I33">
        <v>91.6912</v>
      </c>
      <c r="K33" s="2">
        <v>0.059722222222222225</v>
      </c>
      <c r="L33" s="3">
        <f t="shared" si="0"/>
        <v>334.0597222222222</v>
      </c>
      <c r="M33">
        <f t="shared" si="1"/>
        <v>458.7952380952381</v>
      </c>
      <c r="N33">
        <f t="shared" si="2"/>
        <v>133.83592512919077</v>
      </c>
    </row>
    <row r="34" spans="1:14" ht="12.75">
      <c r="A34" t="s">
        <v>316</v>
      </c>
      <c r="B34" s="1">
        <v>36859</v>
      </c>
      <c r="C34" s="2">
        <v>0.06184027777777778</v>
      </c>
      <c r="D34" t="s">
        <v>444</v>
      </c>
      <c r="E34">
        <v>0.671</v>
      </c>
      <c r="F34">
        <v>9.8329</v>
      </c>
      <c r="G34" t="s">
        <v>445</v>
      </c>
      <c r="H34">
        <v>1.658</v>
      </c>
      <c r="I34">
        <v>92.4427</v>
      </c>
      <c r="K34" s="2">
        <v>0.06180555555555556</v>
      </c>
      <c r="L34" s="3">
        <f t="shared" si="0"/>
        <v>334.06180555555557</v>
      </c>
      <c r="M34">
        <f t="shared" si="1"/>
        <v>468.2333333333333</v>
      </c>
      <c r="N34">
        <f t="shared" si="2"/>
        <v>134.67443193671616</v>
      </c>
    </row>
    <row r="35" spans="1:14" ht="12.75">
      <c r="A35" t="s">
        <v>317</v>
      </c>
      <c r="B35" s="1">
        <v>36859</v>
      </c>
      <c r="C35" s="2">
        <v>0.06392361111111111</v>
      </c>
      <c r="D35" t="s">
        <v>444</v>
      </c>
      <c r="E35">
        <v>0.671</v>
      </c>
      <c r="F35">
        <v>9.0414</v>
      </c>
      <c r="G35" t="s">
        <v>445</v>
      </c>
      <c r="H35">
        <v>1.658</v>
      </c>
      <c r="I35">
        <v>92.4466</v>
      </c>
      <c r="K35" s="2">
        <v>0.06388888888888888</v>
      </c>
      <c r="L35" s="3">
        <f t="shared" si="0"/>
        <v>334.06388888888887</v>
      </c>
      <c r="M35">
        <f t="shared" si="1"/>
        <v>430.54285714285714</v>
      </c>
      <c r="N35">
        <f t="shared" si="2"/>
        <v>134.67878346905061</v>
      </c>
    </row>
    <row r="36" spans="1:14" ht="12.75">
      <c r="A36" t="s">
        <v>318</v>
      </c>
      <c r="B36" s="1">
        <v>36859</v>
      </c>
      <c r="C36" s="2">
        <v>0.06600694444444444</v>
      </c>
      <c r="D36" t="s">
        <v>444</v>
      </c>
      <c r="E36">
        <v>0.673</v>
      </c>
      <c r="F36">
        <v>10.5407</v>
      </c>
      <c r="G36" t="s">
        <v>445</v>
      </c>
      <c r="H36">
        <v>1.658</v>
      </c>
      <c r="I36">
        <v>93.0435</v>
      </c>
      <c r="K36" s="2">
        <v>0.06597222222222222</v>
      </c>
      <c r="L36" s="3">
        <f t="shared" si="0"/>
        <v>334.06597222222223</v>
      </c>
      <c r="M36">
        <f t="shared" si="1"/>
        <v>501.9380952380952</v>
      </c>
      <c r="N36">
        <f t="shared" si="2"/>
        <v>135.34479107172783</v>
      </c>
    </row>
    <row r="37" spans="1:14" ht="12.75">
      <c r="A37" t="s">
        <v>319</v>
      </c>
      <c r="B37" s="1">
        <v>36859</v>
      </c>
      <c r="C37" s="2">
        <v>0.06809027777777778</v>
      </c>
      <c r="D37" t="s">
        <v>444</v>
      </c>
      <c r="E37">
        <v>0.671</v>
      </c>
      <c r="F37">
        <v>9.911</v>
      </c>
      <c r="G37" t="s">
        <v>445</v>
      </c>
      <c r="H37">
        <v>1.656</v>
      </c>
      <c r="I37">
        <v>91.723</v>
      </c>
      <c r="K37" s="2">
        <v>0.06805555555555555</v>
      </c>
      <c r="L37" s="3">
        <f t="shared" si="0"/>
        <v>334.06805555555553</v>
      </c>
      <c r="M37">
        <f t="shared" si="1"/>
        <v>471.95238095238096</v>
      </c>
      <c r="N37">
        <f t="shared" si="2"/>
        <v>133.8714068543795</v>
      </c>
    </row>
    <row r="38" spans="1:14" ht="12.75">
      <c r="A38" t="s">
        <v>320</v>
      </c>
      <c r="B38" s="1">
        <v>36859</v>
      </c>
      <c r="C38" s="2">
        <v>0.07023148148148149</v>
      </c>
      <c r="D38" t="s">
        <v>444</v>
      </c>
      <c r="E38">
        <v>0.671</v>
      </c>
      <c r="F38">
        <v>10.0229</v>
      </c>
      <c r="G38" t="s">
        <v>445</v>
      </c>
      <c r="H38">
        <v>1.658</v>
      </c>
      <c r="I38">
        <v>94.5355</v>
      </c>
      <c r="K38" s="2">
        <v>0.07013888888888889</v>
      </c>
      <c r="L38" s="3">
        <f t="shared" si="0"/>
        <v>334.0701388888889</v>
      </c>
      <c r="M38">
        <f t="shared" si="1"/>
        <v>477.2809523809524</v>
      </c>
      <c r="N38">
        <f t="shared" si="2"/>
        <v>137.00953113404037</v>
      </c>
    </row>
    <row r="39" spans="1:14" ht="12.75">
      <c r="A39" t="s">
        <v>321</v>
      </c>
      <c r="B39" s="1">
        <v>36859</v>
      </c>
      <c r="C39" s="2">
        <v>0.07225694444444444</v>
      </c>
      <c r="D39" t="s">
        <v>444</v>
      </c>
      <c r="E39">
        <v>0.673</v>
      </c>
      <c r="F39">
        <v>10.4187</v>
      </c>
      <c r="G39" t="s">
        <v>445</v>
      </c>
      <c r="H39">
        <v>1.658</v>
      </c>
      <c r="I39">
        <v>93.3066</v>
      </c>
      <c r="K39" s="2">
        <v>0.07222222222222223</v>
      </c>
      <c r="L39" s="3">
        <f t="shared" si="0"/>
        <v>334.0722222222222</v>
      </c>
      <c r="M39">
        <f t="shared" si="1"/>
        <v>496.1285714285714</v>
      </c>
      <c r="N39">
        <f t="shared" si="2"/>
        <v>135.6383521376758</v>
      </c>
    </row>
    <row r="40" spans="1:14" ht="12.75">
      <c r="A40" t="s">
        <v>322</v>
      </c>
      <c r="B40" s="1">
        <v>36859</v>
      </c>
      <c r="C40" s="2">
        <v>0.07434027777777778</v>
      </c>
      <c r="D40" t="s">
        <v>444</v>
      </c>
      <c r="E40">
        <v>0.671</v>
      </c>
      <c r="F40">
        <v>9.8664</v>
      </c>
      <c r="G40" t="s">
        <v>445</v>
      </c>
      <c r="H40">
        <v>1.658</v>
      </c>
      <c r="I40">
        <v>94.0454</v>
      </c>
      <c r="K40" s="2">
        <v>0.07430555555555556</v>
      </c>
      <c r="L40" s="3">
        <f t="shared" si="0"/>
        <v>334.07430555555555</v>
      </c>
      <c r="M40">
        <f t="shared" si="1"/>
        <v>469.8285714285714</v>
      </c>
      <c r="N40">
        <f t="shared" si="2"/>
        <v>136.46268857067614</v>
      </c>
    </row>
    <row r="41" spans="1:14" ht="12.75">
      <c r="A41" t="s">
        <v>323</v>
      </c>
      <c r="B41" s="1">
        <v>36859</v>
      </c>
      <c r="C41" s="2">
        <v>0.07643518518518519</v>
      </c>
      <c r="D41" t="s">
        <v>444</v>
      </c>
      <c r="E41">
        <v>0.671</v>
      </c>
      <c r="F41">
        <v>11.1305</v>
      </c>
      <c r="G41" t="s">
        <v>445</v>
      </c>
      <c r="H41">
        <v>1.658</v>
      </c>
      <c r="I41">
        <v>94.1192</v>
      </c>
      <c r="K41" s="2">
        <v>0.0763888888888889</v>
      </c>
      <c r="L41" s="3">
        <f t="shared" si="0"/>
        <v>334.0763888888889</v>
      </c>
      <c r="M41">
        <f t="shared" si="1"/>
        <v>530.0238095238095</v>
      </c>
      <c r="N41">
        <f t="shared" si="2"/>
        <v>136.54503295177446</v>
      </c>
    </row>
    <row r="42" spans="1:14" ht="12.75">
      <c r="A42" t="s">
        <v>324</v>
      </c>
      <c r="B42" s="1">
        <v>36859</v>
      </c>
      <c r="C42" s="2">
        <v>0.07851851851851853</v>
      </c>
      <c r="D42" t="s">
        <v>444</v>
      </c>
      <c r="E42">
        <v>0.673</v>
      </c>
      <c r="F42">
        <v>9.9632</v>
      </c>
      <c r="G42" t="s">
        <v>445</v>
      </c>
      <c r="H42">
        <v>1.658</v>
      </c>
      <c r="I42">
        <v>95.5011</v>
      </c>
      <c r="K42" s="2">
        <v>0.07847222222222222</v>
      </c>
      <c r="L42" s="3">
        <f t="shared" si="0"/>
        <v>334.0784722222222</v>
      </c>
      <c r="M42">
        <f t="shared" si="1"/>
        <v>474.4380952380953</v>
      </c>
      <c r="N42">
        <f t="shared" si="2"/>
        <v>138.08692590895257</v>
      </c>
    </row>
    <row r="43" spans="1:14" ht="12.75">
      <c r="A43" t="s">
        <v>325</v>
      </c>
      <c r="B43" s="1">
        <v>36859</v>
      </c>
      <c r="C43" s="2">
        <v>0.08060185185185186</v>
      </c>
      <c r="D43" t="s">
        <v>444</v>
      </c>
      <c r="E43">
        <v>0.673</v>
      </c>
      <c r="F43">
        <v>10.0575</v>
      </c>
      <c r="G43" t="s">
        <v>445</v>
      </c>
      <c r="H43">
        <v>1.66</v>
      </c>
      <c r="I43">
        <v>95.2345</v>
      </c>
      <c r="K43" s="2">
        <v>0.08055555555555556</v>
      </c>
      <c r="L43" s="3">
        <f t="shared" si="0"/>
        <v>334.0805555555556</v>
      </c>
      <c r="M43">
        <f t="shared" si="1"/>
        <v>478.92857142857144</v>
      </c>
      <c r="N43">
        <f t="shared" si="2"/>
        <v>137.78945962167873</v>
      </c>
    </row>
    <row r="44" spans="1:14" ht="12.75">
      <c r="A44" t="s">
        <v>326</v>
      </c>
      <c r="B44" s="1">
        <v>36859</v>
      </c>
      <c r="C44" s="2">
        <v>0.08268518518518518</v>
      </c>
      <c r="D44" t="s">
        <v>444</v>
      </c>
      <c r="E44">
        <v>0.671</v>
      </c>
      <c r="F44">
        <v>9.943</v>
      </c>
      <c r="G44" t="s">
        <v>445</v>
      </c>
      <c r="H44">
        <v>1.658</v>
      </c>
      <c r="I44">
        <v>91.4729</v>
      </c>
      <c r="K44" s="2">
        <v>0.08263888888888889</v>
      </c>
      <c r="L44" s="3">
        <f t="shared" si="0"/>
        <v>334.0826388888889</v>
      </c>
      <c r="M44">
        <f t="shared" si="1"/>
        <v>473.4761904761905</v>
      </c>
      <c r="N44">
        <f t="shared" si="2"/>
        <v>133.592350896213</v>
      </c>
    </row>
    <row r="45" spans="1:16" ht="12.75">
      <c r="A45" t="s">
        <v>327</v>
      </c>
      <c r="B45" s="1">
        <v>36859</v>
      </c>
      <c r="C45" s="2">
        <v>0.08476851851851852</v>
      </c>
      <c r="D45" t="s">
        <v>444</v>
      </c>
      <c r="E45">
        <v>0.668</v>
      </c>
      <c r="F45">
        <v>1.1663</v>
      </c>
      <c r="G45" t="s">
        <v>445</v>
      </c>
      <c r="H45">
        <v>1.658</v>
      </c>
      <c r="I45">
        <v>61.9876</v>
      </c>
      <c r="K45" s="2">
        <v>0.08472222222222221</v>
      </c>
      <c r="L45" s="3">
        <f t="shared" si="0"/>
        <v>334.08472222222224</v>
      </c>
      <c r="M45" t="s">
        <v>452</v>
      </c>
      <c r="N45" t="s">
        <v>452</v>
      </c>
      <c r="P45" t="s">
        <v>453</v>
      </c>
    </row>
    <row r="46" spans="1:14" ht="12.75">
      <c r="A46" t="s">
        <v>328</v>
      </c>
      <c r="B46" s="1">
        <v>36859</v>
      </c>
      <c r="C46" s="2">
        <v>0.08685185185185185</v>
      </c>
      <c r="D46" t="s">
        <v>444</v>
      </c>
      <c r="E46" t="s">
        <v>452</v>
      </c>
      <c r="F46" t="s">
        <v>452</v>
      </c>
      <c r="G46" t="s">
        <v>445</v>
      </c>
      <c r="H46">
        <v>1.66</v>
      </c>
      <c r="I46">
        <v>63.0143</v>
      </c>
      <c r="K46" s="2">
        <v>0.08680555555555557</v>
      </c>
      <c r="L46" s="3">
        <f t="shared" si="0"/>
        <v>334.08680555555554</v>
      </c>
      <c r="M46" t="s">
        <v>452</v>
      </c>
      <c r="N46" t="s">
        <v>452</v>
      </c>
    </row>
    <row r="47" spans="1:16" ht="12.75">
      <c r="A47" t="s">
        <v>329</v>
      </c>
      <c r="B47" s="1">
        <v>36859</v>
      </c>
      <c r="C47" s="2">
        <v>0.08894675925925927</v>
      </c>
      <c r="D47" t="s">
        <v>444</v>
      </c>
      <c r="E47" t="s">
        <v>452</v>
      </c>
      <c r="F47" t="s">
        <v>452</v>
      </c>
      <c r="G47" t="s">
        <v>445</v>
      </c>
      <c r="H47">
        <v>1.66</v>
      </c>
      <c r="I47">
        <v>64.4548</v>
      </c>
      <c r="K47" s="2">
        <v>0.08888888888888889</v>
      </c>
      <c r="L47" s="3">
        <f t="shared" si="0"/>
        <v>334.0888888888889</v>
      </c>
      <c r="M47" t="s">
        <v>452</v>
      </c>
      <c r="N47" t="s">
        <v>452</v>
      </c>
      <c r="P47">
        <f>AVERAGE(I46:I48)</f>
        <v>64.28486666666667</v>
      </c>
    </row>
    <row r="48" spans="1:16" ht="12.75">
      <c r="A48" t="s">
        <v>330</v>
      </c>
      <c r="B48" s="1">
        <v>36859</v>
      </c>
      <c r="C48" s="2">
        <v>0.09103009259259259</v>
      </c>
      <c r="D48" t="s">
        <v>444</v>
      </c>
      <c r="E48" t="s">
        <v>452</v>
      </c>
      <c r="F48" t="s">
        <v>452</v>
      </c>
      <c r="G48" t="s">
        <v>445</v>
      </c>
      <c r="H48">
        <v>1.658</v>
      </c>
      <c r="I48">
        <v>65.3855</v>
      </c>
      <c r="K48" s="2">
        <v>0.09097222222222222</v>
      </c>
      <c r="L48" s="3">
        <f t="shared" si="0"/>
        <v>334.0909722222222</v>
      </c>
      <c r="M48" t="s">
        <v>452</v>
      </c>
      <c r="N48" t="s">
        <v>452</v>
      </c>
      <c r="P48">
        <f>STDEV(I46:I48)</f>
        <v>1.194698858848241</v>
      </c>
    </row>
    <row r="49" spans="1:14" ht="12.75">
      <c r="A49" t="s">
        <v>331</v>
      </c>
      <c r="B49" s="1">
        <v>36859</v>
      </c>
      <c r="C49" s="2">
        <v>0.09311342592592592</v>
      </c>
      <c r="D49" t="s">
        <v>444</v>
      </c>
      <c r="E49">
        <v>0.671</v>
      </c>
      <c r="F49">
        <v>9.9274</v>
      </c>
      <c r="G49" t="s">
        <v>445</v>
      </c>
      <c r="H49">
        <v>1.658</v>
      </c>
      <c r="I49">
        <v>92.1663</v>
      </c>
      <c r="K49" s="2">
        <v>0.09305555555555556</v>
      </c>
      <c r="L49" s="3">
        <f t="shared" si="0"/>
        <v>334.09305555555557</v>
      </c>
      <c r="M49">
        <f t="shared" si="1"/>
        <v>472.7333333333333</v>
      </c>
      <c r="N49">
        <f>(277-103)/(220-(AVERAGE($P$207,$P$47)))*I49+277-((277-103)/(220-(AVERAGE($P$207,$P$47)))*220)</f>
        <v>135.2296122794232</v>
      </c>
    </row>
    <row r="50" spans="1:14" ht="12.75">
      <c r="A50" t="s">
        <v>452</v>
      </c>
      <c r="B50" s="1">
        <v>36859</v>
      </c>
      <c r="C50">
        <f>AVERAGE(C49,C51)</f>
        <v>0.09519675925925924</v>
      </c>
      <c r="D50" t="s">
        <v>444</v>
      </c>
      <c r="E50" t="s">
        <v>452</v>
      </c>
      <c r="F50" t="s">
        <v>452</v>
      </c>
      <c r="G50" t="s">
        <v>445</v>
      </c>
      <c r="H50" t="s">
        <v>452</v>
      </c>
      <c r="I50" t="s">
        <v>452</v>
      </c>
      <c r="K50" s="2">
        <v>0.09513888888888888</v>
      </c>
      <c r="L50" s="3">
        <f t="shared" si="0"/>
        <v>334.09513888888887</v>
      </c>
      <c r="M50" t="s">
        <v>452</v>
      </c>
      <c r="N50" t="s">
        <v>452</v>
      </c>
    </row>
    <row r="51" spans="1:14" ht="12.75">
      <c r="A51" t="s">
        <v>332</v>
      </c>
      <c r="B51" s="1">
        <v>36859</v>
      </c>
      <c r="C51" s="2">
        <v>0.09728009259259258</v>
      </c>
      <c r="D51" t="s">
        <v>444</v>
      </c>
      <c r="E51">
        <v>0.671</v>
      </c>
      <c r="F51">
        <v>9.7883</v>
      </c>
      <c r="G51" t="s">
        <v>445</v>
      </c>
      <c r="H51">
        <v>1.658</v>
      </c>
      <c r="I51">
        <v>91.5791</v>
      </c>
      <c r="K51" s="2">
        <v>0.09722222222222222</v>
      </c>
      <c r="L51" s="3">
        <f t="shared" si="0"/>
        <v>334.09722222222223</v>
      </c>
      <c r="M51">
        <f t="shared" si="1"/>
        <v>466.10952380952375</v>
      </c>
      <c r="N51">
        <f>(277-103)/(220-(AVERAGE($P$207,$P$47)))*I51+277-((277-103)/(220-(AVERAGE($P$207,$P$47)))*220)</f>
        <v>134.5783945514726</v>
      </c>
    </row>
    <row r="52" spans="1:14" ht="12.75">
      <c r="A52" t="s">
        <v>333</v>
      </c>
      <c r="B52" s="1">
        <v>36859</v>
      </c>
      <c r="C52" s="2">
        <v>0.09936342592592591</v>
      </c>
      <c r="D52" t="s">
        <v>444</v>
      </c>
      <c r="E52">
        <v>0.673</v>
      </c>
      <c r="F52">
        <v>10.0722</v>
      </c>
      <c r="G52" t="s">
        <v>445</v>
      </c>
      <c r="H52">
        <v>1.658</v>
      </c>
      <c r="I52">
        <v>94.0599</v>
      </c>
      <c r="K52" s="2">
        <v>0.09930555555555555</v>
      </c>
      <c r="L52" s="3">
        <f t="shared" si="0"/>
        <v>334.09930555555553</v>
      </c>
      <c r="M52">
        <f t="shared" si="1"/>
        <v>479.6285714285715</v>
      </c>
      <c r="N52">
        <f>(277-103)/(220-(AVERAGE($P$207,$P$47)))*I52+277-((277-103)/(220-(AVERAGE($P$207,$P$47)))*220)</f>
        <v>137.32965636942205</v>
      </c>
    </row>
    <row r="53" spans="1:14" ht="12.75">
      <c r="A53" t="s">
        <v>452</v>
      </c>
      <c r="B53" s="1">
        <v>36859</v>
      </c>
      <c r="C53">
        <f>AVERAGE(C52,C54)</f>
        <v>0.10145254629629628</v>
      </c>
      <c r="D53" t="s">
        <v>444</v>
      </c>
      <c r="E53" t="s">
        <v>452</v>
      </c>
      <c r="F53" t="s">
        <v>452</v>
      </c>
      <c r="G53" t="s">
        <v>445</v>
      </c>
      <c r="H53" t="s">
        <v>452</v>
      </c>
      <c r="I53" t="s">
        <v>452</v>
      </c>
      <c r="K53" s="2">
        <v>0.1013888888888889</v>
      </c>
      <c r="L53" s="3">
        <f t="shared" si="0"/>
        <v>334.1013888888889</v>
      </c>
      <c r="M53" t="s">
        <v>452</v>
      </c>
      <c r="N53" t="s">
        <v>452</v>
      </c>
    </row>
    <row r="54" spans="1:14" ht="12.75">
      <c r="A54" t="s">
        <v>334</v>
      </c>
      <c r="B54" s="1">
        <v>36859</v>
      </c>
      <c r="C54" s="2">
        <v>0.10354166666666666</v>
      </c>
      <c r="D54" t="s">
        <v>444</v>
      </c>
      <c r="E54">
        <v>0.671</v>
      </c>
      <c r="F54">
        <v>10.5503</v>
      </c>
      <c r="G54" t="s">
        <v>445</v>
      </c>
      <c r="H54">
        <v>1.66</v>
      </c>
      <c r="I54">
        <v>93.5006</v>
      </c>
      <c r="K54" s="2">
        <v>0.10347222222222223</v>
      </c>
      <c r="L54" s="3">
        <f t="shared" si="0"/>
        <v>334.1034722222222</v>
      </c>
      <c r="M54">
        <f t="shared" si="1"/>
        <v>502.3952380952381</v>
      </c>
      <c r="N54">
        <f aca="true" t="shared" si="3" ref="N54:N114">(277-103)/(220-(AVERAGE($P$207,$P$47)))*I54+277-((277-103)/(220-(AVERAGE($P$207,$P$47)))*220)</f>
        <v>136.7093803557252</v>
      </c>
    </row>
    <row r="55" spans="1:14" ht="12.75">
      <c r="A55" t="s">
        <v>335</v>
      </c>
      <c r="B55" s="1">
        <v>36859</v>
      </c>
      <c r="C55" s="2">
        <v>0.105625</v>
      </c>
      <c r="D55" t="s">
        <v>444</v>
      </c>
      <c r="E55">
        <v>0.673</v>
      </c>
      <c r="F55">
        <v>10.5627</v>
      </c>
      <c r="G55" t="s">
        <v>445</v>
      </c>
      <c r="H55">
        <v>1.658</v>
      </c>
      <c r="I55">
        <v>96.0964</v>
      </c>
      <c r="K55" s="2">
        <v>0.10555555555555556</v>
      </c>
      <c r="L55" s="3">
        <f t="shared" si="0"/>
        <v>334.10555555555555</v>
      </c>
      <c r="M55">
        <f t="shared" si="1"/>
        <v>502.9857142857142</v>
      </c>
      <c r="N55">
        <f t="shared" si="3"/>
        <v>139.58817970554512</v>
      </c>
    </row>
    <row r="56" spans="1:14" ht="12.75">
      <c r="A56" t="s">
        <v>336</v>
      </c>
      <c r="B56" s="1">
        <v>36859</v>
      </c>
      <c r="C56" s="2">
        <v>0.10770833333333334</v>
      </c>
      <c r="D56" t="s">
        <v>444</v>
      </c>
      <c r="E56">
        <v>0.671</v>
      </c>
      <c r="F56">
        <v>10.9525</v>
      </c>
      <c r="G56" t="s">
        <v>445</v>
      </c>
      <c r="H56">
        <v>1.656</v>
      </c>
      <c r="I56">
        <v>114.1863</v>
      </c>
      <c r="K56" s="2">
        <v>0.1076388888888889</v>
      </c>
      <c r="L56" s="3">
        <f t="shared" si="0"/>
        <v>334.1076388888889</v>
      </c>
      <c r="M56">
        <f t="shared" si="1"/>
        <v>521.547619047619</v>
      </c>
      <c r="N56">
        <f t="shared" si="3"/>
        <v>159.65027707757193</v>
      </c>
    </row>
    <row r="57" spans="1:14" ht="12.75">
      <c r="A57" t="s">
        <v>337</v>
      </c>
      <c r="B57" s="1">
        <v>36859</v>
      </c>
      <c r="C57" s="2">
        <v>0.10979166666666666</v>
      </c>
      <c r="D57" t="s">
        <v>444</v>
      </c>
      <c r="E57">
        <v>0.671</v>
      </c>
      <c r="F57">
        <v>10.256</v>
      </c>
      <c r="G57" t="s">
        <v>445</v>
      </c>
      <c r="H57">
        <v>1.658</v>
      </c>
      <c r="I57">
        <v>130.1226</v>
      </c>
      <c r="K57" s="2">
        <v>0.10972222222222222</v>
      </c>
      <c r="L57" s="3">
        <f t="shared" si="0"/>
        <v>334.1097222222222</v>
      </c>
      <c r="M57">
        <f t="shared" si="1"/>
        <v>488.3809523809524</v>
      </c>
      <c r="N57">
        <f t="shared" si="3"/>
        <v>177.3239846353711</v>
      </c>
    </row>
    <row r="58" spans="1:14" ht="12.75">
      <c r="A58" t="s">
        <v>338</v>
      </c>
      <c r="B58" s="1">
        <v>36859</v>
      </c>
      <c r="C58" s="2">
        <v>0.111875</v>
      </c>
      <c r="D58" t="s">
        <v>444</v>
      </c>
      <c r="E58">
        <v>0.673</v>
      </c>
      <c r="F58">
        <v>10.3797</v>
      </c>
      <c r="G58" t="s">
        <v>445</v>
      </c>
      <c r="H58">
        <v>1.658</v>
      </c>
      <c r="I58">
        <v>129.9293</v>
      </c>
      <c r="K58" s="2">
        <v>0.11180555555555556</v>
      </c>
      <c r="L58" s="3">
        <f t="shared" si="0"/>
        <v>334.1118055555556</v>
      </c>
      <c r="M58">
        <f t="shared" si="1"/>
        <v>494.27142857142854</v>
      </c>
      <c r="N58">
        <f t="shared" si="3"/>
        <v>177.10961067962708</v>
      </c>
    </row>
    <row r="59" spans="1:14" ht="12.75">
      <c r="A59" t="s">
        <v>339</v>
      </c>
      <c r="B59" s="1">
        <v>36859</v>
      </c>
      <c r="C59" s="2">
        <v>0.11395833333333333</v>
      </c>
      <c r="D59" t="s">
        <v>444</v>
      </c>
      <c r="E59">
        <v>0.671</v>
      </c>
      <c r="F59">
        <v>10.1853</v>
      </c>
      <c r="G59" t="s">
        <v>445</v>
      </c>
      <c r="H59">
        <v>1.656</v>
      </c>
      <c r="I59">
        <v>114.3674</v>
      </c>
      <c r="K59" s="2">
        <v>0.11388888888888889</v>
      </c>
      <c r="L59" s="3">
        <f t="shared" si="0"/>
        <v>334.1138888888889</v>
      </c>
      <c r="M59">
        <f t="shared" si="1"/>
        <v>485.0142857142857</v>
      </c>
      <c r="N59">
        <f t="shared" si="3"/>
        <v>159.85112096471747</v>
      </c>
    </row>
    <row r="60" spans="1:14" ht="12.75">
      <c r="A60" t="s">
        <v>340</v>
      </c>
      <c r="B60" s="1">
        <v>36859</v>
      </c>
      <c r="C60" s="2">
        <v>0.11604166666666667</v>
      </c>
      <c r="D60" t="s">
        <v>444</v>
      </c>
      <c r="E60">
        <v>0.671</v>
      </c>
      <c r="F60">
        <v>9.8346</v>
      </c>
      <c r="G60" t="s">
        <v>445</v>
      </c>
      <c r="H60">
        <v>1.656</v>
      </c>
      <c r="I60">
        <v>114.4982</v>
      </c>
      <c r="K60" s="2">
        <v>0.11597222222222221</v>
      </c>
      <c r="L60" s="3">
        <f t="shared" si="0"/>
        <v>334.11597222222224</v>
      </c>
      <c r="M60">
        <f t="shared" si="1"/>
        <v>468.31428571428575</v>
      </c>
      <c r="N60">
        <f t="shared" si="3"/>
        <v>159.99618104444485</v>
      </c>
    </row>
    <row r="61" spans="1:14" ht="12.75">
      <c r="A61" t="s">
        <v>341</v>
      </c>
      <c r="B61" s="1">
        <v>36859</v>
      </c>
      <c r="C61" s="2">
        <v>0.11813657407407407</v>
      </c>
      <c r="D61" t="s">
        <v>444</v>
      </c>
      <c r="E61">
        <v>0.671</v>
      </c>
      <c r="F61">
        <v>10.03</v>
      </c>
      <c r="G61" t="s">
        <v>445</v>
      </c>
      <c r="H61">
        <v>1.658</v>
      </c>
      <c r="I61">
        <v>113.129</v>
      </c>
      <c r="K61" s="2">
        <v>0.11805555555555557</v>
      </c>
      <c r="L61" s="3">
        <f t="shared" si="0"/>
        <v>334.11805555555554</v>
      </c>
      <c r="M61">
        <f t="shared" si="1"/>
        <v>477.6190476190476</v>
      </c>
      <c r="N61">
        <f t="shared" si="3"/>
        <v>158.47770809977524</v>
      </c>
    </row>
    <row r="62" spans="1:14" ht="12.75">
      <c r="A62" t="s">
        <v>342</v>
      </c>
      <c r="B62" s="1">
        <v>36859</v>
      </c>
      <c r="C62" s="2">
        <v>0.1202199074074074</v>
      </c>
      <c r="D62" t="s">
        <v>444</v>
      </c>
      <c r="E62">
        <v>0.673</v>
      </c>
      <c r="F62">
        <v>10.5474</v>
      </c>
      <c r="G62" t="s">
        <v>445</v>
      </c>
      <c r="H62">
        <v>1.658</v>
      </c>
      <c r="I62">
        <v>110.2072</v>
      </c>
      <c r="K62" s="2">
        <v>0.12013888888888889</v>
      </c>
      <c r="L62" s="3">
        <f t="shared" si="0"/>
        <v>334.1201388888889</v>
      </c>
      <c r="M62">
        <f t="shared" si="1"/>
        <v>502.25714285714287</v>
      </c>
      <c r="N62">
        <f t="shared" si="3"/>
        <v>155.23736757265303</v>
      </c>
    </row>
    <row r="63" spans="1:14" ht="12.75">
      <c r="A63" t="s">
        <v>343</v>
      </c>
      <c r="B63" s="1">
        <v>36859</v>
      </c>
      <c r="C63" s="2">
        <v>0.12230324074074074</v>
      </c>
      <c r="D63" t="s">
        <v>444</v>
      </c>
      <c r="E63">
        <v>0.671</v>
      </c>
      <c r="F63">
        <v>9.5395</v>
      </c>
      <c r="G63" t="s">
        <v>445</v>
      </c>
      <c r="H63">
        <v>1.658</v>
      </c>
      <c r="I63">
        <v>107.8622</v>
      </c>
      <c r="K63" s="2">
        <v>0.12222222222222223</v>
      </c>
      <c r="L63" s="3">
        <f t="shared" si="0"/>
        <v>334.1222222222222</v>
      </c>
      <c r="M63">
        <f t="shared" si="1"/>
        <v>454.26190476190476</v>
      </c>
      <c r="N63">
        <f t="shared" si="3"/>
        <v>152.63671094451232</v>
      </c>
    </row>
    <row r="64" spans="1:14" ht="12.75">
      <c r="A64" t="s">
        <v>344</v>
      </c>
      <c r="B64" s="1">
        <v>36859</v>
      </c>
      <c r="C64" s="2">
        <v>0.12438657407407407</v>
      </c>
      <c r="D64" t="s">
        <v>444</v>
      </c>
      <c r="E64">
        <v>0.671</v>
      </c>
      <c r="F64">
        <v>9.6141</v>
      </c>
      <c r="G64" t="s">
        <v>445</v>
      </c>
      <c r="H64">
        <v>1.658</v>
      </c>
      <c r="I64">
        <v>110.0275</v>
      </c>
      <c r="K64" s="2">
        <v>0.12430555555555556</v>
      </c>
      <c r="L64" s="3">
        <f t="shared" si="0"/>
        <v>334.12430555555557</v>
      </c>
      <c r="M64">
        <f t="shared" si="1"/>
        <v>457.81428571428575</v>
      </c>
      <c r="N64">
        <f t="shared" si="3"/>
        <v>155.0380763163303</v>
      </c>
    </row>
    <row r="65" spans="1:14" ht="12.75">
      <c r="A65" t="s">
        <v>345</v>
      </c>
      <c r="B65" s="1">
        <v>36859</v>
      </c>
      <c r="C65" s="2">
        <v>0.1264699074074074</v>
      </c>
      <c r="D65" t="s">
        <v>444</v>
      </c>
      <c r="E65">
        <v>0.673</v>
      </c>
      <c r="F65">
        <v>10.1188</v>
      </c>
      <c r="G65" t="s">
        <v>445</v>
      </c>
      <c r="H65">
        <v>1.658</v>
      </c>
      <c r="I65">
        <v>111.627</v>
      </c>
      <c r="K65" s="2">
        <v>0.12638888888888888</v>
      </c>
      <c r="L65" s="3">
        <f t="shared" si="0"/>
        <v>334.12638888888887</v>
      </c>
      <c r="M65">
        <f t="shared" si="1"/>
        <v>481.8476190476191</v>
      </c>
      <c r="N65">
        <f t="shared" si="3"/>
        <v>156.81195703134566</v>
      </c>
    </row>
    <row r="66" spans="1:14" ht="12.75">
      <c r="A66" t="s">
        <v>346</v>
      </c>
      <c r="B66" s="1">
        <v>36859</v>
      </c>
      <c r="C66" s="2">
        <v>0.12855324074074073</v>
      </c>
      <c r="D66" t="s">
        <v>444</v>
      </c>
      <c r="E66">
        <v>0.671</v>
      </c>
      <c r="F66">
        <v>10.5775</v>
      </c>
      <c r="G66" t="s">
        <v>445</v>
      </c>
      <c r="H66">
        <v>1.656</v>
      </c>
      <c r="I66">
        <v>109.5296</v>
      </c>
      <c r="K66" s="2">
        <v>0.12847222222222224</v>
      </c>
      <c r="L66" s="3">
        <f t="shared" si="0"/>
        <v>334.12847222222223</v>
      </c>
      <c r="M66">
        <f t="shared" si="1"/>
        <v>503.6904761904762</v>
      </c>
      <c r="N66">
        <f t="shared" si="3"/>
        <v>154.48589425443205</v>
      </c>
    </row>
    <row r="67" spans="1:14" ht="12.75">
      <c r="A67" t="s">
        <v>347</v>
      </c>
      <c r="B67" s="1">
        <v>36859</v>
      </c>
      <c r="C67" s="2">
        <v>0.13063657407407406</v>
      </c>
      <c r="D67" t="s">
        <v>444</v>
      </c>
      <c r="E67">
        <v>0.673</v>
      </c>
      <c r="F67">
        <v>9.4308</v>
      </c>
      <c r="G67" t="s">
        <v>445</v>
      </c>
      <c r="H67">
        <v>1.658</v>
      </c>
      <c r="I67">
        <v>110.6807</v>
      </c>
      <c r="K67" s="2">
        <v>0.13055555555555556</v>
      </c>
      <c r="L67" s="3">
        <f t="shared" si="0"/>
        <v>334.13055555555553</v>
      </c>
      <c r="M67">
        <f t="shared" si="1"/>
        <v>449.08571428571423</v>
      </c>
      <c r="N67">
        <f t="shared" si="3"/>
        <v>155.76248949735438</v>
      </c>
    </row>
    <row r="68" spans="1:14" ht="12.75">
      <c r="A68" t="s">
        <v>348</v>
      </c>
      <c r="B68" s="1">
        <v>36859</v>
      </c>
      <c r="C68" s="2">
        <v>0.13273148148148148</v>
      </c>
      <c r="D68" t="s">
        <v>444</v>
      </c>
      <c r="E68">
        <v>0.671</v>
      </c>
      <c r="F68">
        <v>10.6305</v>
      </c>
      <c r="G68" t="s">
        <v>445</v>
      </c>
      <c r="H68">
        <v>1.658</v>
      </c>
      <c r="I68">
        <v>113.0607</v>
      </c>
      <c r="K68" s="2">
        <v>0.1326388888888889</v>
      </c>
      <c r="L68" s="3">
        <f t="shared" si="0"/>
        <v>334.1326388888889</v>
      </c>
      <c r="M68">
        <f t="shared" si="1"/>
        <v>506.2142857142857</v>
      </c>
      <c r="N68">
        <f t="shared" si="3"/>
        <v>158.40196189606436</v>
      </c>
    </row>
    <row r="69" spans="1:14" ht="12.75">
      <c r="A69" t="s">
        <v>349</v>
      </c>
      <c r="B69" s="1">
        <v>36859</v>
      </c>
      <c r="C69" s="2">
        <v>0.1348148148148148</v>
      </c>
      <c r="D69" t="s">
        <v>444</v>
      </c>
      <c r="E69">
        <v>0.671</v>
      </c>
      <c r="F69">
        <v>9.4525</v>
      </c>
      <c r="G69" t="s">
        <v>445</v>
      </c>
      <c r="H69">
        <v>1.658</v>
      </c>
      <c r="I69">
        <v>110.6112</v>
      </c>
      <c r="K69" s="2">
        <v>0.13472222222222222</v>
      </c>
      <c r="L69" s="3">
        <f t="shared" si="0"/>
        <v>334.1347222222222</v>
      </c>
      <c r="M69">
        <f t="shared" si="1"/>
        <v>450.1190476190476</v>
      </c>
      <c r="N69">
        <f t="shared" si="3"/>
        <v>155.68541246722398</v>
      </c>
    </row>
    <row r="70" spans="1:14" ht="12.75">
      <c r="A70" t="s">
        <v>350</v>
      </c>
      <c r="B70" s="1">
        <v>36859</v>
      </c>
      <c r="C70" s="2">
        <v>0.13689814814814816</v>
      </c>
      <c r="D70" t="s">
        <v>444</v>
      </c>
      <c r="E70">
        <v>0.673</v>
      </c>
      <c r="F70">
        <v>9.2836</v>
      </c>
      <c r="G70" t="s">
        <v>445</v>
      </c>
      <c r="H70">
        <v>1.658</v>
      </c>
      <c r="I70">
        <v>114.7232</v>
      </c>
      <c r="K70" s="2">
        <v>0.13680555555555554</v>
      </c>
      <c r="L70" s="3">
        <f aca="true" t="shared" si="4" ref="L70:L133">B70-DATE(1999,12,31)+K70</f>
        <v>334.13680555555555</v>
      </c>
      <c r="M70">
        <f aca="true" t="shared" si="5" ref="M70:M132">500*F70/$O$6</f>
        <v>442.0761904761905</v>
      </c>
      <c r="N70">
        <f t="shared" si="3"/>
        <v>160.24571099810444</v>
      </c>
    </row>
    <row r="71" spans="1:14" ht="12.75">
      <c r="A71" t="s">
        <v>351</v>
      </c>
      <c r="B71" s="1">
        <v>36859</v>
      </c>
      <c r="C71" s="2">
        <v>0.13898148148148148</v>
      </c>
      <c r="D71" t="s">
        <v>444</v>
      </c>
      <c r="E71">
        <v>0.671</v>
      </c>
      <c r="F71">
        <v>10.1879</v>
      </c>
      <c r="G71" t="s">
        <v>445</v>
      </c>
      <c r="H71">
        <v>1.658</v>
      </c>
      <c r="I71">
        <v>117.8995</v>
      </c>
      <c r="K71" s="2">
        <v>0.1388888888888889</v>
      </c>
      <c r="L71" s="3">
        <f t="shared" si="4"/>
        <v>334.1388888888889</v>
      </c>
      <c r="M71">
        <f t="shared" si="5"/>
        <v>485.13809523809533</v>
      </c>
      <c r="N71">
        <f t="shared" si="3"/>
        <v>163.768297628366</v>
      </c>
    </row>
    <row r="72" spans="1:14" ht="12.75">
      <c r="A72" t="s">
        <v>352</v>
      </c>
      <c r="B72" s="1">
        <v>36859</v>
      </c>
      <c r="C72" s="2">
        <v>0.1410648148148148</v>
      </c>
      <c r="D72" t="s">
        <v>444</v>
      </c>
      <c r="E72">
        <v>0.671</v>
      </c>
      <c r="F72">
        <v>9.4336</v>
      </c>
      <c r="G72" t="s">
        <v>445</v>
      </c>
      <c r="H72">
        <v>1.658</v>
      </c>
      <c r="I72">
        <v>114.3007</v>
      </c>
      <c r="K72" s="2">
        <v>0.14097222222222222</v>
      </c>
      <c r="L72" s="3">
        <f t="shared" si="4"/>
        <v>334.1409722222222</v>
      </c>
      <c r="M72">
        <f t="shared" si="5"/>
        <v>449.2190476190476</v>
      </c>
      <c r="N72">
        <f t="shared" si="3"/>
        <v>159.7771491962326</v>
      </c>
    </row>
    <row r="73" spans="1:14" ht="12.75">
      <c r="A73" t="s">
        <v>353</v>
      </c>
      <c r="B73" s="1">
        <v>36859</v>
      </c>
      <c r="C73" s="2">
        <v>0.14314814814814816</v>
      </c>
      <c r="D73" t="s">
        <v>444</v>
      </c>
      <c r="E73">
        <v>0.673</v>
      </c>
      <c r="F73">
        <v>10.3224</v>
      </c>
      <c r="G73" t="s">
        <v>445</v>
      </c>
      <c r="H73">
        <v>1.66</v>
      </c>
      <c r="I73">
        <v>116.5817</v>
      </c>
      <c r="K73" s="2">
        <v>0.14305555555555557</v>
      </c>
      <c r="L73" s="3">
        <f t="shared" si="4"/>
        <v>334.1430555555556</v>
      </c>
      <c r="M73">
        <f t="shared" si="5"/>
        <v>491.54285714285714</v>
      </c>
      <c r="N73">
        <f t="shared" si="3"/>
        <v>162.30682841533238</v>
      </c>
    </row>
    <row r="74" spans="1:14" ht="12.75">
      <c r="A74" t="s">
        <v>354</v>
      </c>
      <c r="B74" s="1">
        <v>36859</v>
      </c>
      <c r="C74" s="2">
        <v>0.1452314814814815</v>
      </c>
      <c r="D74" t="s">
        <v>444</v>
      </c>
      <c r="E74">
        <v>0.673</v>
      </c>
      <c r="F74">
        <v>9.9396</v>
      </c>
      <c r="G74" t="s">
        <v>445</v>
      </c>
      <c r="H74">
        <v>1.658</v>
      </c>
      <c r="I74">
        <v>115.1763</v>
      </c>
      <c r="K74" s="2">
        <v>0.1451388888888889</v>
      </c>
      <c r="L74" s="3">
        <f t="shared" si="4"/>
        <v>334.1451388888889</v>
      </c>
      <c r="M74">
        <f t="shared" si="5"/>
        <v>473.31428571428575</v>
      </c>
      <c r="N74">
        <f t="shared" si="3"/>
        <v>160.74820887367397</v>
      </c>
    </row>
    <row r="75" spans="1:14" ht="12.75">
      <c r="A75" t="s">
        <v>355</v>
      </c>
      <c r="B75" s="1">
        <v>36859</v>
      </c>
      <c r="C75" s="2">
        <v>0.14732638888888888</v>
      </c>
      <c r="D75" t="s">
        <v>444</v>
      </c>
      <c r="E75">
        <v>0.671</v>
      </c>
      <c r="F75">
        <v>9.6725</v>
      </c>
      <c r="G75" t="s">
        <v>445</v>
      </c>
      <c r="H75">
        <v>1.658</v>
      </c>
      <c r="I75">
        <v>115.4987</v>
      </c>
      <c r="K75" s="2">
        <v>0.14722222222222223</v>
      </c>
      <c r="L75" s="3">
        <f t="shared" si="4"/>
        <v>334.14722222222224</v>
      </c>
      <c r="M75">
        <f t="shared" si="5"/>
        <v>460.5952380952381</v>
      </c>
      <c r="N75">
        <f t="shared" si="3"/>
        <v>161.1057575717177</v>
      </c>
    </row>
    <row r="76" spans="1:14" ht="12.75">
      <c r="A76" t="s">
        <v>356</v>
      </c>
      <c r="B76" s="1">
        <v>36859</v>
      </c>
      <c r="C76" s="2">
        <v>0.14940972222222224</v>
      </c>
      <c r="D76" t="s">
        <v>444</v>
      </c>
      <c r="E76">
        <v>0.673</v>
      </c>
      <c r="F76">
        <v>9.5635</v>
      </c>
      <c r="G76" t="s">
        <v>445</v>
      </c>
      <c r="H76">
        <v>1.66</v>
      </c>
      <c r="I76">
        <v>113.2753</v>
      </c>
      <c r="K76" s="2">
        <v>0.14930555555555555</v>
      </c>
      <c r="L76" s="3">
        <f t="shared" si="4"/>
        <v>334.14930555555554</v>
      </c>
      <c r="M76">
        <f t="shared" si="5"/>
        <v>455.4047619047619</v>
      </c>
      <c r="N76">
        <f t="shared" si="3"/>
        <v>158.6399580207548</v>
      </c>
    </row>
    <row r="77" spans="1:14" ht="12.75">
      <c r="A77" t="s">
        <v>357</v>
      </c>
      <c r="B77" s="1">
        <v>36859</v>
      </c>
      <c r="C77" s="2">
        <v>0.15149305555555556</v>
      </c>
      <c r="D77" t="s">
        <v>444</v>
      </c>
      <c r="E77">
        <v>0.671</v>
      </c>
      <c r="F77">
        <v>9.7373</v>
      </c>
      <c r="G77" t="s">
        <v>445</v>
      </c>
      <c r="H77">
        <v>1.656</v>
      </c>
      <c r="I77">
        <v>109.7323</v>
      </c>
      <c r="K77" s="2">
        <v>0.15138888888888888</v>
      </c>
      <c r="L77" s="3">
        <f t="shared" si="4"/>
        <v>334.1513888888889</v>
      </c>
      <c r="M77">
        <f t="shared" si="5"/>
        <v>463.68095238095236</v>
      </c>
      <c r="N77">
        <f t="shared" si="3"/>
        <v>154.71069301712893</v>
      </c>
    </row>
    <row r="78" spans="1:14" ht="12.75">
      <c r="A78" t="s">
        <v>358</v>
      </c>
      <c r="B78" s="1">
        <v>36859</v>
      </c>
      <c r="C78" s="2">
        <v>0.1535763888888889</v>
      </c>
      <c r="D78" t="s">
        <v>444</v>
      </c>
      <c r="E78">
        <v>0.671</v>
      </c>
      <c r="F78">
        <v>10.2128</v>
      </c>
      <c r="G78" t="s">
        <v>445</v>
      </c>
      <c r="H78">
        <v>1.658</v>
      </c>
      <c r="I78">
        <v>105.7062</v>
      </c>
      <c r="K78" s="2">
        <v>0.15347222222222223</v>
      </c>
      <c r="L78" s="3">
        <f t="shared" si="4"/>
        <v>334.1534722222222</v>
      </c>
      <c r="M78">
        <f t="shared" si="5"/>
        <v>486.3238095238095</v>
      </c>
      <c r="N78">
        <f t="shared" si="3"/>
        <v>150.24565947744563</v>
      </c>
    </row>
    <row r="79" spans="1:14" ht="12.75">
      <c r="A79" t="s">
        <v>359</v>
      </c>
      <c r="B79" s="1">
        <v>36859</v>
      </c>
      <c r="C79" s="2">
        <v>0.1556597222222222</v>
      </c>
      <c r="D79" t="s">
        <v>444</v>
      </c>
      <c r="E79">
        <v>0.671</v>
      </c>
      <c r="F79">
        <v>9.638</v>
      </c>
      <c r="G79" t="s">
        <v>445</v>
      </c>
      <c r="H79">
        <v>1.658</v>
      </c>
      <c r="I79">
        <v>104.6631</v>
      </c>
      <c r="K79" s="2">
        <v>0.15555555555555556</v>
      </c>
      <c r="L79" s="3">
        <f t="shared" si="4"/>
        <v>334.15555555555557</v>
      </c>
      <c r="M79">
        <f t="shared" si="5"/>
        <v>458.95238095238096</v>
      </c>
      <c r="N79">
        <f t="shared" si="3"/>
        <v>149.08883861227994</v>
      </c>
    </row>
    <row r="80" spans="1:14" ht="12.75">
      <c r="A80" t="s">
        <v>360</v>
      </c>
      <c r="B80" s="1">
        <v>36859</v>
      </c>
      <c r="C80" s="2">
        <v>0.15774305555555554</v>
      </c>
      <c r="D80" t="s">
        <v>444</v>
      </c>
      <c r="E80">
        <v>0.673</v>
      </c>
      <c r="F80">
        <v>10.2798</v>
      </c>
      <c r="G80" t="s">
        <v>445</v>
      </c>
      <c r="H80">
        <v>1.66</v>
      </c>
      <c r="I80">
        <v>105.8032</v>
      </c>
      <c r="K80" s="2">
        <v>0.15763888888888888</v>
      </c>
      <c r="L80" s="3">
        <f t="shared" si="4"/>
        <v>334.15763888888887</v>
      </c>
      <c r="M80">
        <f t="shared" si="5"/>
        <v>489.5142857142857</v>
      </c>
      <c r="N80">
        <f t="shared" si="3"/>
        <v>150.35323461302332</v>
      </c>
    </row>
    <row r="81" spans="1:14" ht="12.75">
      <c r="A81" t="s">
        <v>361</v>
      </c>
      <c r="B81" s="1">
        <v>36859</v>
      </c>
      <c r="C81" s="2">
        <v>0.15983796296296296</v>
      </c>
      <c r="D81" t="s">
        <v>444</v>
      </c>
      <c r="E81">
        <v>0.673</v>
      </c>
      <c r="F81">
        <v>10.0187</v>
      </c>
      <c r="G81" t="s">
        <v>445</v>
      </c>
      <c r="H81">
        <v>1.658</v>
      </c>
      <c r="I81">
        <v>105.3218</v>
      </c>
      <c r="K81" s="2">
        <v>0.15972222222222224</v>
      </c>
      <c r="L81" s="3">
        <f t="shared" si="4"/>
        <v>334.15972222222223</v>
      </c>
      <c r="M81">
        <f t="shared" si="5"/>
        <v>477.0809523809524</v>
      </c>
      <c r="N81">
        <f t="shared" si="3"/>
        <v>149.81935141439348</v>
      </c>
    </row>
    <row r="82" spans="1:14" ht="12.75">
      <c r="A82" t="s">
        <v>362</v>
      </c>
      <c r="B82" s="1">
        <v>36859</v>
      </c>
      <c r="C82" s="2">
        <v>0.16192129629629629</v>
      </c>
      <c r="D82" t="s">
        <v>444</v>
      </c>
      <c r="E82">
        <v>0.671</v>
      </c>
      <c r="F82">
        <v>9.4699</v>
      </c>
      <c r="G82" t="s">
        <v>445</v>
      </c>
      <c r="H82">
        <v>1.658</v>
      </c>
      <c r="I82">
        <v>104.6358</v>
      </c>
      <c r="K82" s="2">
        <v>0.16180555555555556</v>
      </c>
      <c r="L82" s="3">
        <f t="shared" si="4"/>
        <v>334.16180555555553</v>
      </c>
      <c r="M82">
        <f t="shared" si="5"/>
        <v>450.9476190476191</v>
      </c>
      <c r="N82">
        <f t="shared" si="3"/>
        <v>149.05856231123587</v>
      </c>
    </row>
    <row r="83" spans="1:14" ht="12.75">
      <c r="A83" t="s">
        <v>363</v>
      </c>
      <c r="B83" s="1">
        <v>36859</v>
      </c>
      <c r="C83" s="2">
        <v>0.1640046296296296</v>
      </c>
      <c r="D83" t="s">
        <v>444</v>
      </c>
      <c r="E83">
        <v>0.673</v>
      </c>
      <c r="F83">
        <v>10.2822</v>
      </c>
      <c r="G83" t="s">
        <v>445</v>
      </c>
      <c r="H83">
        <v>1.658</v>
      </c>
      <c r="I83">
        <v>101.9483</v>
      </c>
      <c r="K83" s="2">
        <v>0.1638888888888889</v>
      </c>
      <c r="L83" s="3">
        <f t="shared" si="4"/>
        <v>334.1638888888889</v>
      </c>
      <c r="M83">
        <f t="shared" si="5"/>
        <v>489.6285714285714</v>
      </c>
      <c r="N83">
        <f t="shared" si="3"/>
        <v>146.07806564252454</v>
      </c>
    </row>
    <row r="84" spans="1:14" ht="12.75">
      <c r="A84" t="s">
        <v>364</v>
      </c>
      <c r="B84" s="1">
        <v>36859</v>
      </c>
      <c r="C84" s="2">
        <v>0.16608796296296297</v>
      </c>
      <c r="D84" t="s">
        <v>444</v>
      </c>
      <c r="E84">
        <v>0.671</v>
      </c>
      <c r="F84">
        <v>10.7434</v>
      </c>
      <c r="G84" t="s">
        <v>445</v>
      </c>
      <c r="H84">
        <v>1.658</v>
      </c>
      <c r="I84">
        <v>106.4451</v>
      </c>
      <c r="K84" s="2">
        <v>0.16597222222222222</v>
      </c>
      <c r="L84" s="3">
        <f t="shared" si="4"/>
        <v>334.1659722222222</v>
      </c>
      <c r="M84">
        <f t="shared" si="5"/>
        <v>511.5904761904762</v>
      </c>
      <c r="N84">
        <f t="shared" si="3"/>
        <v>151.0651158452636</v>
      </c>
    </row>
    <row r="85" spans="1:14" ht="12.75">
      <c r="A85" t="s">
        <v>365</v>
      </c>
      <c r="B85" s="1">
        <v>36859</v>
      </c>
      <c r="C85" s="2">
        <v>0.16817129629629632</v>
      </c>
      <c r="D85" t="s">
        <v>444</v>
      </c>
      <c r="E85">
        <v>0.671</v>
      </c>
      <c r="F85">
        <v>9.6793</v>
      </c>
      <c r="G85" t="s">
        <v>445</v>
      </c>
      <c r="H85">
        <v>1.658</v>
      </c>
      <c r="I85">
        <v>108.8856</v>
      </c>
      <c r="K85" s="2">
        <v>0.16805555555555554</v>
      </c>
      <c r="L85" s="3">
        <f t="shared" si="4"/>
        <v>334.16805555555555</v>
      </c>
      <c r="M85">
        <f t="shared" si="5"/>
        <v>460.9190476190476</v>
      </c>
      <c r="N85">
        <f t="shared" si="3"/>
        <v>153.7716840759576</v>
      </c>
    </row>
    <row r="86" spans="1:14" ht="12.75">
      <c r="A86" t="s">
        <v>366</v>
      </c>
      <c r="B86" s="1">
        <v>36859</v>
      </c>
      <c r="C86" s="2">
        <v>0.17025462962962964</v>
      </c>
      <c r="D86" t="s">
        <v>444</v>
      </c>
      <c r="E86">
        <v>0.671</v>
      </c>
      <c r="F86">
        <v>10.2622</v>
      </c>
      <c r="G86" t="s">
        <v>445</v>
      </c>
      <c r="H86">
        <v>1.658</v>
      </c>
      <c r="I86">
        <v>109.3989</v>
      </c>
      <c r="K86" s="2">
        <v>0.17013888888888887</v>
      </c>
      <c r="L86" s="3">
        <f t="shared" si="4"/>
        <v>334.1701388888889</v>
      </c>
      <c r="M86">
        <f t="shared" si="5"/>
        <v>488.6761904761905</v>
      </c>
      <c r="N86">
        <f t="shared" si="3"/>
        <v>154.34094507690625</v>
      </c>
    </row>
    <row r="87" spans="1:14" ht="12.75">
      <c r="A87" t="s">
        <v>367</v>
      </c>
      <c r="B87" s="1">
        <v>36859</v>
      </c>
      <c r="C87" s="2">
        <v>0.17233796296296297</v>
      </c>
      <c r="D87" t="s">
        <v>444</v>
      </c>
      <c r="E87">
        <v>0.673</v>
      </c>
      <c r="F87">
        <v>9.981</v>
      </c>
      <c r="G87" t="s">
        <v>445</v>
      </c>
      <c r="H87">
        <v>1.658</v>
      </c>
      <c r="I87">
        <v>113.8446</v>
      </c>
      <c r="K87" s="2">
        <v>0.17222222222222225</v>
      </c>
      <c r="L87" s="3">
        <f t="shared" si="4"/>
        <v>334.1722222222222</v>
      </c>
      <c r="M87">
        <f t="shared" si="5"/>
        <v>475.2857142857143</v>
      </c>
      <c r="N87">
        <f t="shared" si="3"/>
        <v>159.27132425461426</v>
      </c>
    </row>
    <row r="88" spans="1:14" ht="12.75">
      <c r="A88" t="s">
        <v>368</v>
      </c>
      <c r="B88" s="1">
        <v>36859</v>
      </c>
      <c r="C88" s="2">
        <v>0.1744212962962963</v>
      </c>
      <c r="D88" t="s">
        <v>444</v>
      </c>
      <c r="E88">
        <v>0.671</v>
      </c>
      <c r="F88">
        <v>9.9324</v>
      </c>
      <c r="G88" t="s">
        <v>445</v>
      </c>
      <c r="H88">
        <v>1.658</v>
      </c>
      <c r="I88">
        <v>113.7821</v>
      </c>
      <c r="K88" s="2">
        <v>0.17430555555555557</v>
      </c>
      <c r="L88" s="3">
        <f t="shared" si="4"/>
        <v>334.1743055555556</v>
      </c>
      <c r="M88">
        <f t="shared" si="5"/>
        <v>472.97142857142853</v>
      </c>
      <c r="N88">
        <f t="shared" si="3"/>
        <v>159.2020103785977</v>
      </c>
    </row>
    <row r="89" spans="1:14" ht="12.75">
      <c r="A89" t="s">
        <v>369</v>
      </c>
      <c r="B89" s="1">
        <v>36859</v>
      </c>
      <c r="C89" s="2">
        <v>0.1765162037037037</v>
      </c>
      <c r="D89" t="s">
        <v>444</v>
      </c>
      <c r="E89">
        <v>0.671</v>
      </c>
      <c r="F89">
        <v>10.8623</v>
      </c>
      <c r="G89" t="s">
        <v>445</v>
      </c>
      <c r="H89">
        <v>1.656</v>
      </c>
      <c r="I89">
        <v>109.1519</v>
      </c>
      <c r="K89" s="2">
        <v>0.1763888888888889</v>
      </c>
      <c r="L89" s="3">
        <f t="shared" si="4"/>
        <v>334.1763888888889</v>
      </c>
      <c r="M89">
        <f t="shared" si="5"/>
        <v>517.2523809523809</v>
      </c>
      <c r="N89">
        <f t="shared" si="3"/>
        <v>154.06701663888887</v>
      </c>
    </row>
    <row r="90" spans="1:14" ht="12.75">
      <c r="A90" t="s">
        <v>370</v>
      </c>
      <c r="B90" s="1">
        <v>36859</v>
      </c>
      <c r="C90" s="2">
        <v>0.17859953703703704</v>
      </c>
      <c r="D90" t="s">
        <v>444</v>
      </c>
      <c r="E90">
        <v>0.671</v>
      </c>
      <c r="F90">
        <v>10.6258</v>
      </c>
      <c r="G90" t="s">
        <v>445</v>
      </c>
      <c r="H90">
        <v>1.658</v>
      </c>
      <c r="I90">
        <v>110.3783</v>
      </c>
      <c r="K90" s="2">
        <v>0.17847222222222223</v>
      </c>
      <c r="L90" s="3">
        <f t="shared" si="4"/>
        <v>334.17847222222224</v>
      </c>
      <c r="M90">
        <f t="shared" si="5"/>
        <v>505.99047619047616</v>
      </c>
      <c r="N90">
        <f t="shared" si="3"/>
        <v>155.4271212396359</v>
      </c>
    </row>
    <row r="91" spans="1:14" ht="12.75">
      <c r="A91" t="s">
        <v>371</v>
      </c>
      <c r="B91" s="1">
        <v>36859</v>
      </c>
      <c r="C91" s="2">
        <v>0.18074074074074076</v>
      </c>
      <c r="D91" t="s">
        <v>444</v>
      </c>
      <c r="E91">
        <v>0.673</v>
      </c>
      <c r="F91">
        <v>10.2229</v>
      </c>
      <c r="G91" t="s">
        <v>445</v>
      </c>
      <c r="H91">
        <v>1.66</v>
      </c>
      <c r="I91">
        <v>113.3834</v>
      </c>
      <c r="K91" s="2">
        <v>0.18055555555555555</v>
      </c>
      <c r="L91" s="3">
        <f t="shared" si="4"/>
        <v>334.18055555555554</v>
      </c>
      <c r="M91">
        <f t="shared" si="5"/>
        <v>486.8047619047619</v>
      </c>
      <c r="N91">
        <f t="shared" si="3"/>
        <v>158.75984330071296</v>
      </c>
    </row>
    <row r="92" spans="1:14" ht="12.75">
      <c r="A92" t="s">
        <v>372</v>
      </c>
      <c r="B92" s="1">
        <v>36859</v>
      </c>
      <c r="C92" s="2">
        <v>0.1827662037037037</v>
      </c>
      <c r="D92" t="s">
        <v>444</v>
      </c>
      <c r="E92">
        <v>0.671</v>
      </c>
      <c r="F92">
        <v>10.4694</v>
      </c>
      <c r="G92" t="s">
        <v>445</v>
      </c>
      <c r="H92">
        <v>1.658</v>
      </c>
      <c r="I92">
        <v>112.2938</v>
      </c>
      <c r="K92" s="2">
        <v>0.1826388888888889</v>
      </c>
      <c r="L92" s="3">
        <f t="shared" si="4"/>
        <v>334.1826388888889</v>
      </c>
      <c r="M92">
        <f t="shared" si="5"/>
        <v>498.54285714285714</v>
      </c>
      <c r="N92">
        <f t="shared" si="3"/>
        <v>157.55145291179096</v>
      </c>
    </row>
    <row r="93" spans="1:14" ht="12.75">
      <c r="A93" t="s">
        <v>373</v>
      </c>
      <c r="B93" s="1">
        <v>36859</v>
      </c>
      <c r="C93" s="2">
        <v>0.18484953703703702</v>
      </c>
      <c r="D93" t="s">
        <v>444</v>
      </c>
      <c r="E93">
        <v>0.671</v>
      </c>
      <c r="F93">
        <v>10.5409</v>
      </c>
      <c r="G93" t="s">
        <v>445</v>
      </c>
      <c r="H93">
        <v>1.658</v>
      </c>
      <c r="I93">
        <v>108.6528</v>
      </c>
      <c r="K93" s="2">
        <v>0.18472222222222223</v>
      </c>
      <c r="L93" s="3">
        <f t="shared" si="4"/>
        <v>334.1847222222222</v>
      </c>
      <c r="M93">
        <f t="shared" si="5"/>
        <v>501.9476190476191</v>
      </c>
      <c r="N93">
        <f t="shared" si="3"/>
        <v>153.51350375057118</v>
      </c>
    </row>
    <row r="94" spans="1:14" ht="12.75">
      <c r="A94" t="s">
        <v>374</v>
      </c>
      <c r="B94" s="1">
        <v>36859</v>
      </c>
      <c r="C94" s="2">
        <v>0.18693287037037035</v>
      </c>
      <c r="D94" t="s">
        <v>444</v>
      </c>
      <c r="E94">
        <v>0.671</v>
      </c>
      <c r="F94">
        <v>10.6058</v>
      </c>
      <c r="G94" t="s">
        <v>445</v>
      </c>
      <c r="H94">
        <v>1.658</v>
      </c>
      <c r="I94">
        <v>113.6404</v>
      </c>
      <c r="K94" s="2">
        <v>0.18680555555555556</v>
      </c>
      <c r="L94" s="3">
        <f t="shared" si="4"/>
        <v>334.18680555555557</v>
      </c>
      <c r="M94">
        <f t="shared" si="5"/>
        <v>505.0380952380953</v>
      </c>
      <c r="N94">
        <f t="shared" si="3"/>
        <v>159.044861958893</v>
      </c>
    </row>
    <row r="95" spans="1:14" ht="12.75">
      <c r="A95" t="s">
        <v>375</v>
      </c>
      <c r="B95" s="1">
        <v>36859</v>
      </c>
      <c r="C95" s="2">
        <v>0.18901620370370367</v>
      </c>
      <c r="D95" t="s">
        <v>444</v>
      </c>
      <c r="E95">
        <v>0.671</v>
      </c>
      <c r="F95">
        <v>10.8442</v>
      </c>
      <c r="G95" t="s">
        <v>445</v>
      </c>
      <c r="H95">
        <v>1.658</v>
      </c>
      <c r="I95">
        <v>111.7472</v>
      </c>
      <c r="K95" s="2">
        <v>0.18888888888888888</v>
      </c>
      <c r="L95" s="3">
        <f t="shared" si="4"/>
        <v>334.18888888888887</v>
      </c>
      <c r="M95">
        <f t="shared" si="5"/>
        <v>516.3904761904762</v>
      </c>
      <c r="N95">
        <f t="shared" si="3"/>
        <v>156.9452614777007</v>
      </c>
    </row>
    <row r="96" spans="1:14" ht="12.75">
      <c r="A96" t="s">
        <v>376</v>
      </c>
      <c r="B96" s="1">
        <v>36859</v>
      </c>
      <c r="C96" s="2">
        <v>0.19111111111111112</v>
      </c>
      <c r="D96" t="s">
        <v>444</v>
      </c>
      <c r="E96">
        <v>0.673</v>
      </c>
      <c r="F96">
        <v>9.992</v>
      </c>
      <c r="G96" t="s">
        <v>445</v>
      </c>
      <c r="H96">
        <v>1.66</v>
      </c>
      <c r="I96">
        <v>110.9313</v>
      </c>
      <c r="K96" s="2">
        <v>0.1909722222222222</v>
      </c>
      <c r="L96" s="3">
        <f t="shared" si="4"/>
        <v>334.19097222222223</v>
      </c>
      <c r="M96">
        <f t="shared" si="5"/>
        <v>475.8095238095238</v>
      </c>
      <c r="N96">
        <f t="shared" si="3"/>
        <v>156.04041041463032</v>
      </c>
    </row>
    <row r="97" spans="1:14" ht="12.75">
      <c r="A97" t="s">
        <v>377</v>
      </c>
      <c r="B97" s="1">
        <v>36859</v>
      </c>
      <c r="C97" s="2">
        <v>0.19319444444444445</v>
      </c>
      <c r="D97" t="s">
        <v>444</v>
      </c>
      <c r="E97">
        <v>0.673</v>
      </c>
      <c r="F97">
        <v>9.9558</v>
      </c>
      <c r="G97" t="s">
        <v>445</v>
      </c>
      <c r="H97">
        <v>1.658</v>
      </c>
      <c r="I97">
        <v>113.3808</v>
      </c>
      <c r="K97" s="2">
        <v>0.19305555555555554</v>
      </c>
      <c r="L97" s="3">
        <f t="shared" si="4"/>
        <v>334.19305555555553</v>
      </c>
      <c r="M97">
        <f t="shared" si="5"/>
        <v>474.08571428571423</v>
      </c>
      <c r="N97">
        <f t="shared" si="3"/>
        <v>158.7569598434707</v>
      </c>
    </row>
    <row r="98" spans="1:14" ht="12.75">
      <c r="A98" t="s">
        <v>378</v>
      </c>
      <c r="B98" s="1">
        <v>36859</v>
      </c>
      <c r="C98" s="2">
        <v>0.19527777777777777</v>
      </c>
      <c r="D98" t="s">
        <v>444</v>
      </c>
      <c r="E98">
        <v>0.673</v>
      </c>
      <c r="F98">
        <v>10.8026</v>
      </c>
      <c r="G98" t="s">
        <v>445</v>
      </c>
      <c r="H98">
        <v>1.66</v>
      </c>
      <c r="I98">
        <v>111.8456</v>
      </c>
      <c r="K98" s="2">
        <v>0.1951388888888889</v>
      </c>
      <c r="L98" s="3">
        <f t="shared" si="4"/>
        <v>334.1951388888889</v>
      </c>
      <c r="M98">
        <f t="shared" si="5"/>
        <v>514.4095238095239</v>
      </c>
      <c r="N98">
        <f t="shared" si="3"/>
        <v>157.05438924410115</v>
      </c>
    </row>
    <row r="99" spans="1:14" ht="12.75">
      <c r="A99" t="s">
        <v>379</v>
      </c>
      <c r="B99" s="1">
        <v>36859</v>
      </c>
      <c r="C99" s="2">
        <v>0.1973611111111111</v>
      </c>
      <c r="D99" t="s">
        <v>444</v>
      </c>
      <c r="E99">
        <v>0.671</v>
      </c>
      <c r="F99">
        <v>10.0111</v>
      </c>
      <c r="G99" t="s">
        <v>445</v>
      </c>
      <c r="H99">
        <v>1.658</v>
      </c>
      <c r="I99">
        <v>111.1635</v>
      </c>
      <c r="K99" s="2">
        <v>0.19722222222222222</v>
      </c>
      <c r="L99" s="3">
        <f t="shared" si="4"/>
        <v>334.1972222222222</v>
      </c>
      <c r="M99">
        <f t="shared" si="5"/>
        <v>476.7190476190476</v>
      </c>
      <c r="N99">
        <f t="shared" si="3"/>
        <v>156.29792532680696</v>
      </c>
    </row>
    <row r="100" spans="1:14" ht="12.75">
      <c r="A100" t="s">
        <v>380</v>
      </c>
      <c r="B100" s="1">
        <v>36859</v>
      </c>
      <c r="C100" s="2">
        <v>0.19944444444444445</v>
      </c>
      <c r="D100" t="s">
        <v>444</v>
      </c>
      <c r="E100">
        <v>0.671</v>
      </c>
      <c r="F100">
        <v>10.3506</v>
      </c>
      <c r="G100" t="s">
        <v>445</v>
      </c>
      <c r="H100">
        <v>1.656</v>
      </c>
      <c r="I100">
        <v>110.9866</v>
      </c>
      <c r="K100" s="2">
        <v>0.19930555555555554</v>
      </c>
      <c r="L100" s="3">
        <f t="shared" si="4"/>
        <v>334.19930555555555</v>
      </c>
      <c r="M100">
        <f t="shared" si="5"/>
        <v>492.8857142857143</v>
      </c>
      <c r="N100">
        <f t="shared" si="3"/>
        <v>156.1017393321297</v>
      </c>
    </row>
    <row r="101" spans="1:14" ht="12.75">
      <c r="A101" t="s">
        <v>381</v>
      </c>
      <c r="B101" s="1">
        <v>36859</v>
      </c>
      <c r="C101" s="2">
        <v>0.20152777777777778</v>
      </c>
      <c r="D101" t="s">
        <v>444</v>
      </c>
      <c r="E101">
        <v>0.671</v>
      </c>
      <c r="F101">
        <v>9.4672</v>
      </c>
      <c r="G101" t="s">
        <v>445</v>
      </c>
      <c r="H101">
        <v>1.658</v>
      </c>
      <c r="I101">
        <v>112.8282</v>
      </c>
      <c r="K101" s="2">
        <v>0.20138888888888887</v>
      </c>
      <c r="L101" s="3">
        <f t="shared" si="4"/>
        <v>334.2013888888889</v>
      </c>
      <c r="M101">
        <f t="shared" si="5"/>
        <v>450.81904761904764</v>
      </c>
      <c r="N101">
        <f t="shared" si="3"/>
        <v>158.1441142772828</v>
      </c>
    </row>
    <row r="102" spans="1:14" ht="12.75">
      <c r="A102" t="s">
        <v>382</v>
      </c>
      <c r="B102" s="1">
        <v>36859</v>
      </c>
      <c r="C102" s="2">
        <v>0.2036226851851852</v>
      </c>
      <c r="D102" t="s">
        <v>444</v>
      </c>
      <c r="E102">
        <v>0.671</v>
      </c>
      <c r="F102">
        <v>9.6951</v>
      </c>
      <c r="G102" t="s">
        <v>445</v>
      </c>
      <c r="H102">
        <v>1.658</v>
      </c>
      <c r="I102">
        <v>112.7268</v>
      </c>
      <c r="K102" s="2">
        <v>0.2034722222222222</v>
      </c>
      <c r="L102" s="3">
        <f t="shared" si="4"/>
        <v>334.2034722222222</v>
      </c>
      <c r="M102">
        <f t="shared" si="5"/>
        <v>461.6714285714286</v>
      </c>
      <c r="N102">
        <f t="shared" si="3"/>
        <v>158.03165944483354</v>
      </c>
    </row>
    <row r="103" spans="1:14" ht="12.75">
      <c r="A103" t="s">
        <v>383</v>
      </c>
      <c r="B103" s="1">
        <v>36859</v>
      </c>
      <c r="C103" s="2">
        <v>0.20570601851851852</v>
      </c>
      <c r="D103" t="s">
        <v>444</v>
      </c>
      <c r="E103">
        <v>0.676</v>
      </c>
      <c r="F103">
        <v>9.6248</v>
      </c>
      <c r="G103" t="s">
        <v>445</v>
      </c>
      <c r="H103">
        <v>1.661</v>
      </c>
      <c r="I103">
        <v>108.9686</v>
      </c>
      <c r="K103" s="2">
        <v>0.20555555555555557</v>
      </c>
      <c r="L103" s="3">
        <f t="shared" si="4"/>
        <v>334.2055555555556</v>
      </c>
      <c r="M103">
        <f t="shared" si="5"/>
        <v>458.3238095238096</v>
      </c>
      <c r="N103">
        <f t="shared" si="3"/>
        <v>153.86373290330758</v>
      </c>
    </row>
    <row r="104" spans="1:14" ht="12.75">
      <c r="A104" t="s">
        <v>384</v>
      </c>
      <c r="B104" s="1">
        <v>36859</v>
      </c>
      <c r="C104" s="2">
        <v>0.20778935185185185</v>
      </c>
      <c r="D104" t="s">
        <v>444</v>
      </c>
      <c r="E104">
        <v>0.671</v>
      </c>
      <c r="F104">
        <v>10.2227</v>
      </c>
      <c r="G104" t="s">
        <v>445</v>
      </c>
      <c r="H104">
        <v>1.658</v>
      </c>
      <c r="I104">
        <v>113.1542</v>
      </c>
      <c r="K104" s="2">
        <v>0.2076388888888889</v>
      </c>
      <c r="L104" s="3">
        <f t="shared" si="4"/>
        <v>334.2076388888889</v>
      </c>
      <c r="M104">
        <f t="shared" si="5"/>
        <v>486.79523809523806</v>
      </c>
      <c r="N104">
        <f t="shared" si="3"/>
        <v>158.50565545458508</v>
      </c>
    </row>
    <row r="105" spans="1:14" ht="12.75">
      <c r="A105" t="s">
        <v>385</v>
      </c>
      <c r="B105" s="1">
        <v>36859</v>
      </c>
      <c r="C105" s="2">
        <v>0.20987268518518518</v>
      </c>
      <c r="D105" t="s">
        <v>444</v>
      </c>
      <c r="E105">
        <v>0.671</v>
      </c>
      <c r="F105">
        <v>10.1652</v>
      </c>
      <c r="G105" t="s">
        <v>445</v>
      </c>
      <c r="H105">
        <v>1.656</v>
      </c>
      <c r="I105">
        <v>113.5484</v>
      </c>
      <c r="K105" s="2">
        <v>0.20972222222222223</v>
      </c>
      <c r="L105" s="3">
        <f t="shared" si="4"/>
        <v>334.20972222222224</v>
      </c>
      <c r="M105">
        <f t="shared" si="5"/>
        <v>484.0571428571429</v>
      </c>
      <c r="N105">
        <f t="shared" si="3"/>
        <v>158.94283193339666</v>
      </c>
    </row>
    <row r="106" spans="1:14" ht="12.75">
      <c r="A106" t="s">
        <v>386</v>
      </c>
      <c r="B106" s="1">
        <v>36859</v>
      </c>
      <c r="C106" s="2">
        <v>0.21195601851851853</v>
      </c>
      <c r="D106" t="s">
        <v>444</v>
      </c>
      <c r="E106">
        <v>0.673</v>
      </c>
      <c r="F106">
        <v>9.9667</v>
      </c>
      <c r="G106" t="s">
        <v>445</v>
      </c>
      <c r="H106">
        <v>1.658</v>
      </c>
      <c r="I106">
        <v>106.8642</v>
      </c>
      <c r="K106" s="2">
        <v>0.21180555555555555</v>
      </c>
      <c r="L106" s="3">
        <f t="shared" si="4"/>
        <v>334.21180555555554</v>
      </c>
      <c r="M106">
        <f t="shared" si="5"/>
        <v>474.60476190476186</v>
      </c>
      <c r="N106">
        <f t="shared" si="3"/>
        <v>151.52990697228014</v>
      </c>
    </row>
    <row r="107" spans="1:14" ht="12.75">
      <c r="A107" t="s">
        <v>387</v>
      </c>
      <c r="B107" s="1">
        <v>36859</v>
      </c>
      <c r="C107" s="2">
        <v>0.21403935185185186</v>
      </c>
      <c r="D107" t="s">
        <v>444</v>
      </c>
      <c r="E107">
        <v>0.673</v>
      </c>
      <c r="F107">
        <v>10.0674</v>
      </c>
      <c r="G107" t="s">
        <v>445</v>
      </c>
      <c r="H107">
        <v>1.66</v>
      </c>
      <c r="I107">
        <v>114.628</v>
      </c>
      <c r="K107" s="2">
        <v>0.2138888888888889</v>
      </c>
      <c r="L107" s="3">
        <f t="shared" si="4"/>
        <v>334.2138888888889</v>
      </c>
      <c r="M107">
        <f t="shared" si="5"/>
        <v>479.4</v>
      </c>
      <c r="N107">
        <f t="shared" si="3"/>
        <v>160.140132102156</v>
      </c>
    </row>
    <row r="108" spans="1:14" ht="12.75">
      <c r="A108" t="s">
        <v>388</v>
      </c>
      <c r="B108" s="1">
        <v>36859</v>
      </c>
      <c r="C108" s="2">
        <v>0.21612268518518518</v>
      </c>
      <c r="D108" t="s">
        <v>444</v>
      </c>
      <c r="E108">
        <v>0.676</v>
      </c>
      <c r="F108">
        <v>9.8954</v>
      </c>
      <c r="G108" t="s">
        <v>445</v>
      </c>
      <c r="H108">
        <v>1.663</v>
      </c>
      <c r="I108">
        <v>112.8766</v>
      </c>
      <c r="K108" s="2">
        <v>0.21597222222222223</v>
      </c>
      <c r="L108" s="3">
        <f t="shared" si="4"/>
        <v>334.2159722222222</v>
      </c>
      <c r="M108">
        <f t="shared" si="5"/>
        <v>471.2095238095238</v>
      </c>
      <c r="N108">
        <f t="shared" si="3"/>
        <v>158.19779094287</v>
      </c>
    </row>
    <row r="109" spans="1:14" ht="12.75">
      <c r="A109" t="s">
        <v>389</v>
      </c>
      <c r="B109" s="1">
        <v>36859</v>
      </c>
      <c r="C109" s="2">
        <v>0.2182060185185185</v>
      </c>
      <c r="D109" t="s">
        <v>444</v>
      </c>
      <c r="E109">
        <v>0.673</v>
      </c>
      <c r="F109">
        <v>9.5727</v>
      </c>
      <c r="G109" t="s">
        <v>445</v>
      </c>
      <c r="H109">
        <v>1.658</v>
      </c>
      <c r="I109">
        <v>111.1931</v>
      </c>
      <c r="K109" s="2">
        <v>0.21805555555555556</v>
      </c>
      <c r="L109" s="3">
        <f t="shared" si="4"/>
        <v>334.21805555555557</v>
      </c>
      <c r="M109">
        <f t="shared" si="5"/>
        <v>455.8428571428571</v>
      </c>
      <c r="N109">
        <f t="shared" si="3"/>
        <v>156.33075237848837</v>
      </c>
    </row>
    <row r="110" spans="1:14" ht="12.75">
      <c r="A110" t="s">
        <v>390</v>
      </c>
      <c r="B110" s="1">
        <v>36859</v>
      </c>
      <c r="C110" s="2">
        <v>0.2203009259259259</v>
      </c>
      <c r="D110" t="s">
        <v>444</v>
      </c>
      <c r="E110">
        <v>0.671</v>
      </c>
      <c r="F110">
        <v>9.5075</v>
      </c>
      <c r="G110" t="s">
        <v>445</v>
      </c>
      <c r="H110">
        <v>1.658</v>
      </c>
      <c r="I110">
        <v>114.8026</v>
      </c>
      <c r="K110" s="2">
        <v>0.22013888888888888</v>
      </c>
      <c r="L110" s="3">
        <f t="shared" si="4"/>
        <v>334.22013888888887</v>
      </c>
      <c r="M110">
        <f t="shared" si="5"/>
        <v>452.73809523809524</v>
      </c>
      <c r="N110">
        <f t="shared" si="3"/>
        <v>160.33376734619586</v>
      </c>
    </row>
    <row r="111" spans="1:14" ht="12.75">
      <c r="A111" t="s">
        <v>391</v>
      </c>
      <c r="B111" s="1">
        <v>36859</v>
      </c>
      <c r="C111" s="2">
        <v>0.22238425925925928</v>
      </c>
      <c r="D111" t="s">
        <v>444</v>
      </c>
      <c r="E111">
        <v>0.671</v>
      </c>
      <c r="F111">
        <v>9.4927</v>
      </c>
      <c r="G111" t="s">
        <v>445</v>
      </c>
      <c r="H111">
        <v>1.658</v>
      </c>
      <c r="I111">
        <v>112.1948</v>
      </c>
      <c r="K111" s="2">
        <v>0.2222222222222222</v>
      </c>
      <c r="L111" s="3">
        <f t="shared" si="4"/>
        <v>334.22222222222223</v>
      </c>
      <c r="M111">
        <f t="shared" si="5"/>
        <v>452.0333333333333</v>
      </c>
      <c r="N111">
        <f t="shared" si="3"/>
        <v>157.44165973218074</v>
      </c>
    </row>
    <row r="112" spans="1:14" ht="12.75">
      <c r="A112" t="s">
        <v>392</v>
      </c>
      <c r="B112" s="1">
        <v>36859</v>
      </c>
      <c r="C112" s="2">
        <v>0.2244675925925926</v>
      </c>
      <c r="D112" t="s">
        <v>444</v>
      </c>
      <c r="E112">
        <v>0.671</v>
      </c>
      <c r="F112">
        <v>9.4366</v>
      </c>
      <c r="G112" t="s">
        <v>445</v>
      </c>
      <c r="H112">
        <v>1.658</v>
      </c>
      <c r="I112">
        <v>116.4894</v>
      </c>
      <c r="K112" s="2">
        <v>0.22430555555555556</v>
      </c>
      <c r="L112" s="3">
        <f t="shared" si="4"/>
        <v>334.22430555555553</v>
      </c>
      <c r="M112">
        <f t="shared" si="5"/>
        <v>449.3619047619048</v>
      </c>
      <c r="N112">
        <f t="shared" si="3"/>
        <v>162.20446568323112</v>
      </c>
    </row>
    <row r="113" spans="1:14" ht="12.75">
      <c r="A113" t="s">
        <v>393</v>
      </c>
      <c r="B113" s="1">
        <v>36859</v>
      </c>
      <c r="C113" s="2">
        <v>0.22655092592592593</v>
      </c>
      <c r="D113" t="s">
        <v>444</v>
      </c>
      <c r="E113">
        <v>0.673</v>
      </c>
      <c r="F113">
        <v>10.5371</v>
      </c>
      <c r="G113" t="s">
        <v>445</v>
      </c>
      <c r="H113">
        <v>1.658</v>
      </c>
      <c r="I113">
        <v>113.0375</v>
      </c>
      <c r="K113" s="2">
        <v>0.2263888888888889</v>
      </c>
      <c r="L113" s="3">
        <f t="shared" si="4"/>
        <v>334.2263888888889</v>
      </c>
      <c r="M113">
        <f t="shared" si="5"/>
        <v>501.7666666666667</v>
      </c>
      <c r="N113">
        <f t="shared" si="3"/>
        <v>158.376232585287</v>
      </c>
    </row>
    <row r="114" spans="1:14" ht="12.75">
      <c r="A114" t="s">
        <v>394</v>
      </c>
      <c r="B114" s="1">
        <v>36859</v>
      </c>
      <c r="C114" s="2">
        <v>0.22863425925925926</v>
      </c>
      <c r="D114" t="s">
        <v>444</v>
      </c>
      <c r="E114">
        <v>0.673</v>
      </c>
      <c r="F114">
        <v>10.0711</v>
      </c>
      <c r="G114" t="s">
        <v>445</v>
      </c>
      <c r="H114">
        <v>1.658</v>
      </c>
      <c r="I114">
        <v>114.0421</v>
      </c>
      <c r="K114" s="2">
        <v>0.22847222222222222</v>
      </c>
      <c r="L114" s="3">
        <f t="shared" si="4"/>
        <v>334.2284722222222</v>
      </c>
      <c r="M114">
        <f t="shared" si="5"/>
        <v>479.5761904761905</v>
      </c>
      <c r="N114">
        <f t="shared" si="3"/>
        <v>159.49035610282655</v>
      </c>
    </row>
    <row r="115" spans="1:14" ht="12.75">
      <c r="A115" t="s">
        <v>452</v>
      </c>
      <c r="B115" s="1">
        <v>36859</v>
      </c>
      <c r="C115">
        <f>AVERAGE(C114,C116)</f>
        <v>0.23072337962962963</v>
      </c>
      <c r="D115" t="s">
        <v>444</v>
      </c>
      <c r="E115" t="s">
        <v>452</v>
      </c>
      <c r="F115" t="s">
        <v>452</v>
      </c>
      <c r="G115" t="s">
        <v>445</v>
      </c>
      <c r="H115" t="s">
        <v>452</v>
      </c>
      <c r="I115" t="s">
        <v>452</v>
      </c>
      <c r="K115" s="2">
        <v>0.23055555555555554</v>
      </c>
      <c r="L115" s="3">
        <f t="shared" si="4"/>
        <v>334.23055555555555</v>
      </c>
      <c r="M115" t="s">
        <v>452</v>
      </c>
      <c r="N115" t="s">
        <v>452</v>
      </c>
    </row>
    <row r="116" spans="1:14" ht="12.75">
      <c r="A116" t="s">
        <v>395</v>
      </c>
      <c r="B116" s="1">
        <v>36859</v>
      </c>
      <c r="C116" s="2">
        <v>0.2328125</v>
      </c>
      <c r="D116" t="s">
        <v>444</v>
      </c>
      <c r="E116">
        <v>0.671</v>
      </c>
      <c r="F116">
        <v>9.3689</v>
      </c>
      <c r="G116" t="s">
        <v>445</v>
      </c>
      <c r="H116">
        <v>1.658</v>
      </c>
      <c r="I116">
        <v>107.2236</v>
      </c>
      <c r="K116" s="2">
        <v>0.23263888888888887</v>
      </c>
      <c r="L116" s="3">
        <f t="shared" si="4"/>
        <v>334.2326388888889</v>
      </c>
      <c r="M116">
        <f t="shared" si="5"/>
        <v>446.1380952380952</v>
      </c>
      <c r="N116">
        <f>(277-103)/(220-(AVERAGE($P$207,$P$47)))*I116+277-((277-103)/(220-(AVERAGE($P$207,$P$47)))*220)</f>
        <v>151.92848948492568</v>
      </c>
    </row>
    <row r="117" spans="1:14" ht="12.75">
      <c r="A117" t="s">
        <v>396</v>
      </c>
      <c r="B117" s="1">
        <v>36859</v>
      </c>
      <c r="C117" s="2">
        <v>0.23489583333333333</v>
      </c>
      <c r="D117" t="s">
        <v>444</v>
      </c>
      <c r="E117">
        <v>0.671</v>
      </c>
      <c r="F117">
        <v>9.3137</v>
      </c>
      <c r="G117" t="s">
        <v>445</v>
      </c>
      <c r="H117">
        <v>1.658</v>
      </c>
      <c r="I117">
        <v>110.8202</v>
      </c>
      <c r="K117" s="2">
        <v>0.2347222222222222</v>
      </c>
      <c r="L117" s="3">
        <f t="shared" si="4"/>
        <v>334.2347222222222</v>
      </c>
      <c r="M117">
        <f t="shared" si="5"/>
        <v>443.50952380952384</v>
      </c>
      <c r="N117">
        <f>(277-103)/(220-(AVERAGE($P$207,$P$47)))*I117+277-((277-103)/(220-(AVERAGE($P$207,$P$47)))*220)</f>
        <v>155.91719806862332</v>
      </c>
    </row>
    <row r="118" spans="1:14" ht="12.75">
      <c r="A118" t="s">
        <v>397</v>
      </c>
      <c r="B118" s="1">
        <v>36859</v>
      </c>
      <c r="C118" s="2">
        <v>0.23697916666666666</v>
      </c>
      <c r="D118" t="s">
        <v>444</v>
      </c>
      <c r="E118">
        <v>0.671</v>
      </c>
      <c r="F118">
        <v>10.5267</v>
      </c>
      <c r="G118" t="s">
        <v>445</v>
      </c>
      <c r="H118">
        <v>1.658</v>
      </c>
      <c r="I118">
        <v>111.2468</v>
      </c>
      <c r="K118" s="2">
        <v>0.23680555555555557</v>
      </c>
      <c r="L118" s="3">
        <f t="shared" si="4"/>
        <v>334.2368055555556</v>
      </c>
      <c r="M118">
        <f t="shared" si="5"/>
        <v>501.2714285714286</v>
      </c>
      <c r="N118">
        <f>(277-103)/(220-(AVERAGE($P$207,$P$47)))*I118+277-((277-103)/(220-(AVERAGE($P$207,$P$47)))*220)</f>
        <v>156.3903068607618</v>
      </c>
    </row>
    <row r="119" spans="1:14" ht="12.75">
      <c r="A119" t="s">
        <v>452</v>
      </c>
      <c r="B119" s="1">
        <v>36859</v>
      </c>
      <c r="C119">
        <f>AVERAGE(C118,C120)</f>
        <v>0.23906249999999998</v>
      </c>
      <c r="D119" t="s">
        <v>444</v>
      </c>
      <c r="E119" t="s">
        <v>452</v>
      </c>
      <c r="F119" t="s">
        <v>452</v>
      </c>
      <c r="G119" t="s">
        <v>445</v>
      </c>
      <c r="H119" t="s">
        <v>452</v>
      </c>
      <c r="I119" t="s">
        <v>452</v>
      </c>
      <c r="K119" s="2">
        <v>0.2388888888888889</v>
      </c>
      <c r="L119" s="3">
        <f t="shared" si="4"/>
        <v>334.2388888888889</v>
      </c>
      <c r="M119" t="s">
        <v>452</v>
      </c>
      <c r="N119" t="s">
        <v>452</v>
      </c>
    </row>
    <row r="120" spans="1:14" ht="12.75">
      <c r="A120" t="s">
        <v>398</v>
      </c>
      <c r="B120" s="1">
        <v>36859</v>
      </c>
      <c r="C120" s="2">
        <v>0.2411458333333333</v>
      </c>
      <c r="D120" t="s">
        <v>444</v>
      </c>
      <c r="E120">
        <v>0.671</v>
      </c>
      <c r="F120">
        <v>10.0158</v>
      </c>
      <c r="G120" t="s">
        <v>445</v>
      </c>
      <c r="H120">
        <v>1.658</v>
      </c>
      <c r="I120">
        <v>111.4188</v>
      </c>
      <c r="K120" s="2">
        <v>0.24097222222222223</v>
      </c>
      <c r="L120" s="3">
        <f t="shared" si="4"/>
        <v>334.24097222222224</v>
      </c>
      <c r="M120">
        <f t="shared" si="5"/>
        <v>476.9428571428572</v>
      </c>
      <c r="N120">
        <f>(277-103)/(220-(AVERAGE($P$207,$P$47)))*I120+277-((277-103)/(220-(AVERAGE($P$207,$P$47)))*220)</f>
        <v>156.58105864755933</v>
      </c>
    </row>
    <row r="121" spans="1:14" ht="12.75">
      <c r="A121" t="s">
        <v>399</v>
      </c>
      <c r="B121" s="1">
        <v>36859</v>
      </c>
      <c r="C121" s="2">
        <v>0.2432291666666667</v>
      </c>
      <c r="D121" t="s">
        <v>444</v>
      </c>
      <c r="E121">
        <v>0.673</v>
      </c>
      <c r="F121">
        <v>9.2039</v>
      </c>
      <c r="G121" t="s">
        <v>445</v>
      </c>
      <c r="H121">
        <v>1.66</v>
      </c>
      <c r="I121">
        <v>117.8575</v>
      </c>
      <c r="K121" s="2">
        <v>0.24305555555555555</v>
      </c>
      <c r="L121" s="3">
        <f t="shared" si="4"/>
        <v>334.24305555555554</v>
      </c>
      <c r="M121">
        <f t="shared" si="5"/>
        <v>438.28095238095244</v>
      </c>
      <c r="N121">
        <f>(277-103)/(220-(AVERAGE($P$207,$P$47)))*I121+277-((277-103)/(220-(AVERAGE($P$207,$P$47)))*220)</f>
        <v>163.7217187036829</v>
      </c>
    </row>
    <row r="122" spans="1:14" ht="12.75">
      <c r="A122" t="s">
        <v>400</v>
      </c>
      <c r="B122" s="1">
        <v>36859</v>
      </c>
      <c r="C122" s="2">
        <v>0.2453125</v>
      </c>
      <c r="D122" t="s">
        <v>444</v>
      </c>
      <c r="E122">
        <v>0.673</v>
      </c>
      <c r="F122">
        <v>10.1202</v>
      </c>
      <c r="G122" t="s">
        <v>445</v>
      </c>
      <c r="H122">
        <v>1.658</v>
      </c>
      <c r="I122">
        <v>118.2068</v>
      </c>
      <c r="K122" s="2">
        <v>0.24513888888888888</v>
      </c>
      <c r="L122" s="3">
        <f t="shared" si="4"/>
        <v>334.2451388888889</v>
      </c>
      <c r="M122">
        <f t="shared" si="5"/>
        <v>481.91428571428577</v>
      </c>
      <c r="N122">
        <f>(277-103)/(220-(AVERAGE($P$207,$P$47)))*I122+277-((277-103)/(220-(AVERAGE($P$207,$P$47)))*220)</f>
        <v>164.10910009396414</v>
      </c>
    </row>
    <row r="123" spans="1:14" ht="12.75">
      <c r="A123" t="s">
        <v>452</v>
      </c>
      <c r="B123" s="1">
        <v>36859</v>
      </c>
      <c r="C123">
        <f>AVERAGE(C122,C124)</f>
        <v>0.24740162037037036</v>
      </c>
      <c r="D123" t="s">
        <v>444</v>
      </c>
      <c r="E123" t="s">
        <v>452</v>
      </c>
      <c r="F123" t="s">
        <v>452</v>
      </c>
      <c r="G123" t="s">
        <v>445</v>
      </c>
      <c r="H123" t="s">
        <v>452</v>
      </c>
      <c r="I123" t="s">
        <v>452</v>
      </c>
      <c r="K123" s="2">
        <v>0.24722222222222223</v>
      </c>
      <c r="L123" s="3">
        <f t="shared" si="4"/>
        <v>334.2472222222222</v>
      </c>
      <c r="M123" t="s">
        <v>452</v>
      </c>
      <c r="N123" t="s">
        <v>452</v>
      </c>
    </row>
    <row r="124" spans="1:14" ht="12.75">
      <c r="A124" t="s">
        <v>401</v>
      </c>
      <c r="B124" s="1">
        <v>36859</v>
      </c>
      <c r="C124" s="2">
        <v>0.24949074074074074</v>
      </c>
      <c r="D124" t="s">
        <v>444</v>
      </c>
      <c r="E124">
        <v>0.671</v>
      </c>
      <c r="F124">
        <v>10.0361</v>
      </c>
      <c r="G124" t="s">
        <v>445</v>
      </c>
      <c r="H124">
        <v>1.658</v>
      </c>
      <c r="I124">
        <v>118.866</v>
      </c>
      <c r="K124" s="2">
        <v>0.24930555555555556</v>
      </c>
      <c r="L124" s="3">
        <f t="shared" si="4"/>
        <v>334.24930555555557</v>
      </c>
      <c r="M124">
        <f t="shared" si="5"/>
        <v>477.90952380952376</v>
      </c>
      <c r="N124">
        <f aca="true" t="shared" si="6" ref="N124:N132">(277-103)/(220-(AVERAGE($P$207,$P$47)))*I124+277-((277-103)/(220-(AVERAGE($P$207,$P$47)))*220)</f>
        <v>164.84016740708583</v>
      </c>
    </row>
    <row r="125" spans="1:14" ht="12.75">
      <c r="A125" t="s">
        <v>402</v>
      </c>
      <c r="B125" s="1">
        <v>36859</v>
      </c>
      <c r="C125" s="2">
        <v>0.25157407407407406</v>
      </c>
      <c r="D125" t="s">
        <v>444</v>
      </c>
      <c r="E125">
        <v>0.671</v>
      </c>
      <c r="F125">
        <v>9.8826</v>
      </c>
      <c r="G125" t="s">
        <v>445</v>
      </c>
      <c r="H125">
        <v>1.658</v>
      </c>
      <c r="I125">
        <v>120.6128</v>
      </c>
      <c r="K125" s="2">
        <v>0.2513888888888889</v>
      </c>
      <c r="L125" s="3">
        <f t="shared" si="4"/>
        <v>334.25138888888887</v>
      </c>
      <c r="M125">
        <f t="shared" si="5"/>
        <v>470.6</v>
      </c>
      <c r="N125">
        <f t="shared" si="6"/>
        <v>166.77740706509698</v>
      </c>
    </row>
    <row r="126" spans="1:14" ht="12.75">
      <c r="A126" t="s">
        <v>403</v>
      </c>
      <c r="B126" s="1">
        <v>36859</v>
      </c>
      <c r="C126" s="2">
        <v>0.25365740740740744</v>
      </c>
      <c r="D126" t="s">
        <v>444</v>
      </c>
      <c r="E126">
        <v>0.673</v>
      </c>
      <c r="F126">
        <v>9.5939</v>
      </c>
      <c r="G126" t="s">
        <v>445</v>
      </c>
      <c r="H126">
        <v>1.658</v>
      </c>
      <c r="I126">
        <v>123.1233</v>
      </c>
      <c r="K126" s="2">
        <v>0.2534722222222222</v>
      </c>
      <c r="L126" s="3">
        <f t="shared" si="4"/>
        <v>334.25347222222223</v>
      </c>
      <c r="M126">
        <f t="shared" si="5"/>
        <v>456.85238095238094</v>
      </c>
      <c r="N126">
        <f t="shared" si="6"/>
        <v>169.56160683692954</v>
      </c>
    </row>
    <row r="127" spans="1:14" ht="12.75">
      <c r="A127" t="s">
        <v>404</v>
      </c>
      <c r="B127" s="1">
        <v>36859</v>
      </c>
      <c r="C127" s="2">
        <v>0.25574074074074077</v>
      </c>
      <c r="D127" t="s">
        <v>444</v>
      </c>
      <c r="E127">
        <v>0.673</v>
      </c>
      <c r="F127">
        <v>10.774</v>
      </c>
      <c r="G127" t="s">
        <v>445</v>
      </c>
      <c r="H127">
        <v>1.66</v>
      </c>
      <c r="I127">
        <v>120.8514</v>
      </c>
      <c r="K127" s="2">
        <v>0.2555555555555556</v>
      </c>
      <c r="L127" s="3">
        <f t="shared" si="4"/>
        <v>334.25555555555553</v>
      </c>
      <c r="M127">
        <f t="shared" si="5"/>
        <v>513.047619047619</v>
      </c>
      <c r="N127">
        <f t="shared" si="6"/>
        <v>167.04201971817773</v>
      </c>
    </row>
    <row r="128" spans="1:14" ht="12.75">
      <c r="A128" t="s">
        <v>405</v>
      </c>
      <c r="B128" s="1">
        <v>36859</v>
      </c>
      <c r="C128" s="2">
        <v>0.2578240740740741</v>
      </c>
      <c r="D128" t="s">
        <v>444</v>
      </c>
      <c r="E128">
        <v>0.673</v>
      </c>
      <c r="F128">
        <v>10.8943</v>
      </c>
      <c r="G128" t="s">
        <v>445</v>
      </c>
      <c r="H128">
        <v>1.661</v>
      </c>
      <c r="I128">
        <v>121.1835</v>
      </c>
      <c r="K128" s="2">
        <v>0.2576388888888889</v>
      </c>
      <c r="L128" s="3">
        <f t="shared" si="4"/>
        <v>334.2576388888889</v>
      </c>
      <c r="M128">
        <f t="shared" si="5"/>
        <v>518.7761904761904</v>
      </c>
      <c r="N128">
        <f t="shared" si="6"/>
        <v>167.41032592977925</v>
      </c>
    </row>
    <row r="129" spans="1:14" ht="12.75">
      <c r="A129" t="s">
        <v>406</v>
      </c>
      <c r="B129" s="1">
        <v>36859</v>
      </c>
      <c r="C129" s="2">
        <v>0.2599074074074074</v>
      </c>
      <c r="D129" t="s">
        <v>444</v>
      </c>
      <c r="E129">
        <v>0.671</v>
      </c>
      <c r="F129">
        <v>10.1364</v>
      </c>
      <c r="G129" t="s">
        <v>445</v>
      </c>
      <c r="H129">
        <v>1.658</v>
      </c>
      <c r="I129">
        <v>124.5353</v>
      </c>
      <c r="K129" s="2">
        <v>0.25972222222222224</v>
      </c>
      <c r="L129" s="3">
        <f t="shared" si="4"/>
        <v>334.2597222222222</v>
      </c>
      <c r="M129">
        <f t="shared" si="5"/>
        <v>482.68571428571425</v>
      </c>
      <c r="N129">
        <f t="shared" si="6"/>
        <v>171.12754592389527</v>
      </c>
    </row>
    <row r="130" spans="1:14" ht="12.75">
      <c r="A130" t="s">
        <v>407</v>
      </c>
      <c r="B130" s="1">
        <v>36859</v>
      </c>
      <c r="C130" s="2">
        <v>0.2620023148148148</v>
      </c>
      <c r="D130" t="s">
        <v>444</v>
      </c>
      <c r="E130">
        <v>0.671</v>
      </c>
      <c r="F130">
        <v>9.7495</v>
      </c>
      <c r="G130" t="s">
        <v>445</v>
      </c>
      <c r="H130">
        <v>1.658</v>
      </c>
      <c r="I130">
        <v>120.8201</v>
      </c>
      <c r="K130" s="2">
        <v>0.26180555555555557</v>
      </c>
      <c r="L130" s="3">
        <f t="shared" si="4"/>
        <v>334.26180555555555</v>
      </c>
      <c r="M130">
        <f t="shared" si="5"/>
        <v>464.26190476190476</v>
      </c>
      <c r="N130">
        <f t="shared" si="6"/>
        <v>167.0073073290687</v>
      </c>
    </row>
    <row r="131" spans="1:14" ht="12.75">
      <c r="A131" t="s">
        <v>408</v>
      </c>
      <c r="B131" s="1">
        <v>36859</v>
      </c>
      <c r="C131" s="2">
        <v>0.26408564814814817</v>
      </c>
      <c r="D131" t="s">
        <v>444</v>
      </c>
      <c r="E131">
        <v>0.673</v>
      </c>
      <c r="F131">
        <v>9.6081</v>
      </c>
      <c r="G131" t="s">
        <v>445</v>
      </c>
      <c r="H131">
        <v>1.66</v>
      </c>
      <c r="I131">
        <v>123.5586</v>
      </c>
      <c r="K131" s="2">
        <v>0.2638888888888889</v>
      </c>
      <c r="L131" s="3">
        <f t="shared" si="4"/>
        <v>334.2638888888889</v>
      </c>
      <c r="M131">
        <f t="shared" si="5"/>
        <v>457.52857142857147</v>
      </c>
      <c r="N131">
        <f t="shared" si="6"/>
        <v>170.04436412060957</v>
      </c>
    </row>
    <row r="132" spans="1:14" ht="12.75">
      <c r="A132" t="s">
        <v>409</v>
      </c>
      <c r="B132" s="1">
        <v>36859</v>
      </c>
      <c r="C132" s="2">
        <v>0.2661689814814815</v>
      </c>
      <c r="D132" t="s">
        <v>444</v>
      </c>
      <c r="E132">
        <v>0.671</v>
      </c>
      <c r="F132">
        <v>11.0206</v>
      </c>
      <c r="G132" t="s">
        <v>445</v>
      </c>
      <c r="H132">
        <v>1.658</v>
      </c>
      <c r="I132">
        <v>129.9462</v>
      </c>
      <c r="K132" s="2">
        <v>0.2659722222222222</v>
      </c>
      <c r="L132" s="3">
        <f t="shared" si="4"/>
        <v>334.2659722222222</v>
      </c>
      <c r="M132">
        <f t="shared" si="5"/>
        <v>524.7904761904762</v>
      </c>
      <c r="N132">
        <f t="shared" si="6"/>
        <v>177.128353151702</v>
      </c>
    </row>
    <row r="133" spans="1:14" ht="12.75">
      <c r="A133" t="s">
        <v>452</v>
      </c>
      <c r="B133" s="1">
        <v>36859</v>
      </c>
      <c r="C133">
        <f>AVERAGE(C132,C134)</f>
        <v>0.2682523148148148</v>
      </c>
      <c r="D133" t="s">
        <v>444</v>
      </c>
      <c r="E133" t="s">
        <v>452</v>
      </c>
      <c r="F133" t="s">
        <v>452</v>
      </c>
      <c r="G133" t="s">
        <v>445</v>
      </c>
      <c r="H133" t="s">
        <v>452</v>
      </c>
      <c r="I133" t="s">
        <v>452</v>
      </c>
      <c r="K133" s="2">
        <v>0.26805555555555555</v>
      </c>
      <c r="L133" s="3">
        <f t="shared" si="4"/>
        <v>334.2680555555556</v>
      </c>
      <c r="M133" t="s">
        <v>452</v>
      </c>
      <c r="N133" t="s">
        <v>452</v>
      </c>
    </row>
    <row r="134" spans="1:14" ht="12.75">
      <c r="A134" t="s">
        <v>410</v>
      </c>
      <c r="B134" s="1">
        <v>36859</v>
      </c>
      <c r="C134" s="2">
        <v>0.27033564814814814</v>
      </c>
      <c r="D134" t="s">
        <v>444</v>
      </c>
      <c r="E134">
        <v>0.671</v>
      </c>
      <c r="F134">
        <v>10.3278</v>
      </c>
      <c r="G134" t="s">
        <v>445</v>
      </c>
      <c r="H134">
        <v>1.656</v>
      </c>
      <c r="I134">
        <v>124.2649</v>
      </c>
      <c r="K134" s="2">
        <v>0.2701388888888889</v>
      </c>
      <c r="L134" s="3">
        <f aca="true" t="shared" si="7" ref="L134:L197">B134-DATE(1999,12,31)+K134</f>
        <v>334.2701388888889</v>
      </c>
      <c r="M134">
        <f aca="true" t="shared" si="8" ref="M134:M197">500*F134/$O$6</f>
        <v>491.79999999999995</v>
      </c>
      <c r="N134">
        <f aca="true" t="shared" si="9" ref="N134:N152">(277-103)/(220-(AVERAGE($P$207,$P$47)))*I134+277-((277-103)/(220-(AVERAGE($P$207,$P$47)))*220)</f>
        <v>170.8276663706973</v>
      </c>
    </row>
    <row r="135" spans="1:14" ht="12.75">
      <c r="A135" t="s">
        <v>411</v>
      </c>
      <c r="B135" s="1">
        <v>36859</v>
      </c>
      <c r="C135" s="2">
        <v>0.27241898148148147</v>
      </c>
      <c r="D135" t="s">
        <v>444</v>
      </c>
      <c r="E135">
        <v>0.671</v>
      </c>
      <c r="F135">
        <v>9.9954</v>
      </c>
      <c r="G135" t="s">
        <v>445</v>
      </c>
      <c r="H135">
        <v>1.658</v>
      </c>
      <c r="I135">
        <v>125.6149</v>
      </c>
      <c r="K135" s="2">
        <v>0.2722222222222222</v>
      </c>
      <c r="L135" s="3">
        <f t="shared" si="7"/>
        <v>334.27222222222224</v>
      </c>
      <c r="M135">
        <f t="shared" si="8"/>
        <v>475.97142857142853</v>
      </c>
      <c r="N135">
        <f t="shared" si="9"/>
        <v>172.32484609265467</v>
      </c>
    </row>
    <row r="136" spans="1:14" ht="12.75">
      <c r="A136" t="s">
        <v>412</v>
      </c>
      <c r="B136" s="1">
        <v>36859</v>
      </c>
      <c r="C136" s="2">
        <v>0.27450231481481485</v>
      </c>
      <c r="D136" t="s">
        <v>444</v>
      </c>
      <c r="E136">
        <v>0.671</v>
      </c>
      <c r="F136">
        <v>10.8702</v>
      </c>
      <c r="G136" t="s">
        <v>445</v>
      </c>
      <c r="H136">
        <v>1.658</v>
      </c>
      <c r="I136">
        <v>119.8877</v>
      </c>
      <c r="K136" s="2">
        <v>0.2743055555555555</v>
      </c>
      <c r="L136" s="3">
        <f t="shared" si="7"/>
        <v>334.27430555555554</v>
      </c>
      <c r="M136">
        <f t="shared" si="8"/>
        <v>517.6285714285715</v>
      </c>
      <c r="N136">
        <f t="shared" si="9"/>
        <v>165.97325520110346</v>
      </c>
    </row>
    <row r="137" spans="1:14" ht="12.75">
      <c r="A137" t="s">
        <v>413</v>
      </c>
      <c r="B137" s="1">
        <v>36859</v>
      </c>
      <c r="C137" s="2">
        <v>0.2765972222222222</v>
      </c>
      <c r="D137" t="s">
        <v>444</v>
      </c>
      <c r="E137">
        <v>0.673</v>
      </c>
      <c r="F137">
        <v>10.5251</v>
      </c>
      <c r="G137" t="s">
        <v>445</v>
      </c>
      <c r="H137">
        <v>1.66</v>
      </c>
      <c r="I137">
        <v>122.3732</v>
      </c>
      <c r="K137" s="2">
        <v>0.27638888888888885</v>
      </c>
      <c r="L137" s="3">
        <f t="shared" si="7"/>
        <v>334.2763888888889</v>
      </c>
      <c r="M137">
        <f t="shared" si="8"/>
        <v>501.1952380952381</v>
      </c>
      <c r="N137">
        <f t="shared" si="9"/>
        <v>168.72972942252935</v>
      </c>
    </row>
    <row r="138" spans="1:14" ht="12.75">
      <c r="A138" t="s">
        <v>414</v>
      </c>
      <c r="B138" s="1">
        <v>36859</v>
      </c>
      <c r="C138" s="2">
        <v>0.27868055555555554</v>
      </c>
      <c r="D138" t="s">
        <v>444</v>
      </c>
      <c r="E138">
        <v>0.673</v>
      </c>
      <c r="F138">
        <v>10.5826</v>
      </c>
      <c r="G138" t="s">
        <v>445</v>
      </c>
      <c r="H138">
        <v>1.658</v>
      </c>
      <c r="I138">
        <v>118.8396</v>
      </c>
      <c r="K138" s="2">
        <v>0.27847222222222223</v>
      </c>
      <c r="L138" s="3">
        <f t="shared" si="7"/>
        <v>334.2784722222222</v>
      </c>
      <c r="M138">
        <f t="shared" si="8"/>
        <v>503.9333333333333</v>
      </c>
      <c r="N138">
        <f t="shared" si="9"/>
        <v>164.8108892258564</v>
      </c>
    </row>
    <row r="139" spans="1:14" ht="12.75">
      <c r="A139" t="s">
        <v>415</v>
      </c>
      <c r="B139" s="1">
        <v>36859</v>
      </c>
      <c r="C139" s="2">
        <v>0.28076388888888887</v>
      </c>
      <c r="D139" t="s">
        <v>444</v>
      </c>
      <c r="E139">
        <v>0.676</v>
      </c>
      <c r="F139">
        <v>10.1938</v>
      </c>
      <c r="G139" t="s">
        <v>445</v>
      </c>
      <c r="H139">
        <v>1.663</v>
      </c>
      <c r="I139">
        <v>122.3944</v>
      </c>
      <c r="K139" s="2">
        <v>0.28055555555555556</v>
      </c>
      <c r="L139" s="3">
        <f t="shared" si="7"/>
        <v>334.28055555555557</v>
      </c>
      <c r="M139">
        <f t="shared" si="8"/>
        <v>485.4190476190476</v>
      </c>
      <c r="N139">
        <f t="shared" si="9"/>
        <v>168.75324068927424</v>
      </c>
    </row>
    <row r="140" spans="1:14" ht="12.75">
      <c r="A140" t="s">
        <v>416</v>
      </c>
      <c r="B140" s="1">
        <v>36859</v>
      </c>
      <c r="C140" s="2">
        <v>0.2828472222222222</v>
      </c>
      <c r="D140" t="s">
        <v>444</v>
      </c>
      <c r="E140">
        <v>0.671</v>
      </c>
      <c r="F140">
        <v>10.0356</v>
      </c>
      <c r="G140" t="s">
        <v>445</v>
      </c>
      <c r="H140">
        <v>1.658</v>
      </c>
      <c r="I140">
        <v>120.0423</v>
      </c>
      <c r="K140" s="2">
        <v>0.2826388888888889</v>
      </c>
      <c r="L140" s="3">
        <f t="shared" si="7"/>
        <v>334.28263888888887</v>
      </c>
      <c r="M140">
        <f t="shared" si="8"/>
        <v>477.8857142857143</v>
      </c>
      <c r="N140">
        <f t="shared" si="9"/>
        <v>166.144710004818</v>
      </c>
    </row>
    <row r="141" spans="1:14" ht="12.75">
      <c r="A141" t="s">
        <v>417</v>
      </c>
      <c r="B141" s="1">
        <v>36859</v>
      </c>
      <c r="C141" s="2">
        <v>0.2849305555555555</v>
      </c>
      <c r="D141" t="s">
        <v>444</v>
      </c>
      <c r="E141">
        <v>0.673</v>
      </c>
      <c r="F141">
        <v>11.2757</v>
      </c>
      <c r="G141" t="s">
        <v>445</v>
      </c>
      <c r="H141">
        <v>1.66</v>
      </c>
      <c r="I141">
        <v>116.3653</v>
      </c>
      <c r="K141" s="2">
        <v>0.2847222222222222</v>
      </c>
      <c r="L141" s="3">
        <f t="shared" si="7"/>
        <v>334.28472222222223</v>
      </c>
      <c r="M141">
        <f t="shared" si="8"/>
        <v>536.9380952380952</v>
      </c>
      <c r="N141">
        <f t="shared" si="9"/>
        <v>162.0668360510127</v>
      </c>
    </row>
    <row r="142" spans="1:14" ht="12.75">
      <c r="A142" t="s">
        <v>418</v>
      </c>
      <c r="B142" s="1">
        <v>36859</v>
      </c>
      <c r="C142" s="2">
        <v>0.2870138888888889</v>
      </c>
      <c r="D142" t="s">
        <v>444</v>
      </c>
      <c r="E142">
        <v>0.671</v>
      </c>
      <c r="F142">
        <v>11.2873</v>
      </c>
      <c r="G142" t="s">
        <v>445</v>
      </c>
      <c r="H142">
        <v>1.658</v>
      </c>
      <c r="I142">
        <v>116.9086</v>
      </c>
      <c r="K142" s="2">
        <v>0.28680555555555554</v>
      </c>
      <c r="L142" s="3">
        <f t="shared" si="7"/>
        <v>334.28680555555553</v>
      </c>
      <c r="M142">
        <f t="shared" si="8"/>
        <v>537.4904761904761</v>
      </c>
      <c r="N142">
        <f t="shared" si="9"/>
        <v>162.66936771244931</v>
      </c>
    </row>
    <row r="143" spans="1:14" ht="12.75">
      <c r="A143" t="s">
        <v>419</v>
      </c>
      <c r="B143" s="1">
        <v>36859</v>
      </c>
      <c r="C143" s="2">
        <v>0.2890972222222222</v>
      </c>
      <c r="D143" t="s">
        <v>444</v>
      </c>
      <c r="E143">
        <v>0.671</v>
      </c>
      <c r="F143">
        <v>10.6284</v>
      </c>
      <c r="G143" t="s">
        <v>445</v>
      </c>
      <c r="H143">
        <v>1.656</v>
      </c>
      <c r="I143">
        <v>114.8967</v>
      </c>
      <c r="K143" s="2">
        <v>0.2888888888888889</v>
      </c>
      <c r="L143" s="3">
        <f t="shared" si="7"/>
        <v>334.2888888888889</v>
      </c>
      <c r="M143">
        <f t="shared" si="8"/>
        <v>506.1142857142857</v>
      </c>
      <c r="N143">
        <f t="shared" si="9"/>
        <v>160.43812631792636</v>
      </c>
    </row>
    <row r="144" spans="1:14" ht="12.75">
      <c r="A144" t="s">
        <v>420</v>
      </c>
      <c r="B144" s="1">
        <v>36859</v>
      </c>
      <c r="C144" s="2">
        <v>0.29119212962962965</v>
      </c>
      <c r="D144" t="s">
        <v>444</v>
      </c>
      <c r="E144">
        <v>0.671</v>
      </c>
      <c r="F144">
        <v>10.2842</v>
      </c>
      <c r="G144" t="s">
        <v>445</v>
      </c>
      <c r="H144">
        <v>1.658</v>
      </c>
      <c r="I144">
        <v>116.0802</v>
      </c>
      <c r="K144" s="2">
        <v>0.29097222222222224</v>
      </c>
      <c r="L144" s="3">
        <f t="shared" si="7"/>
        <v>334.2909722222222</v>
      </c>
      <c r="M144">
        <f t="shared" si="8"/>
        <v>489.72380952380956</v>
      </c>
      <c r="N144">
        <f t="shared" si="9"/>
        <v>161.75065387417558</v>
      </c>
    </row>
    <row r="145" spans="1:14" ht="12.75">
      <c r="A145" t="s">
        <v>421</v>
      </c>
      <c r="B145" s="1">
        <v>36859</v>
      </c>
      <c r="C145" s="2">
        <v>0.2932638888888889</v>
      </c>
      <c r="D145" t="s">
        <v>444</v>
      </c>
      <c r="E145">
        <v>0.673</v>
      </c>
      <c r="F145">
        <v>10.2828</v>
      </c>
      <c r="G145" t="s">
        <v>445</v>
      </c>
      <c r="H145">
        <v>1.66</v>
      </c>
      <c r="I145">
        <v>113.9207</v>
      </c>
      <c r="K145" s="2">
        <v>0.29305555555555557</v>
      </c>
      <c r="L145" s="3">
        <f t="shared" si="7"/>
        <v>334.29305555555555</v>
      </c>
      <c r="M145">
        <f t="shared" si="8"/>
        <v>489.65714285714284</v>
      </c>
      <c r="N145">
        <f t="shared" si="9"/>
        <v>159.35572083005198</v>
      </c>
    </row>
    <row r="146" spans="1:14" ht="12.75">
      <c r="A146" t="s">
        <v>422</v>
      </c>
      <c r="B146" s="1">
        <v>36859</v>
      </c>
      <c r="C146" s="2">
        <v>0.29541666666666666</v>
      </c>
      <c r="D146" t="s">
        <v>444</v>
      </c>
      <c r="E146">
        <v>0.673</v>
      </c>
      <c r="F146">
        <v>9.9098</v>
      </c>
      <c r="G146" t="s">
        <v>445</v>
      </c>
      <c r="H146">
        <v>1.66</v>
      </c>
      <c r="I146">
        <v>113.781</v>
      </c>
      <c r="K146" s="2">
        <v>0.2951388888888889</v>
      </c>
      <c r="L146" s="3">
        <f t="shared" si="7"/>
        <v>334.2951388888889</v>
      </c>
      <c r="M146">
        <f t="shared" si="8"/>
        <v>471.89523809523814</v>
      </c>
      <c r="N146">
        <f t="shared" si="9"/>
        <v>159.2007904543798</v>
      </c>
    </row>
    <row r="147" spans="1:14" ht="12.75">
      <c r="A147" t="s">
        <v>423</v>
      </c>
      <c r="B147" s="1">
        <v>36859</v>
      </c>
      <c r="C147" s="2">
        <v>0.2974421296296296</v>
      </c>
      <c r="D147" t="s">
        <v>444</v>
      </c>
      <c r="E147">
        <v>0.673</v>
      </c>
      <c r="F147">
        <v>10.0617</v>
      </c>
      <c r="G147" t="s">
        <v>445</v>
      </c>
      <c r="H147">
        <v>1.66</v>
      </c>
      <c r="I147">
        <v>113.3284</v>
      </c>
      <c r="K147" s="2">
        <v>0.2972222222222222</v>
      </c>
      <c r="L147" s="3">
        <f t="shared" si="7"/>
        <v>334.2972222222222</v>
      </c>
      <c r="M147">
        <f t="shared" si="8"/>
        <v>479.1285714285715</v>
      </c>
      <c r="N147">
        <f t="shared" si="9"/>
        <v>158.69884708981843</v>
      </c>
    </row>
    <row r="148" spans="1:14" ht="12.75">
      <c r="A148" t="s">
        <v>424</v>
      </c>
      <c r="B148" s="1">
        <v>36859</v>
      </c>
      <c r="C148" s="2">
        <v>0.29952546296296295</v>
      </c>
      <c r="D148" t="s">
        <v>444</v>
      </c>
      <c r="E148">
        <v>0.671</v>
      </c>
      <c r="F148">
        <v>10.5243</v>
      </c>
      <c r="G148" t="s">
        <v>445</v>
      </c>
      <c r="H148">
        <v>1.66</v>
      </c>
      <c r="I148">
        <v>111.3273</v>
      </c>
      <c r="K148" s="2">
        <v>0.29930555555555555</v>
      </c>
      <c r="L148" s="3">
        <f t="shared" si="7"/>
        <v>334.2993055555556</v>
      </c>
      <c r="M148">
        <f t="shared" si="8"/>
        <v>501.1571428571429</v>
      </c>
      <c r="N148">
        <f t="shared" si="9"/>
        <v>156.4795831330711</v>
      </c>
    </row>
    <row r="149" spans="1:14" ht="12.75">
      <c r="A149" t="s">
        <v>425</v>
      </c>
      <c r="B149" s="1">
        <v>36859</v>
      </c>
      <c r="C149" s="2">
        <v>0.3016087962962963</v>
      </c>
      <c r="D149" t="s">
        <v>444</v>
      </c>
      <c r="E149">
        <v>0.673</v>
      </c>
      <c r="F149">
        <v>10.5194</v>
      </c>
      <c r="G149" t="s">
        <v>445</v>
      </c>
      <c r="H149">
        <v>1.66</v>
      </c>
      <c r="I149">
        <v>113.936</v>
      </c>
      <c r="K149" s="2">
        <v>0.3013888888888889</v>
      </c>
      <c r="L149" s="3">
        <f t="shared" si="7"/>
        <v>334.3013888888889</v>
      </c>
      <c r="M149">
        <f t="shared" si="8"/>
        <v>500.9238095238095</v>
      </c>
      <c r="N149">
        <f t="shared" si="9"/>
        <v>159.37268886690086</v>
      </c>
    </row>
    <row r="150" spans="1:14" ht="12.75">
      <c r="A150" t="s">
        <v>426</v>
      </c>
      <c r="B150" s="1">
        <v>36859</v>
      </c>
      <c r="C150" s="2">
        <v>0.3036921296296296</v>
      </c>
      <c r="D150" t="s">
        <v>444</v>
      </c>
      <c r="E150">
        <v>0.673</v>
      </c>
      <c r="F150">
        <v>10.8665</v>
      </c>
      <c r="G150" t="s">
        <v>445</v>
      </c>
      <c r="H150">
        <v>1.66</v>
      </c>
      <c r="I150">
        <v>109.9522</v>
      </c>
      <c r="K150" s="2">
        <v>0.3034722222222222</v>
      </c>
      <c r="L150" s="3">
        <f t="shared" si="7"/>
        <v>334.30347222222224</v>
      </c>
      <c r="M150">
        <f t="shared" si="8"/>
        <v>517.452380952381</v>
      </c>
      <c r="N150">
        <f t="shared" si="9"/>
        <v>154.95456695850552</v>
      </c>
    </row>
    <row r="151" spans="1:14" ht="12.75">
      <c r="A151" t="s">
        <v>427</v>
      </c>
      <c r="B151" s="1">
        <v>36859</v>
      </c>
      <c r="C151" s="2">
        <v>0.305787037037037</v>
      </c>
      <c r="D151" t="s">
        <v>444</v>
      </c>
      <c r="E151">
        <v>0.673</v>
      </c>
      <c r="F151">
        <v>9.7601</v>
      </c>
      <c r="G151" t="s">
        <v>445</v>
      </c>
      <c r="H151">
        <v>1.66</v>
      </c>
      <c r="I151">
        <v>115.4627</v>
      </c>
      <c r="K151" s="2">
        <v>0.3055555555555555</v>
      </c>
      <c r="L151" s="3">
        <f t="shared" si="7"/>
        <v>334.30555555555554</v>
      </c>
      <c r="M151">
        <f t="shared" si="8"/>
        <v>464.7666666666667</v>
      </c>
      <c r="N151">
        <f t="shared" si="9"/>
        <v>161.0658327791322</v>
      </c>
    </row>
    <row r="152" spans="1:14" ht="12.75">
      <c r="A152" t="s">
        <v>428</v>
      </c>
      <c r="B152" s="1">
        <v>36859</v>
      </c>
      <c r="C152" s="2">
        <v>0.3078703703703704</v>
      </c>
      <c r="D152" t="s">
        <v>444</v>
      </c>
      <c r="E152">
        <v>0.671</v>
      </c>
      <c r="F152">
        <v>10.7143</v>
      </c>
      <c r="G152" t="s">
        <v>445</v>
      </c>
      <c r="H152">
        <v>1.658</v>
      </c>
      <c r="I152">
        <v>117.0569</v>
      </c>
      <c r="K152" s="2">
        <v>0.3076388888888889</v>
      </c>
      <c r="L152" s="3">
        <f t="shared" si="7"/>
        <v>334.3076388888889</v>
      </c>
      <c r="M152">
        <f t="shared" si="8"/>
        <v>510.2047619047619</v>
      </c>
      <c r="N152">
        <f t="shared" si="9"/>
        <v>162.83383567746134</v>
      </c>
    </row>
    <row r="153" spans="1:14" ht="12.75">
      <c r="A153" t="s">
        <v>452</v>
      </c>
      <c r="B153" s="1">
        <v>36859</v>
      </c>
      <c r="C153">
        <f>AVERAGE(C152,C154)</f>
        <v>0.30995370370370373</v>
      </c>
      <c r="D153" t="s">
        <v>444</v>
      </c>
      <c r="E153" t="s">
        <v>452</v>
      </c>
      <c r="F153" t="s">
        <v>452</v>
      </c>
      <c r="G153" t="s">
        <v>445</v>
      </c>
      <c r="H153" t="s">
        <v>452</v>
      </c>
      <c r="I153" t="s">
        <v>452</v>
      </c>
      <c r="K153" s="2">
        <v>0.30972222222222223</v>
      </c>
      <c r="L153" s="3">
        <f t="shared" si="7"/>
        <v>334.3097222222222</v>
      </c>
      <c r="M153" t="s">
        <v>452</v>
      </c>
      <c r="N153" t="s">
        <v>452</v>
      </c>
    </row>
    <row r="154" spans="1:14" ht="12.75">
      <c r="A154" t="s">
        <v>429</v>
      </c>
      <c r="B154" s="1">
        <v>36859</v>
      </c>
      <c r="C154" s="2">
        <v>0.31203703703703706</v>
      </c>
      <c r="D154" t="s">
        <v>444</v>
      </c>
      <c r="E154">
        <v>0.673</v>
      </c>
      <c r="F154">
        <v>11.3224</v>
      </c>
      <c r="G154" t="s">
        <v>445</v>
      </c>
      <c r="H154">
        <v>1.658</v>
      </c>
      <c r="I154">
        <v>111.7987</v>
      </c>
      <c r="K154" s="2">
        <v>0.31180555555555556</v>
      </c>
      <c r="L154" s="3">
        <f t="shared" si="7"/>
        <v>334.31180555555557</v>
      </c>
      <c r="M154">
        <f t="shared" si="8"/>
        <v>539.1619047619048</v>
      </c>
      <c r="N154">
        <f>(277-103)/(220-(AVERAGE($P$207,$P$47)))*I154+277-((277-103)/(220-(AVERAGE($P$207,$P$47)))*220)</f>
        <v>157.00237611153833</v>
      </c>
    </row>
    <row r="155" spans="1:14" ht="12.75">
      <c r="A155" t="s">
        <v>430</v>
      </c>
      <c r="B155" s="1">
        <v>36859</v>
      </c>
      <c r="C155" s="2">
        <v>0.3141203703703704</v>
      </c>
      <c r="D155" t="s">
        <v>444</v>
      </c>
      <c r="E155">
        <v>0.671</v>
      </c>
      <c r="F155">
        <v>9.9405</v>
      </c>
      <c r="G155" t="s">
        <v>445</v>
      </c>
      <c r="H155">
        <v>1.658</v>
      </c>
      <c r="I155">
        <v>119.0968</v>
      </c>
      <c r="K155" s="2">
        <v>0.3138888888888889</v>
      </c>
      <c r="L155" s="3">
        <f t="shared" si="7"/>
        <v>334.31388888888887</v>
      </c>
      <c r="M155">
        <f t="shared" si="8"/>
        <v>473.35714285714283</v>
      </c>
      <c r="N155">
        <f>(277-103)/(220-(AVERAGE($P$207,$P$47)))*I155+277-((277-103)/(220-(AVERAGE($P$207,$P$47)))*220)</f>
        <v>165.09612968843967</v>
      </c>
    </row>
    <row r="156" spans="1:14" ht="12.75">
      <c r="A156" t="s">
        <v>431</v>
      </c>
      <c r="B156" s="1">
        <v>36859</v>
      </c>
      <c r="C156" s="2">
        <v>0.3162037037037037</v>
      </c>
      <c r="D156" t="s">
        <v>444</v>
      </c>
      <c r="E156">
        <v>0.671</v>
      </c>
      <c r="F156">
        <v>10.656</v>
      </c>
      <c r="G156" t="s">
        <v>445</v>
      </c>
      <c r="H156">
        <v>1.658</v>
      </c>
      <c r="I156">
        <v>118.9834</v>
      </c>
      <c r="K156" s="2">
        <v>0.3159722222222222</v>
      </c>
      <c r="L156" s="3">
        <f t="shared" si="7"/>
        <v>334.31597222222223</v>
      </c>
      <c r="M156">
        <f t="shared" si="8"/>
        <v>507.42857142857144</v>
      </c>
      <c r="N156">
        <f>(277-103)/(220-(AVERAGE($P$207,$P$47)))*I156+277-((277-103)/(220-(AVERAGE($P$207,$P$47)))*220)</f>
        <v>164.97036659179528</v>
      </c>
    </row>
    <row r="157" spans="1:14" ht="12.75">
      <c r="A157" t="s">
        <v>432</v>
      </c>
      <c r="B157" s="1">
        <v>36859</v>
      </c>
      <c r="C157" s="2">
        <v>0.31828703703703703</v>
      </c>
      <c r="D157" t="s">
        <v>444</v>
      </c>
      <c r="E157">
        <v>0.671</v>
      </c>
      <c r="F157">
        <v>10.19</v>
      </c>
      <c r="G157" t="s">
        <v>445</v>
      </c>
      <c r="H157">
        <v>1.658</v>
      </c>
      <c r="I157">
        <v>117.8797</v>
      </c>
      <c r="K157" s="2">
        <v>0.31805555555555554</v>
      </c>
      <c r="L157" s="3">
        <f t="shared" si="7"/>
        <v>334.31805555555553</v>
      </c>
      <c r="M157">
        <f t="shared" si="8"/>
        <v>485.23809523809524</v>
      </c>
      <c r="N157">
        <f>(277-103)/(220-(AVERAGE($P$207,$P$47)))*I157+277-((277-103)/(220-(AVERAGE($P$207,$P$47)))*220)</f>
        <v>163.74633899244398</v>
      </c>
    </row>
    <row r="158" spans="1:14" ht="12.75">
      <c r="A158" t="s">
        <v>433</v>
      </c>
      <c r="B158" s="1">
        <v>36859</v>
      </c>
      <c r="C158" s="2">
        <v>0.32038194444444446</v>
      </c>
      <c r="D158" t="s">
        <v>444</v>
      </c>
      <c r="E158">
        <v>0.671</v>
      </c>
      <c r="F158">
        <v>9.8457</v>
      </c>
      <c r="G158" t="s">
        <v>445</v>
      </c>
      <c r="H158">
        <v>1.658</v>
      </c>
      <c r="I158">
        <v>116.167</v>
      </c>
      <c r="K158" s="2">
        <v>0.3201388888888889</v>
      </c>
      <c r="L158" s="3">
        <f t="shared" si="7"/>
        <v>334.3201388888889</v>
      </c>
      <c r="M158">
        <f t="shared" si="8"/>
        <v>468.84285714285716</v>
      </c>
      <c r="N158">
        <f>(277-103)/(220-(AVERAGE($P$207,$P$47)))*I158+277-((277-103)/(220-(AVERAGE($P$207,$P$47)))*220)</f>
        <v>161.8469169851874</v>
      </c>
    </row>
    <row r="159" spans="1:14" ht="12.75">
      <c r="A159" t="s">
        <v>452</v>
      </c>
      <c r="B159" s="1">
        <v>36859</v>
      </c>
      <c r="C159">
        <f>AVERAGE(C158,C160)</f>
        <v>0.3224652777777778</v>
      </c>
      <c r="D159" t="s">
        <v>444</v>
      </c>
      <c r="E159" t="s">
        <v>452</v>
      </c>
      <c r="F159" t="s">
        <v>452</v>
      </c>
      <c r="G159" t="s">
        <v>445</v>
      </c>
      <c r="H159" t="s">
        <v>452</v>
      </c>
      <c r="I159" t="s">
        <v>452</v>
      </c>
      <c r="K159" s="2">
        <v>0.32222222222222224</v>
      </c>
      <c r="L159" s="3">
        <f t="shared" si="7"/>
        <v>334.3222222222222</v>
      </c>
      <c r="M159" t="s">
        <v>452</v>
      </c>
      <c r="N159" t="s">
        <v>452</v>
      </c>
    </row>
    <row r="160" spans="1:14" ht="12.75">
      <c r="A160" t="s">
        <v>434</v>
      </c>
      <c r="B160" s="1">
        <v>36859</v>
      </c>
      <c r="C160" s="2">
        <v>0.3245486111111111</v>
      </c>
      <c r="D160" t="s">
        <v>444</v>
      </c>
      <c r="E160">
        <v>0.673</v>
      </c>
      <c r="F160">
        <v>9.9392</v>
      </c>
      <c r="G160" t="s">
        <v>445</v>
      </c>
      <c r="H160">
        <v>1.658</v>
      </c>
      <c r="I160">
        <v>109.2092</v>
      </c>
      <c r="K160" s="2">
        <v>0.32430555555555557</v>
      </c>
      <c r="L160" s="3">
        <f t="shared" si="7"/>
        <v>334.32430555555555</v>
      </c>
      <c r="M160">
        <f t="shared" si="8"/>
        <v>473.29523809523806</v>
      </c>
      <c r="N160">
        <f>(277-103)/(220-(AVERAGE($P$207,$P$47)))*I160+277-((277-103)/(220-(AVERAGE($P$207,$P$47)))*220)</f>
        <v>154.13056360042086</v>
      </c>
    </row>
    <row r="161" spans="1:14" ht="12.75">
      <c r="A161" t="s">
        <v>452</v>
      </c>
      <c r="B161" s="1">
        <v>36859</v>
      </c>
      <c r="C161">
        <f>AVERAGE(C160,C162)</f>
        <v>0.32663194444444443</v>
      </c>
      <c r="D161" t="s">
        <v>444</v>
      </c>
      <c r="E161" t="s">
        <v>452</v>
      </c>
      <c r="F161" t="s">
        <v>452</v>
      </c>
      <c r="G161" t="s">
        <v>445</v>
      </c>
      <c r="H161" t="s">
        <v>452</v>
      </c>
      <c r="I161" t="s">
        <v>452</v>
      </c>
      <c r="K161" s="2">
        <v>0.3263888888888889</v>
      </c>
      <c r="L161" s="3">
        <f t="shared" si="7"/>
        <v>334.3263888888889</v>
      </c>
      <c r="M161" t="s">
        <v>452</v>
      </c>
      <c r="N161" t="s">
        <v>452</v>
      </c>
    </row>
    <row r="162" spans="1:14" ht="12.75">
      <c r="A162" t="s">
        <v>0</v>
      </c>
      <c r="B162" s="1">
        <v>36859</v>
      </c>
      <c r="C162" s="2">
        <v>0.32871527777777776</v>
      </c>
      <c r="D162" t="s">
        <v>444</v>
      </c>
      <c r="E162">
        <v>0.671</v>
      </c>
      <c r="F162">
        <v>11.0675</v>
      </c>
      <c r="G162" t="s">
        <v>445</v>
      </c>
      <c r="H162">
        <v>1.66</v>
      </c>
      <c r="I162">
        <v>109.2789</v>
      </c>
      <c r="K162" s="2">
        <v>0.3284722222222222</v>
      </c>
      <c r="L162" s="3">
        <f t="shared" si="7"/>
        <v>334.3284722222222</v>
      </c>
      <c r="M162">
        <f t="shared" si="8"/>
        <v>527.0238095238095</v>
      </c>
      <c r="N162">
        <f aca="true" t="shared" si="10" ref="N162:N189">(277-103)/(220-(AVERAGE($P$207,$P$47)))*I162+277-((277-103)/(220-(AVERAGE($P$207,$P$47)))*220)</f>
        <v>154.20786243495448</v>
      </c>
    </row>
    <row r="163" spans="1:14" ht="12.75">
      <c r="A163" t="s">
        <v>1</v>
      </c>
      <c r="B163" s="1">
        <v>36859</v>
      </c>
      <c r="C163" s="2">
        <v>0.33079861111111114</v>
      </c>
      <c r="D163" t="s">
        <v>444</v>
      </c>
      <c r="E163">
        <v>0.673</v>
      </c>
      <c r="F163">
        <v>9.4256</v>
      </c>
      <c r="G163" t="s">
        <v>445</v>
      </c>
      <c r="H163">
        <v>1.66</v>
      </c>
      <c r="I163">
        <v>108.5454</v>
      </c>
      <c r="K163" s="2">
        <v>0.33055555555555555</v>
      </c>
      <c r="L163" s="3">
        <f t="shared" si="7"/>
        <v>334.3305555555556</v>
      </c>
      <c r="M163">
        <f t="shared" si="8"/>
        <v>448.83809523809515</v>
      </c>
      <c r="N163">
        <f t="shared" si="10"/>
        <v>153.39439478602438</v>
      </c>
    </row>
    <row r="164" spans="1:14" ht="12.75">
      <c r="A164" t="s">
        <v>2</v>
      </c>
      <c r="B164" s="1">
        <v>36859</v>
      </c>
      <c r="C164" s="2">
        <v>0.33288194444444447</v>
      </c>
      <c r="D164" t="s">
        <v>444</v>
      </c>
      <c r="E164">
        <v>0.671</v>
      </c>
      <c r="F164">
        <v>9.8317</v>
      </c>
      <c r="G164" t="s">
        <v>445</v>
      </c>
      <c r="H164">
        <v>1.658</v>
      </c>
      <c r="I164">
        <v>110.1104</v>
      </c>
      <c r="K164" s="2">
        <v>0.3326388888888889</v>
      </c>
      <c r="L164" s="3">
        <f t="shared" si="7"/>
        <v>334.3326388888889</v>
      </c>
      <c r="M164">
        <f t="shared" si="8"/>
        <v>468.1761904761904</v>
      </c>
      <c r="N164">
        <f t="shared" si="10"/>
        <v>155.13001424147862</v>
      </c>
    </row>
    <row r="165" spans="1:14" ht="12.75">
      <c r="A165" t="s">
        <v>3</v>
      </c>
      <c r="B165" s="1">
        <v>36859</v>
      </c>
      <c r="C165" s="2">
        <v>0.3349652777777778</v>
      </c>
      <c r="D165" t="s">
        <v>444</v>
      </c>
      <c r="E165">
        <v>0.671</v>
      </c>
      <c r="F165">
        <v>9.5655</v>
      </c>
      <c r="G165" t="s">
        <v>445</v>
      </c>
      <c r="H165">
        <v>1.658</v>
      </c>
      <c r="I165">
        <v>107.9357</v>
      </c>
      <c r="K165" s="2">
        <v>0.334722222222222</v>
      </c>
      <c r="L165" s="3">
        <f t="shared" si="7"/>
        <v>334.33472222222224</v>
      </c>
      <c r="M165">
        <f t="shared" si="8"/>
        <v>455.5</v>
      </c>
      <c r="N165">
        <f t="shared" si="10"/>
        <v>152.71822406270778</v>
      </c>
    </row>
    <row r="166" spans="1:14" ht="12.75">
      <c r="A166" t="s">
        <v>4</v>
      </c>
      <c r="B166" s="1">
        <v>36859</v>
      </c>
      <c r="C166" s="2">
        <v>0.33706018518518516</v>
      </c>
      <c r="D166" t="s">
        <v>444</v>
      </c>
      <c r="E166">
        <v>0.675</v>
      </c>
      <c r="F166">
        <v>10.2155</v>
      </c>
      <c r="G166" t="s">
        <v>445</v>
      </c>
      <c r="H166">
        <v>1.661</v>
      </c>
      <c r="I166">
        <v>103.422</v>
      </c>
      <c r="K166" s="2">
        <v>0.336805555555556</v>
      </c>
      <c r="L166" s="3">
        <f t="shared" si="7"/>
        <v>334.33680555555554</v>
      </c>
      <c r="M166">
        <f t="shared" si="8"/>
        <v>486.45238095238096</v>
      </c>
      <c r="N166">
        <f t="shared" si="10"/>
        <v>147.71243138789376</v>
      </c>
    </row>
    <row r="167" spans="1:14" ht="12.75">
      <c r="A167" t="s">
        <v>5</v>
      </c>
      <c r="B167" s="1">
        <v>36859</v>
      </c>
      <c r="C167" s="2">
        <v>0.33914351851851854</v>
      </c>
      <c r="D167" t="s">
        <v>444</v>
      </c>
      <c r="E167">
        <v>0.673</v>
      </c>
      <c r="F167">
        <v>9.9283</v>
      </c>
      <c r="G167" t="s">
        <v>445</v>
      </c>
      <c r="H167">
        <v>1.66</v>
      </c>
      <c r="I167">
        <v>92.9907</v>
      </c>
      <c r="K167" s="2">
        <v>0.338888888888889</v>
      </c>
      <c r="L167" s="3">
        <f t="shared" si="7"/>
        <v>334.3388888888889</v>
      </c>
      <c r="M167">
        <f t="shared" si="8"/>
        <v>472.77619047619044</v>
      </c>
      <c r="N167">
        <f t="shared" si="10"/>
        <v>136.14389002963182</v>
      </c>
    </row>
    <row r="168" spans="1:14" ht="12.75">
      <c r="A168" t="s">
        <v>6</v>
      </c>
      <c r="B168" s="1">
        <v>36859</v>
      </c>
      <c r="C168" s="2">
        <v>0.3412268518518518</v>
      </c>
      <c r="D168" t="s">
        <v>444</v>
      </c>
      <c r="E168">
        <v>0.671</v>
      </c>
      <c r="F168">
        <v>9.8799</v>
      </c>
      <c r="G168" t="s">
        <v>445</v>
      </c>
      <c r="H168">
        <v>1.658</v>
      </c>
      <c r="I168">
        <v>92.3202</v>
      </c>
      <c r="K168" s="2">
        <v>0.340972222222222</v>
      </c>
      <c r="L168" s="3">
        <f t="shared" si="7"/>
        <v>334.3409722222222</v>
      </c>
      <c r="M168">
        <f t="shared" si="8"/>
        <v>470.47142857142853</v>
      </c>
      <c r="N168">
        <f t="shared" si="10"/>
        <v>135.40029076772637</v>
      </c>
    </row>
    <row r="169" spans="1:14" ht="12.75">
      <c r="A169" t="s">
        <v>7</v>
      </c>
      <c r="B169" s="1">
        <v>36859</v>
      </c>
      <c r="C169" s="2">
        <v>0.3433101851851852</v>
      </c>
      <c r="D169" t="s">
        <v>444</v>
      </c>
      <c r="E169">
        <v>0.673</v>
      </c>
      <c r="F169">
        <v>10.8198</v>
      </c>
      <c r="G169" t="s">
        <v>445</v>
      </c>
      <c r="H169">
        <v>1.66</v>
      </c>
      <c r="I169">
        <v>92.0668</v>
      </c>
      <c r="K169" s="2">
        <v>0.343055555555556</v>
      </c>
      <c r="L169" s="3">
        <f t="shared" si="7"/>
        <v>334.34305555555557</v>
      </c>
      <c r="M169">
        <f t="shared" si="8"/>
        <v>515.2285714285715</v>
      </c>
      <c r="N169">
        <f t="shared" si="10"/>
        <v>135.1192645888049</v>
      </c>
    </row>
    <row r="170" spans="1:14" ht="12.75">
      <c r="A170" t="s">
        <v>8</v>
      </c>
      <c r="B170" s="1">
        <v>36859</v>
      </c>
      <c r="C170" s="2">
        <v>0.34539351851851857</v>
      </c>
      <c r="D170" t="s">
        <v>444</v>
      </c>
      <c r="E170">
        <v>0.671</v>
      </c>
      <c r="F170">
        <v>10.4218</v>
      </c>
      <c r="G170" t="s">
        <v>445</v>
      </c>
      <c r="H170">
        <v>1.658</v>
      </c>
      <c r="I170">
        <v>95.47</v>
      </c>
      <c r="K170" s="2">
        <v>0.345138888888889</v>
      </c>
      <c r="L170" s="3">
        <f t="shared" si="7"/>
        <v>334.34513888888887</v>
      </c>
      <c r="M170">
        <f t="shared" si="8"/>
        <v>496.27619047619044</v>
      </c>
      <c r="N170">
        <f t="shared" si="10"/>
        <v>138.8934883145569</v>
      </c>
    </row>
    <row r="171" spans="1:14" ht="12.75">
      <c r="A171" t="s">
        <v>9</v>
      </c>
      <c r="B171" s="1">
        <v>36859</v>
      </c>
      <c r="C171" s="2">
        <v>0.34748842592592594</v>
      </c>
      <c r="D171" t="s">
        <v>444</v>
      </c>
      <c r="E171">
        <v>0.673</v>
      </c>
      <c r="F171">
        <v>9.7139</v>
      </c>
      <c r="G171" t="s">
        <v>445</v>
      </c>
      <c r="H171">
        <v>1.66</v>
      </c>
      <c r="I171">
        <v>92.6063</v>
      </c>
      <c r="K171" s="2">
        <v>0.347222222222222</v>
      </c>
      <c r="L171" s="3">
        <f t="shared" si="7"/>
        <v>334.34722222222223</v>
      </c>
      <c r="M171">
        <f t="shared" si="8"/>
        <v>462.5666666666667</v>
      </c>
      <c r="N171">
        <f t="shared" si="10"/>
        <v>135.71758196657967</v>
      </c>
    </row>
    <row r="172" spans="1:14" ht="12.75">
      <c r="A172" t="s">
        <v>10</v>
      </c>
      <c r="B172" s="1">
        <v>36859</v>
      </c>
      <c r="C172" s="2">
        <v>0.34957175925925926</v>
      </c>
      <c r="D172" t="s">
        <v>444</v>
      </c>
      <c r="E172">
        <v>0.671</v>
      </c>
      <c r="F172">
        <v>11.2743</v>
      </c>
      <c r="G172" t="s">
        <v>445</v>
      </c>
      <c r="H172">
        <v>1.658</v>
      </c>
      <c r="I172">
        <v>95.5081</v>
      </c>
      <c r="K172" s="2">
        <v>0.349305555555555</v>
      </c>
      <c r="L172" s="3">
        <f t="shared" si="7"/>
        <v>334.34930555555553</v>
      </c>
      <c r="M172">
        <f t="shared" si="8"/>
        <v>536.8714285714286</v>
      </c>
      <c r="N172">
        <f t="shared" si="10"/>
        <v>138.93574205337657</v>
      </c>
    </row>
    <row r="173" spans="1:14" ht="12.75">
      <c r="A173" t="s">
        <v>11</v>
      </c>
      <c r="B173" s="1">
        <v>36859</v>
      </c>
      <c r="C173" s="2">
        <v>0.3516550925925926</v>
      </c>
      <c r="D173" t="s">
        <v>444</v>
      </c>
      <c r="E173">
        <v>0.671</v>
      </c>
      <c r="F173">
        <v>9.875</v>
      </c>
      <c r="G173" t="s">
        <v>445</v>
      </c>
      <c r="H173">
        <v>1.658</v>
      </c>
      <c r="I173">
        <v>94.0171</v>
      </c>
      <c r="K173" s="2">
        <v>0.351388888888889</v>
      </c>
      <c r="L173" s="3">
        <f t="shared" si="7"/>
        <v>334.3513888888889</v>
      </c>
      <c r="M173">
        <f t="shared" si="8"/>
        <v>470.23809523809524</v>
      </c>
      <c r="N173">
        <f t="shared" si="10"/>
        <v>137.28219022712588</v>
      </c>
    </row>
    <row r="174" spans="1:14" ht="12.75">
      <c r="A174" t="s">
        <v>12</v>
      </c>
      <c r="B174" s="1">
        <v>36859</v>
      </c>
      <c r="C174" s="2">
        <v>0.3537384259259259</v>
      </c>
      <c r="D174" t="s">
        <v>444</v>
      </c>
      <c r="E174">
        <v>0.676</v>
      </c>
      <c r="F174">
        <v>10.2746</v>
      </c>
      <c r="G174" t="s">
        <v>445</v>
      </c>
      <c r="H174">
        <v>1.663</v>
      </c>
      <c r="I174">
        <v>96.5438</v>
      </c>
      <c r="K174" s="2">
        <v>0.353472222222222</v>
      </c>
      <c r="L174" s="3">
        <f t="shared" si="7"/>
        <v>334.3534722222222</v>
      </c>
      <c r="M174">
        <f t="shared" si="8"/>
        <v>489.2666666666667</v>
      </c>
      <c r="N174">
        <f t="shared" si="10"/>
        <v>140.08435615562192</v>
      </c>
    </row>
    <row r="175" spans="1:14" ht="12.75">
      <c r="A175" t="s">
        <v>13</v>
      </c>
      <c r="B175" s="1">
        <v>36859</v>
      </c>
      <c r="C175" s="2">
        <v>0.35582175925925924</v>
      </c>
      <c r="D175" t="s">
        <v>444</v>
      </c>
      <c r="E175">
        <v>0.673</v>
      </c>
      <c r="F175">
        <v>10.1946</v>
      </c>
      <c r="G175" t="s">
        <v>445</v>
      </c>
      <c r="H175">
        <v>1.66</v>
      </c>
      <c r="I175">
        <v>92.1794</v>
      </c>
      <c r="K175" s="2">
        <v>0.355555555555555</v>
      </c>
      <c r="L175" s="3">
        <f t="shared" si="7"/>
        <v>334.35555555555555</v>
      </c>
      <c r="M175">
        <f t="shared" si="8"/>
        <v>485.4571428571428</v>
      </c>
      <c r="N175">
        <f t="shared" si="10"/>
        <v>135.24414046783627</v>
      </c>
    </row>
    <row r="176" spans="1:14" ht="12.75">
      <c r="A176" t="s">
        <v>14</v>
      </c>
      <c r="B176" s="1">
        <v>36859</v>
      </c>
      <c r="C176" s="2">
        <v>0.357962962962963</v>
      </c>
      <c r="D176" t="s">
        <v>444</v>
      </c>
      <c r="E176">
        <v>0.671</v>
      </c>
      <c r="F176">
        <v>10.9293</v>
      </c>
      <c r="G176" t="s">
        <v>445</v>
      </c>
      <c r="H176">
        <v>1.658</v>
      </c>
      <c r="I176">
        <v>93.9537</v>
      </c>
      <c r="K176" s="2">
        <v>0.357638888888889</v>
      </c>
      <c r="L176" s="3">
        <f t="shared" si="7"/>
        <v>334.3576388888889</v>
      </c>
      <c r="M176">
        <f t="shared" si="8"/>
        <v>520.4428571428571</v>
      </c>
      <c r="N176">
        <f t="shared" si="10"/>
        <v>137.21187823129472</v>
      </c>
    </row>
    <row r="177" spans="1:14" ht="12.75">
      <c r="A177" t="s">
        <v>15</v>
      </c>
      <c r="B177" s="1">
        <v>36859</v>
      </c>
      <c r="C177" s="2">
        <v>0.3599884259259259</v>
      </c>
      <c r="D177" t="s">
        <v>444</v>
      </c>
      <c r="E177">
        <v>0.671</v>
      </c>
      <c r="F177">
        <v>9.8817</v>
      </c>
      <c r="G177" t="s">
        <v>445</v>
      </c>
      <c r="H177">
        <v>1.66</v>
      </c>
      <c r="I177">
        <v>81.2959</v>
      </c>
      <c r="K177" s="2">
        <v>0.359722222222222</v>
      </c>
      <c r="L177" s="3">
        <f t="shared" si="7"/>
        <v>334.3597222222222</v>
      </c>
      <c r="M177">
        <f t="shared" si="8"/>
        <v>470.5571428571429</v>
      </c>
      <c r="N177">
        <f t="shared" si="10"/>
        <v>123.1740993538194</v>
      </c>
    </row>
    <row r="178" spans="1:14" ht="12.75">
      <c r="A178" t="s">
        <v>16</v>
      </c>
      <c r="B178" s="1">
        <v>36859</v>
      </c>
      <c r="C178" s="2">
        <v>0.3620717592592593</v>
      </c>
      <c r="D178" t="s">
        <v>444</v>
      </c>
      <c r="E178">
        <v>0.671</v>
      </c>
      <c r="F178">
        <v>10.2939</v>
      </c>
      <c r="G178" t="s">
        <v>445</v>
      </c>
      <c r="H178">
        <v>1.658</v>
      </c>
      <c r="I178">
        <v>79.0988</v>
      </c>
      <c r="K178" s="2">
        <v>0.361805555555555</v>
      </c>
      <c r="L178" s="3">
        <f t="shared" si="7"/>
        <v>334.3618055555556</v>
      </c>
      <c r="M178">
        <f t="shared" si="8"/>
        <v>490.18571428571437</v>
      </c>
      <c r="N178">
        <f t="shared" si="10"/>
        <v>120.73746708188426</v>
      </c>
    </row>
    <row r="179" spans="1:14" ht="12.75">
      <c r="A179" t="s">
        <v>17</v>
      </c>
      <c r="B179" s="1">
        <v>36859</v>
      </c>
      <c r="C179" s="2">
        <v>0.3641666666666667</v>
      </c>
      <c r="D179" t="s">
        <v>444</v>
      </c>
      <c r="E179">
        <v>0.673</v>
      </c>
      <c r="F179">
        <v>10.3973</v>
      </c>
      <c r="G179" t="s">
        <v>445</v>
      </c>
      <c r="H179">
        <v>1.66</v>
      </c>
      <c r="I179">
        <v>81.3058</v>
      </c>
      <c r="K179" s="2">
        <v>0.363888888888889</v>
      </c>
      <c r="L179" s="3">
        <f t="shared" si="7"/>
        <v>334.3638888888889</v>
      </c>
      <c r="M179">
        <f t="shared" si="8"/>
        <v>495.10952380952375</v>
      </c>
      <c r="N179">
        <f t="shared" si="10"/>
        <v>123.18507867178042</v>
      </c>
    </row>
    <row r="180" spans="1:14" ht="12.75">
      <c r="A180" t="s">
        <v>18</v>
      </c>
      <c r="B180" s="1">
        <v>36859</v>
      </c>
      <c r="C180" s="2">
        <v>0.36625</v>
      </c>
      <c r="D180" t="s">
        <v>444</v>
      </c>
      <c r="E180">
        <v>0.671</v>
      </c>
      <c r="F180">
        <v>10.161</v>
      </c>
      <c r="G180" t="s">
        <v>445</v>
      </c>
      <c r="H180">
        <v>1.66</v>
      </c>
      <c r="I180">
        <v>78.5326</v>
      </c>
      <c r="K180" s="2">
        <v>0.365972222222222</v>
      </c>
      <c r="L180" s="3">
        <f t="shared" si="7"/>
        <v>334.36597222222224</v>
      </c>
      <c r="M180">
        <f t="shared" si="8"/>
        <v>483.85714285714283</v>
      </c>
      <c r="N180">
        <f t="shared" si="10"/>
        <v>120.10953881627515</v>
      </c>
    </row>
    <row r="181" spans="1:14" ht="12.75">
      <c r="A181" t="s">
        <v>19</v>
      </c>
      <c r="B181" s="1">
        <v>36859</v>
      </c>
      <c r="C181" s="2">
        <v>0.36833333333333335</v>
      </c>
      <c r="D181" t="s">
        <v>444</v>
      </c>
      <c r="E181">
        <v>0.675</v>
      </c>
      <c r="F181">
        <v>10.4059</v>
      </c>
      <c r="G181" t="s">
        <v>445</v>
      </c>
      <c r="H181">
        <v>1.661</v>
      </c>
      <c r="I181">
        <v>82.7995</v>
      </c>
      <c r="K181" s="2">
        <v>0.368055555555555</v>
      </c>
      <c r="L181" s="3">
        <f t="shared" si="7"/>
        <v>334.36805555555554</v>
      </c>
      <c r="M181">
        <f t="shared" si="8"/>
        <v>495.5190476190477</v>
      </c>
      <c r="N181">
        <f t="shared" si="10"/>
        <v>124.84162485747501</v>
      </c>
    </row>
    <row r="182" spans="1:14" ht="12.75">
      <c r="A182" t="s">
        <v>20</v>
      </c>
      <c r="B182" s="1">
        <v>36859</v>
      </c>
      <c r="C182" s="2">
        <v>0.37041666666666667</v>
      </c>
      <c r="D182" t="s">
        <v>444</v>
      </c>
      <c r="E182">
        <v>0.675</v>
      </c>
      <c r="F182">
        <v>11.1573</v>
      </c>
      <c r="G182" t="s">
        <v>445</v>
      </c>
      <c r="H182">
        <v>1.661</v>
      </c>
      <c r="I182">
        <v>84.0751</v>
      </c>
      <c r="K182" s="2">
        <v>0.370138888888889</v>
      </c>
      <c r="L182" s="3">
        <f t="shared" si="7"/>
        <v>334.3701388888889</v>
      </c>
      <c r="M182">
        <f t="shared" si="8"/>
        <v>531.3</v>
      </c>
      <c r="N182">
        <f t="shared" si="10"/>
        <v>126.25629334142226</v>
      </c>
    </row>
    <row r="183" spans="1:14" ht="12.75">
      <c r="A183" t="s">
        <v>21</v>
      </c>
      <c r="B183" s="1">
        <v>36859</v>
      </c>
      <c r="C183" s="2">
        <v>0.3725</v>
      </c>
      <c r="D183" t="s">
        <v>444</v>
      </c>
      <c r="E183">
        <v>0.673</v>
      </c>
      <c r="F183">
        <v>10.202</v>
      </c>
      <c r="G183" t="s">
        <v>445</v>
      </c>
      <c r="H183">
        <v>1.66</v>
      </c>
      <c r="I183">
        <v>77.2922</v>
      </c>
      <c r="K183" s="2">
        <v>0.372222222222222</v>
      </c>
      <c r="L183" s="3">
        <f t="shared" si="7"/>
        <v>334.3722222222222</v>
      </c>
      <c r="M183">
        <f t="shared" si="8"/>
        <v>485.8095238095238</v>
      </c>
      <c r="N183">
        <f t="shared" si="10"/>
        <v>118.73390790730039</v>
      </c>
    </row>
    <row r="184" spans="1:14" ht="12.75">
      <c r="A184" t="s">
        <v>22</v>
      </c>
      <c r="B184" s="1">
        <v>36859</v>
      </c>
      <c r="C184" s="2">
        <v>0.3745833333333333</v>
      </c>
      <c r="D184" t="s">
        <v>444</v>
      </c>
      <c r="E184">
        <v>0.671</v>
      </c>
      <c r="F184">
        <v>10.2908</v>
      </c>
      <c r="G184" t="s">
        <v>445</v>
      </c>
      <c r="H184">
        <v>1.658</v>
      </c>
      <c r="I184">
        <v>80.9297</v>
      </c>
      <c r="K184" s="2">
        <v>0.374305555555555</v>
      </c>
      <c r="L184" s="3">
        <f t="shared" si="7"/>
        <v>334.37430555555557</v>
      </c>
      <c r="M184">
        <f t="shared" si="8"/>
        <v>490.0380952380953</v>
      </c>
      <c r="N184">
        <f t="shared" si="10"/>
        <v>122.76797549146326</v>
      </c>
    </row>
    <row r="185" spans="1:14" ht="12.75">
      <c r="A185" t="s">
        <v>23</v>
      </c>
      <c r="B185" s="1">
        <v>36859</v>
      </c>
      <c r="C185" s="2">
        <v>0.37666666666666665</v>
      </c>
      <c r="D185" t="s">
        <v>444</v>
      </c>
      <c r="E185">
        <v>0.671</v>
      </c>
      <c r="F185">
        <v>10.06</v>
      </c>
      <c r="G185" t="s">
        <v>445</v>
      </c>
      <c r="H185">
        <v>1.658</v>
      </c>
      <c r="I185">
        <v>78.1849</v>
      </c>
      <c r="K185" s="2">
        <v>0.376388888888889</v>
      </c>
      <c r="L185" s="3">
        <f t="shared" si="7"/>
        <v>334.37638888888887</v>
      </c>
      <c r="M185">
        <f t="shared" si="8"/>
        <v>479.04761904761904</v>
      </c>
      <c r="N185">
        <f t="shared" si="10"/>
        <v>119.72393186121994</v>
      </c>
    </row>
    <row r="186" spans="1:14" ht="12.75">
      <c r="A186" t="s">
        <v>24</v>
      </c>
      <c r="B186" s="1">
        <v>36859</v>
      </c>
      <c r="C186" s="2">
        <v>0.3787615740740741</v>
      </c>
      <c r="D186" t="s">
        <v>444</v>
      </c>
      <c r="E186">
        <v>0.673</v>
      </c>
      <c r="F186">
        <v>10.2327</v>
      </c>
      <c r="G186" t="s">
        <v>445</v>
      </c>
      <c r="H186">
        <v>1.66</v>
      </c>
      <c r="I186">
        <v>79.4877</v>
      </c>
      <c r="K186" s="2">
        <v>0.378472222222222</v>
      </c>
      <c r="L186" s="3">
        <f t="shared" si="7"/>
        <v>334.37847222222223</v>
      </c>
      <c r="M186">
        <f t="shared" si="8"/>
        <v>487.27142857142854</v>
      </c>
      <c r="N186">
        <f t="shared" si="10"/>
        <v>121.16876574400956</v>
      </c>
    </row>
    <row r="187" spans="1:14" ht="12.75">
      <c r="A187" t="s">
        <v>25</v>
      </c>
      <c r="B187" s="1">
        <v>36859</v>
      </c>
      <c r="C187" s="2">
        <v>0.3808449074074074</v>
      </c>
      <c r="D187" t="s">
        <v>444</v>
      </c>
      <c r="E187">
        <v>0.673</v>
      </c>
      <c r="F187">
        <v>9.9184</v>
      </c>
      <c r="G187" t="s">
        <v>445</v>
      </c>
      <c r="H187">
        <v>1.66</v>
      </c>
      <c r="I187">
        <v>80.5393</v>
      </c>
      <c r="K187" s="2">
        <v>0.380555555555555</v>
      </c>
      <c r="L187" s="3">
        <f t="shared" si="7"/>
        <v>334.38055555555553</v>
      </c>
      <c r="M187">
        <f t="shared" si="8"/>
        <v>472.3047619047619</v>
      </c>
      <c r="N187">
        <f t="shared" si="10"/>
        <v>122.33501329631352</v>
      </c>
    </row>
    <row r="188" spans="1:14" ht="12.75">
      <c r="A188" t="s">
        <v>26</v>
      </c>
      <c r="B188" s="1">
        <v>36859</v>
      </c>
      <c r="C188" s="2">
        <v>0.3829282407407408</v>
      </c>
      <c r="D188" t="s">
        <v>444</v>
      </c>
      <c r="E188">
        <v>0.673</v>
      </c>
      <c r="F188">
        <v>10.7117</v>
      </c>
      <c r="G188" t="s">
        <v>445</v>
      </c>
      <c r="H188">
        <v>1.66</v>
      </c>
      <c r="I188">
        <v>77.8179</v>
      </c>
      <c r="K188" s="2">
        <v>0.382638888888889</v>
      </c>
      <c r="L188" s="3">
        <f t="shared" si="7"/>
        <v>334.3826388888889</v>
      </c>
      <c r="M188">
        <f t="shared" si="8"/>
        <v>510.0809523809524</v>
      </c>
      <c r="N188">
        <f t="shared" si="10"/>
        <v>119.31692078125079</v>
      </c>
    </row>
    <row r="189" spans="1:14" ht="12.75">
      <c r="A189" t="s">
        <v>27</v>
      </c>
      <c r="B189" s="1">
        <v>36859</v>
      </c>
      <c r="C189" s="2">
        <v>0.38501157407407405</v>
      </c>
      <c r="D189" t="s">
        <v>444</v>
      </c>
      <c r="E189">
        <v>0.673</v>
      </c>
      <c r="F189">
        <v>11.0931</v>
      </c>
      <c r="G189" t="s">
        <v>445</v>
      </c>
      <c r="H189">
        <v>1.66</v>
      </c>
      <c r="I189">
        <v>76.5706</v>
      </c>
      <c r="K189" s="2">
        <v>0.384722222222222</v>
      </c>
      <c r="L189" s="3">
        <f t="shared" si="7"/>
        <v>334.3847222222222</v>
      </c>
      <c r="M189">
        <f t="shared" si="8"/>
        <v>528.2428571428571</v>
      </c>
      <c r="N189">
        <f t="shared" si="10"/>
        <v>117.93363762036384</v>
      </c>
    </row>
    <row r="190" spans="1:14" ht="12.75">
      <c r="A190" t="s">
        <v>452</v>
      </c>
      <c r="B190" s="1">
        <v>36859</v>
      </c>
      <c r="C190">
        <f>AVERAGE(C189,C191)</f>
        <v>0.3870949074074074</v>
      </c>
      <c r="D190" t="s">
        <v>444</v>
      </c>
      <c r="E190" t="s">
        <v>452</v>
      </c>
      <c r="F190" t="s">
        <v>452</v>
      </c>
      <c r="G190" t="s">
        <v>445</v>
      </c>
      <c r="H190" t="s">
        <v>452</v>
      </c>
      <c r="I190" t="s">
        <v>452</v>
      </c>
      <c r="K190" s="2">
        <v>0.386805555555555</v>
      </c>
      <c r="L190" s="3">
        <f t="shared" si="7"/>
        <v>334.38680555555555</v>
      </c>
      <c r="M190" t="s">
        <v>452</v>
      </c>
      <c r="N190" t="s">
        <v>452</v>
      </c>
    </row>
    <row r="191" spans="1:14" ht="12.75">
      <c r="A191" t="s">
        <v>28</v>
      </c>
      <c r="B191" s="1">
        <v>36859</v>
      </c>
      <c r="C191" s="2">
        <v>0.38917824074074076</v>
      </c>
      <c r="D191" t="s">
        <v>444</v>
      </c>
      <c r="E191">
        <v>0.673</v>
      </c>
      <c r="F191">
        <v>9.9456</v>
      </c>
      <c r="G191" t="s">
        <v>445</v>
      </c>
      <c r="H191">
        <v>1.66</v>
      </c>
      <c r="I191">
        <v>76.8899</v>
      </c>
      <c r="K191" s="2">
        <v>0.388888888888889</v>
      </c>
      <c r="L191" s="3">
        <f t="shared" si="7"/>
        <v>334.3888888888889</v>
      </c>
      <c r="M191">
        <f t="shared" si="8"/>
        <v>473.6</v>
      </c>
      <c r="N191">
        <f>(277-103)/(220-(AVERAGE($P$207,$P$47)))*I191+277-((277-103)/(220-(AVERAGE($P$207,$P$47)))*220)</f>
        <v>118.28774835015716</v>
      </c>
    </row>
    <row r="192" spans="1:14" ht="12.75">
      <c r="A192" t="s">
        <v>29</v>
      </c>
      <c r="B192" s="1">
        <v>36859</v>
      </c>
      <c r="C192" s="2">
        <v>0.3912731481481482</v>
      </c>
      <c r="D192" t="s">
        <v>444</v>
      </c>
      <c r="E192">
        <v>0.676</v>
      </c>
      <c r="F192">
        <v>10.3822</v>
      </c>
      <c r="G192" t="s">
        <v>445</v>
      </c>
      <c r="H192">
        <v>1.663</v>
      </c>
      <c r="I192">
        <v>75.9997</v>
      </c>
      <c r="K192" s="2">
        <v>0.390972222222222</v>
      </c>
      <c r="L192" s="3">
        <f t="shared" si="7"/>
        <v>334.3909722222222</v>
      </c>
      <c r="M192">
        <f t="shared" si="8"/>
        <v>494.39047619047614</v>
      </c>
      <c r="N192">
        <f>(277-103)/(220-(AVERAGE($P$207,$P$47)))*I192+277-((277-103)/(220-(AVERAGE($P$207,$P$47)))*220)</f>
        <v>117.30049695127829</v>
      </c>
    </row>
    <row r="193" spans="1:14" ht="12.75">
      <c r="A193" t="s">
        <v>30</v>
      </c>
      <c r="B193" s="1">
        <v>36859</v>
      </c>
      <c r="C193" s="2">
        <v>0.39335648148148145</v>
      </c>
      <c r="D193" t="s">
        <v>444</v>
      </c>
      <c r="E193">
        <v>0.671</v>
      </c>
      <c r="F193">
        <v>10.3016</v>
      </c>
      <c r="G193" t="s">
        <v>445</v>
      </c>
      <c r="H193">
        <v>1.658</v>
      </c>
      <c r="I193">
        <v>74.9179</v>
      </c>
      <c r="K193" s="2">
        <v>0.393055555555555</v>
      </c>
      <c r="L193" s="3">
        <f t="shared" si="7"/>
        <v>334.3930555555556</v>
      </c>
      <c r="M193">
        <f t="shared" si="8"/>
        <v>490.552380952381</v>
      </c>
      <c r="N193">
        <f>(277-103)/(220-(AVERAGE($P$207,$P$47)))*I193+277-((277-103)/(220-(AVERAGE($P$207,$P$47)))*220)</f>
        <v>116.10075693408314</v>
      </c>
    </row>
    <row r="194" spans="1:14" ht="12.75">
      <c r="A194" t="s">
        <v>31</v>
      </c>
      <c r="B194" s="1">
        <v>36859</v>
      </c>
      <c r="C194" s="2">
        <v>0.3954398148148148</v>
      </c>
      <c r="D194" t="s">
        <v>444</v>
      </c>
      <c r="E194">
        <v>0.671</v>
      </c>
      <c r="F194">
        <v>10.3123</v>
      </c>
      <c r="G194" t="s">
        <v>445</v>
      </c>
      <c r="H194">
        <v>1.656</v>
      </c>
      <c r="I194">
        <v>77.2664</v>
      </c>
      <c r="K194" s="2">
        <v>0.395138888888889</v>
      </c>
      <c r="L194" s="3">
        <f t="shared" si="7"/>
        <v>334.3951388888889</v>
      </c>
      <c r="M194">
        <f t="shared" si="8"/>
        <v>491.0619047619048</v>
      </c>
      <c r="N194">
        <f>(277-103)/(220-(AVERAGE($P$207,$P$47)))*I194+277-((277-103)/(220-(AVERAGE($P$207,$P$47)))*220)</f>
        <v>118.70529513928082</v>
      </c>
    </row>
    <row r="195" spans="1:14" ht="12.75">
      <c r="A195" t="s">
        <v>32</v>
      </c>
      <c r="B195" s="1">
        <v>36859</v>
      </c>
      <c r="C195" s="2">
        <v>0.3975231481481481</v>
      </c>
      <c r="D195" t="s">
        <v>444</v>
      </c>
      <c r="E195">
        <v>0.671</v>
      </c>
      <c r="F195">
        <v>10.2539</v>
      </c>
      <c r="G195" t="s">
        <v>445</v>
      </c>
      <c r="H195">
        <v>1.658</v>
      </c>
      <c r="I195">
        <v>74.214</v>
      </c>
      <c r="K195" s="2">
        <v>0.397222222222222</v>
      </c>
      <c r="L195" s="3">
        <f t="shared" si="7"/>
        <v>334.39722222222224</v>
      </c>
      <c r="M195">
        <f t="shared" si="8"/>
        <v>488.2809523809524</v>
      </c>
      <c r="N195">
        <f>(277-103)/(220-(AVERAGE($P$207,$P$47)))*I195+277-((277-103)/(220-(AVERAGE($P$207,$P$47)))*220)</f>
        <v>115.32011633683445</v>
      </c>
    </row>
    <row r="196" spans="1:14" ht="12.75">
      <c r="A196" t="s">
        <v>452</v>
      </c>
      <c r="B196" s="1">
        <v>36859</v>
      </c>
      <c r="C196">
        <f>AVERAGE(C195,C197)</f>
        <v>0.3996064814814815</v>
      </c>
      <c r="D196" t="s">
        <v>444</v>
      </c>
      <c r="E196" t="s">
        <v>452</v>
      </c>
      <c r="F196" t="s">
        <v>452</v>
      </c>
      <c r="G196" t="s">
        <v>445</v>
      </c>
      <c r="H196" t="s">
        <v>452</v>
      </c>
      <c r="I196" t="s">
        <v>452</v>
      </c>
      <c r="K196" s="2">
        <v>0.399305555555555</v>
      </c>
      <c r="L196" s="3">
        <f t="shared" si="7"/>
        <v>334.39930555555554</v>
      </c>
      <c r="M196" t="s">
        <v>452</v>
      </c>
      <c r="N196" t="s">
        <v>452</v>
      </c>
    </row>
    <row r="197" spans="1:14" ht="12.75">
      <c r="A197" t="s">
        <v>33</v>
      </c>
      <c r="B197" s="1">
        <v>36859</v>
      </c>
      <c r="C197" s="2">
        <v>0.40168981481481486</v>
      </c>
      <c r="D197" t="s">
        <v>444</v>
      </c>
      <c r="E197">
        <v>0.671</v>
      </c>
      <c r="F197">
        <v>9.6261</v>
      </c>
      <c r="G197" t="s">
        <v>445</v>
      </c>
      <c r="H197">
        <v>1.658</v>
      </c>
      <c r="I197">
        <v>79.9724</v>
      </c>
      <c r="K197" s="2">
        <v>0.401388888888889</v>
      </c>
      <c r="L197" s="3">
        <f t="shared" si="7"/>
        <v>334.4013888888889</v>
      </c>
      <c r="M197">
        <f t="shared" si="8"/>
        <v>458.38571428571424</v>
      </c>
      <c r="N197">
        <f aca="true" t="shared" si="11" ref="N197:N204">(277-103)/(220-(AVERAGE($P$207,$P$47)))*I197+277-((277-103)/(220-(AVERAGE($P$207,$P$47)))*220)</f>
        <v>121.70630871529309</v>
      </c>
    </row>
    <row r="198" spans="1:14" ht="12.75">
      <c r="A198" t="s">
        <v>34</v>
      </c>
      <c r="B198" s="1">
        <v>36859</v>
      </c>
      <c r="C198" s="2">
        <v>0.40377314814814813</v>
      </c>
      <c r="D198" t="s">
        <v>444</v>
      </c>
      <c r="E198">
        <v>0.671</v>
      </c>
      <c r="F198">
        <v>10.3227</v>
      </c>
      <c r="G198" t="s">
        <v>445</v>
      </c>
      <c r="H198">
        <v>1.658</v>
      </c>
      <c r="I198">
        <v>76.647</v>
      </c>
      <c r="K198" s="2">
        <v>0.403472222222222</v>
      </c>
      <c r="L198" s="3">
        <f aca="true" t="shared" si="12" ref="L198:L261">B198-DATE(1999,12,31)+K198</f>
        <v>334.4034722222222</v>
      </c>
      <c r="M198">
        <f aca="true" t="shared" si="13" ref="M198:M204">500*F198/$O$6</f>
        <v>491.5571428571428</v>
      </c>
      <c r="N198">
        <f t="shared" si="11"/>
        <v>118.01836690240643</v>
      </c>
    </row>
    <row r="199" spans="1:14" ht="12.75">
      <c r="A199" t="s">
        <v>35</v>
      </c>
      <c r="B199" s="1">
        <v>36859</v>
      </c>
      <c r="C199" s="2">
        <v>0.4058564814814815</v>
      </c>
      <c r="D199" t="s">
        <v>444</v>
      </c>
      <c r="E199">
        <v>0.673</v>
      </c>
      <c r="F199">
        <v>10.373</v>
      </c>
      <c r="G199" t="s">
        <v>445</v>
      </c>
      <c r="H199">
        <v>1.66</v>
      </c>
      <c r="I199">
        <v>79.8258</v>
      </c>
      <c r="K199" s="2">
        <v>0.405555555555555</v>
      </c>
      <c r="L199" s="3">
        <f t="shared" si="12"/>
        <v>334.40555555555557</v>
      </c>
      <c r="M199">
        <f t="shared" si="13"/>
        <v>493.95238095238096</v>
      </c>
      <c r="N199">
        <f t="shared" si="11"/>
        <v>121.54372608770868</v>
      </c>
    </row>
    <row r="200" spans="1:14" ht="12.75">
      <c r="A200" t="s">
        <v>36</v>
      </c>
      <c r="B200" s="1">
        <v>36859</v>
      </c>
      <c r="C200" s="2">
        <v>0.4079513888888889</v>
      </c>
      <c r="D200" t="s">
        <v>444</v>
      </c>
      <c r="E200">
        <v>0.671</v>
      </c>
      <c r="F200">
        <v>10.9055</v>
      </c>
      <c r="G200" t="s">
        <v>445</v>
      </c>
      <c r="H200">
        <v>1.656</v>
      </c>
      <c r="I200">
        <v>83.7464</v>
      </c>
      <c r="K200" s="2">
        <v>0.407638888888889</v>
      </c>
      <c r="L200" s="3">
        <f t="shared" si="12"/>
        <v>334.40763888888887</v>
      </c>
      <c r="M200">
        <f t="shared" si="13"/>
        <v>519.3095238095239</v>
      </c>
      <c r="N200">
        <f t="shared" si="11"/>
        <v>125.89175780467602</v>
      </c>
    </row>
    <row r="201" spans="1:14" ht="12.75">
      <c r="A201" t="s">
        <v>37</v>
      </c>
      <c r="B201" s="1">
        <v>36859</v>
      </c>
      <c r="C201" s="2">
        <v>0.41003472222222226</v>
      </c>
      <c r="D201" t="s">
        <v>444</v>
      </c>
      <c r="E201">
        <v>0.671</v>
      </c>
      <c r="F201">
        <v>10.8893</v>
      </c>
      <c r="G201" t="s">
        <v>445</v>
      </c>
      <c r="H201">
        <v>1.66</v>
      </c>
      <c r="I201">
        <v>78.8297</v>
      </c>
      <c r="K201" s="2">
        <v>0.409722222222222</v>
      </c>
      <c r="L201" s="3">
        <f t="shared" si="12"/>
        <v>334.40972222222223</v>
      </c>
      <c r="M201">
        <f t="shared" si="13"/>
        <v>518.5380952380953</v>
      </c>
      <c r="N201">
        <f t="shared" si="11"/>
        <v>120.4390292573074</v>
      </c>
    </row>
    <row r="202" spans="1:14" ht="12.75">
      <c r="A202" t="s">
        <v>38</v>
      </c>
      <c r="B202" s="1">
        <v>36859</v>
      </c>
      <c r="C202" s="2">
        <v>0.41211805555555553</v>
      </c>
      <c r="D202" t="s">
        <v>444</v>
      </c>
      <c r="E202">
        <v>0.671</v>
      </c>
      <c r="F202">
        <v>9.964</v>
      </c>
      <c r="G202" t="s">
        <v>445</v>
      </c>
      <c r="H202">
        <v>1.66</v>
      </c>
      <c r="I202">
        <v>87.5119</v>
      </c>
      <c r="K202" s="2">
        <v>0.411805555555555</v>
      </c>
      <c r="L202" s="3">
        <f t="shared" si="12"/>
        <v>334.41180555555553</v>
      </c>
      <c r="M202">
        <f t="shared" si="13"/>
        <v>474.4761904761905</v>
      </c>
      <c r="N202">
        <f t="shared" si="11"/>
        <v>130.0677802069208</v>
      </c>
    </row>
    <row r="203" spans="1:14" ht="12.75">
      <c r="A203" t="s">
        <v>39</v>
      </c>
      <c r="B203" s="1">
        <v>36859</v>
      </c>
      <c r="C203" s="2">
        <v>0.4142013888888889</v>
      </c>
      <c r="D203" t="s">
        <v>444</v>
      </c>
      <c r="E203">
        <v>0.671</v>
      </c>
      <c r="F203">
        <v>10.7443</v>
      </c>
      <c r="G203" t="s">
        <v>445</v>
      </c>
      <c r="H203">
        <v>1.656</v>
      </c>
      <c r="I203">
        <v>87.8508</v>
      </c>
      <c r="K203" s="2">
        <v>0.413888888888889</v>
      </c>
      <c r="L203" s="3">
        <f t="shared" si="12"/>
        <v>334.4138888888889</v>
      </c>
      <c r="M203">
        <f t="shared" si="13"/>
        <v>511.6333333333334</v>
      </c>
      <c r="N203">
        <f t="shared" si="11"/>
        <v>130.44362776823291</v>
      </c>
    </row>
    <row r="204" spans="1:14" ht="12.75">
      <c r="A204" t="s">
        <v>40</v>
      </c>
      <c r="B204" s="1">
        <v>36859</v>
      </c>
      <c r="C204" s="2">
        <v>0.4162847222222222</v>
      </c>
      <c r="D204" t="s">
        <v>444</v>
      </c>
      <c r="E204">
        <v>0.673</v>
      </c>
      <c r="F204">
        <v>9.5741</v>
      </c>
      <c r="G204" t="s">
        <v>445</v>
      </c>
      <c r="H204">
        <v>1.658</v>
      </c>
      <c r="I204">
        <v>84.0926</v>
      </c>
      <c r="K204" s="2">
        <v>0.415972222222222</v>
      </c>
      <c r="L204" s="3">
        <f t="shared" si="12"/>
        <v>334.4159722222222</v>
      </c>
      <c r="M204">
        <f t="shared" si="13"/>
        <v>455.9095238095238</v>
      </c>
      <c r="N204">
        <f t="shared" si="11"/>
        <v>126.2757012267069</v>
      </c>
    </row>
    <row r="205" spans="1:16" ht="12.75">
      <c r="A205" t="s">
        <v>41</v>
      </c>
      <c r="B205" s="1">
        <v>36859</v>
      </c>
      <c r="C205" s="2">
        <v>0.41836805555555556</v>
      </c>
      <c r="D205" t="s">
        <v>444</v>
      </c>
      <c r="E205" t="s">
        <v>452</v>
      </c>
      <c r="F205" t="s">
        <v>452</v>
      </c>
      <c r="G205" t="s">
        <v>445</v>
      </c>
      <c r="H205">
        <v>1.66</v>
      </c>
      <c r="I205">
        <v>65.1394</v>
      </c>
      <c r="K205" s="2">
        <v>0.418055555555555</v>
      </c>
      <c r="L205" s="3">
        <f t="shared" si="12"/>
        <v>334.41805555555555</v>
      </c>
      <c r="M205" t="s">
        <v>452</v>
      </c>
      <c r="N205" t="s">
        <v>452</v>
      </c>
      <c r="P205" t="s">
        <v>453</v>
      </c>
    </row>
    <row r="206" spans="1:14" ht="12.75">
      <c r="A206" t="s">
        <v>42</v>
      </c>
      <c r="B206" s="1">
        <v>36859</v>
      </c>
      <c r="C206" s="2">
        <v>0.42045138888888894</v>
      </c>
      <c r="D206" t="s">
        <v>444</v>
      </c>
      <c r="E206" t="s">
        <v>452</v>
      </c>
      <c r="F206" t="s">
        <v>452</v>
      </c>
      <c r="G206" t="s">
        <v>445</v>
      </c>
      <c r="H206">
        <v>1.661</v>
      </c>
      <c r="I206">
        <v>60.1755</v>
      </c>
      <c r="K206" s="2">
        <v>0.420138888888889</v>
      </c>
      <c r="L206" s="3">
        <f t="shared" si="12"/>
        <v>334.4201388888889</v>
      </c>
      <c r="M206" t="s">
        <v>452</v>
      </c>
      <c r="N206" t="s">
        <v>452</v>
      </c>
    </row>
    <row r="207" spans="1:16" ht="12.75">
      <c r="A207" t="s">
        <v>452</v>
      </c>
      <c r="B207" s="1">
        <v>36859</v>
      </c>
      <c r="C207">
        <f>AVERAGE(C206,C208)</f>
        <v>0.4225405092592593</v>
      </c>
      <c r="D207" t="s">
        <v>444</v>
      </c>
      <c r="E207" t="s">
        <v>452</v>
      </c>
      <c r="F207" t="s">
        <v>452</v>
      </c>
      <c r="G207" t="s">
        <v>445</v>
      </c>
      <c r="H207" t="s">
        <v>452</v>
      </c>
      <c r="I207" t="s">
        <v>452</v>
      </c>
      <c r="K207" s="2">
        <v>0.422222222222222</v>
      </c>
      <c r="L207" s="3">
        <f t="shared" si="12"/>
        <v>334.4222222222222</v>
      </c>
      <c r="M207" t="s">
        <v>452</v>
      </c>
      <c r="N207" t="s">
        <v>452</v>
      </c>
      <c r="P207">
        <f>AVERAGE(I206:I208)</f>
        <v>61.92515</v>
      </c>
    </row>
    <row r="208" spans="1:16" ht="12.75">
      <c r="A208" t="s">
        <v>43</v>
      </c>
      <c r="B208" s="1">
        <v>36859</v>
      </c>
      <c r="C208" s="2">
        <v>0.42462962962962963</v>
      </c>
      <c r="D208" t="s">
        <v>444</v>
      </c>
      <c r="E208">
        <v>0.671</v>
      </c>
      <c r="F208">
        <v>1.0756</v>
      </c>
      <c r="G208" t="s">
        <v>445</v>
      </c>
      <c r="H208">
        <v>1.658</v>
      </c>
      <c r="I208">
        <v>63.6748</v>
      </c>
      <c r="K208" s="2">
        <v>0.424305555555555</v>
      </c>
      <c r="L208" s="3">
        <f t="shared" si="12"/>
        <v>334.4243055555556</v>
      </c>
      <c r="M208" t="s">
        <v>452</v>
      </c>
      <c r="N208" t="s">
        <v>452</v>
      </c>
      <c r="P208">
        <f>STDEV(I206:I208)</f>
        <v>2.4743787594058473</v>
      </c>
    </row>
    <row r="209" spans="1:14" ht="12.75">
      <c r="A209" t="s">
        <v>44</v>
      </c>
      <c r="B209" s="1">
        <v>36859</v>
      </c>
      <c r="C209" s="2">
        <v>0.42671296296296296</v>
      </c>
      <c r="D209" t="s">
        <v>444</v>
      </c>
      <c r="E209">
        <v>0.671</v>
      </c>
      <c r="F209">
        <v>9.4047</v>
      </c>
      <c r="G209" t="s">
        <v>445</v>
      </c>
      <c r="H209">
        <v>1.658</v>
      </c>
      <c r="I209">
        <v>88.1115</v>
      </c>
      <c r="K209" s="2">
        <v>0.426388888888889</v>
      </c>
      <c r="L209" s="3">
        <f t="shared" si="12"/>
        <v>334.4263888888889</v>
      </c>
      <c r="M209">
        <f aca="true" t="shared" si="14" ref="M209:M272">500*F209/$O$6</f>
        <v>447.84285714285716</v>
      </c>
      <c r="N209">
        <f>(277-103)/(220-(AVERAGE($P$207,$P$47)))*I209+277-((277-103)/(220-(AVERAGE($P$207,$P$47)))*220)</f>
        <v>130.7327498078731</v>
      </c>
    </row>
    <row r="210" spans="1:14" ht="12.75">
      <c r="A210" t="s">
        <v>45</v>
      </c>
      <c r="B210" s="1">
        <v>36859</v>
      </c>
      <c r="C210" s="2">
        <v>0.4287962962962963</v>
      </c>
      <c r="D210" t="s">
        <v>444</v>
      </c>
      <c r="E210">
        <v>0.671</v>
      </c>
      <c r="F210">
        <v>9.6517</v>
      </c>
      <c r="G210" t="s">
        <v>445</v>
      </c>
      <c r="H210">
        <v>1.658</v>
      </c>
      <c r="I210">
        <v>88.882</v>
      </c>
      <c r="K210" s="2">
        <v>0.428472222222222</v>
      </c>
      <c r="L210" s="3">
        <f t="shared" si="12"/>
        <v>334.42847222222224</v>
      </c>
      <c r="M210">
        <f t="shared" si="14"/>
        <v>459.6047619047619</v>
      </c>
      <c r="N210">
        <f>(277-103)/(220-(AVERAGE($P$207,$P$47)))*I210+277-((277-103)/(220-(AVERAGE($P$207,$P$47)))*220)</f>
        <v>131.58725127140505</v>
      </c>
    </row>
    <row r="211" spans="1:14" ht="12.75">
      <c r="A211" t="s">
        <v>46</v>
      </c>
      <c r="B211" s="1">
        <v>36859</v>
      </c>
      <c r="C211" s="2">
        <v>0.4308796296296296</v>
      </c>
      <c r="D211" t="s">
        <v>444</v>
      </c>
      <c r="E211">
        <v>0.671</v>
      </c>
      <c r="F211">
        <v>10.3304</v>
      </c>
      <c r="G211" t="s">
        <v>445</v>
      </c>
      <c r="H211">
        <v>1.656</v>
      </c>
      <c r="I211">
        <v>88.9728</v>
      </c>
      <c r="K211" s="2">
        <v>0.430555555555555</v>
      </c>
      <c r="L211" s="3">
        <f t="shared" si="12"/>
        <v>334.43055555555554</v>
      </c>
      <c r="M211">
        <f t="shared" si="14"/>
        <v>491.9238095238095</v>
      </c>
      <c r="N211">
        <f>(277-103)/(220-(AVERAGE($P$207,$P$47)))*I211+277-((277-103)/(220-(AVERAGE($P$207,$P$47)))*220)</f>
        <v>131.68795047048187</v>
      </c>
    </row>
    <row r="212" spans="1:14" ht="12.75">
      <c r="A212" t="s">
        <v>47</v>
      </c>
      <c r="B212" s="1">
        <v>36859</v>
      </c>
      <c r="C212" s="2">
        <v>0.432962962962963</v>
      </c>
      <c r="D212" t="s">
        <v>444</v>
      </c>
      <c r="E212">
        <v>0.67</v>
      </c>
      <c r="F212">
        <v>9.8896</v>
      </c>
      <c r="G212" t="s">
        <v>445</v>
      </c>
      <c r="H212">
        <v>1.656</v>
      </c>
      <c r="I212">
        <v>93.6892</v>
      </c>
      <c r="K212" s="2">
        <v>0.432638888888889</v>
      </c>
      <c r="L212" s="3">
        <f t="shared" si="12"/>
        <v>334.4326388888889</v>
      </c>
      <c r="M212">
        <f t="shared" si="14"/>
        <v>470.93333333333334</v>
      </c>
      <c r="N212">
        <f>(277-103)/(220-(AVERAGE($P$207,$P$47)))*I212+277-((277-103)/(220-(AVERAGE($P$207,$P$47)))*220)</f>
        <v>136.9185419079927</v>
      </c>
    </row>
    <row r="213" spans="1:14" ht="12.75">
      <c r="A213" t="s">
        <v>452</v>
      </c>
      <c r="B213" s="1">
        <v>36859</v>
      </c>
      <c r="C213">
        <f>AVERAGE(C212,C214)</f>
        <v>0.43505208333333334</v>
      </c>
      <c r="D213" t="s">
        <v>444</v>
      </c>
      <c r="E213" t="s">
        <v>452</v>
      </c>
      <c r="F213" t="s">
        <v>452</v>
      </c>
      <c r="G213" t="s">
        <v>445</v>
      </c>
      <c r="H213" t="s">
        <v>452</v>
      </c>
      <c r="I213" t="s">
        <v>452</v>
      </c>
      <c r="K213" s="2">
        <v>0.434722222222222</v>
      </c>
      <c r="L213" s="3">
        <f t="shared" si="12"/>
        <v>334.4347222222222</v>
      </c>
      <c r="M213" t="s">
        <v>452</v>
      </c>
      <c r="N213" t="s">
        <v>452</v>
      </c>
    </row>
    <row r="214" spans="1:14" ht="12.75">
      <c r="A214" t="s">
        <v>48</v>
      </c>
      <c r="B214" s="1">
        <v>36859</v>
      </c>
      <c r="C214" s="2">
        <v>0.4371412037037037</v>
      </c>
      <c r="D214" t="s">
        <v>444</v>
      </c>
      <c r="E214">
        <v>0.671</v>
      </c>
      <c r="F214">
        <v>10.0429</v>
      </c>
      <c r="G214" t="s">
        <v>445</v>
      </c>
      <c r="H214">
        <v>1.658</v>
      </c>
      <c r="I214">
        <v>92.8602</v>
      </c>
      <c r="K214" s="2">
        <v>0.436805555555556</v>
      </c>
      <c r="L214" s="3">
        <f t="shared" si="12"/>
        <v>334.43680555555557</v>
      </c>
      <c r="M214">
        <f t="shared" si="14"/>
        <v>478.2333333333333</v>
      </c>
      <c r="N214">
        <f>(277-103)/(220-(AVERAGE($P$207,$P$47)))*I214+277-((277-103)/(220-(AVERAGE($P$207,$P$47)))*220)</f>
        <v>135.9991626565093</v>
      </c>
    </row>
    <row r="215" spans="1:14" ht="12.75">
      <c r="A215" t="s">
        <v>452</v>
      </c>
      <c r="B215" s="1">
        <v>36859</v>
      </c>
      <c r="C215">
        <f>AVERAGE(C214,C216)</f>
        <v>0.439224537037037</v>
      </c>
      <c r="D215" t="s">
        <v>444</v>
      </c>
      <c r="E215" t="s">
        <v>452</v>
      </c>
      <c r="F215" t="s">
        <v>452</v>
      </c>
      <c r="G215" t="s">
        <v>445</v>
      </c>
      <c r="H215" t="s">
        <v>452</v>
      </c>
      <c r="I215" t="s">
        <v>452</v>
      </c>
      <c r="K215" s="2">
        <v>0.438888888888889</v>
      </c>
      <c r="L215" s="3">
        <f t="shared" si="12"/>
        <v>334.43888888888887</v>
      </c>
      <c r="M215" t="s">
        <v>452</v>
      </c>
      <c r="N215" t="s">
        <v>452</v>
      </c>
    </row>
    <row r="216" spans="1:14" ht="12.75">
      <c r="A216" t="s">
        <v>49</v>
      </c>
      <c r="B216" s="1">
        <v>36859</v>
      </c>
      <c r="C216" s="2">
        <v>0.44130787037037034</v>
      </c>
      <c r="D216" t="s">
        <v>444</v>
      </c>
      <c r="E216">
        <v>0.671</v>
      </c>
      <c r="F216">
        <v>10.6074</v>
      </c>
      <c r="G216" t="s">
        <v>445</v>
      </c>
      <c r="H216">
        <v>1.656</v>
      </c>
      <c r="I216">
        <v>88.7244</v>
      </c>
      <c r="K216" s="2">
        <v>0.440972222222222</v>
      </c>
      <c r="L216" s="3">
        <f t="shared" si="12"/>
        <v>334.44097222222223</v>
      </c>
      <c r="M216">
        <f t="shared" si="14"/>
        <v>505.1142857142857</v>
      </c>
      <c r="N216">
        <f>(277-103)/(220-(AVERAGE($P$207,$P$47)))*I216+277-((277-103)/(220-(AVERAGE($P$207,$P$47)))*220)</f>
        <v>131.41246940164174</v>
      </c>
    </row>
    <row r="217" spans="1:14" ht="12.75">
      <c r="A217" t="s">
        <v>50</v>
      </c>
      <c r="B217" s="1">
        <v>36859</v>
      </c>
      <c r="C217" s="2">
        <v>0.4433912037037037</v>
      </c>
      <c r="D217" t="s">
        <v>444</v>
      </c>
      <c r="E217">
        <v>0.67</v>
      </c>
      <c r="F217">
        <v>9.5678</v>
      </c>
      <c r="G217" t="s">
        <v>445</v>
      </c>
      <c r="H217">
        <v>1.656</v>
      </c>
      <c r="I217">
        <v>90.6549</v>
      </c>
      <c r="K217" s="2">
        <v>0.443055555555556</v>
      </c>
      <c r="L217" s="3">
        <f t="shared" si="12"/>
        <v>334.44305555555553</v>
      </c>
      <c r="M217">
        <f t="shared" si="14"/>
        <v>455.60952380952375</v>
      </c>
      <c r="N217">
        <f>(277-103)/(220-(AVERAGE($P$207,$P$47)))*I217+277-((277-103)/(220-(AVERAGE($P$207,$P$47)))*220)</f>
        <v>133.55343640404075</v>
      </c>
    </row>
    <row r="218" spans="1:14" ht="12.75">
      <c r="A218" t="s">
        <v>51</v>
      </c>
      <c r="B218" s="1">
        <v>36859</v>
      </c>
      <c r="C218" s="2">
        <v>0.44547453703703704</v>
      </c>
      <c r="D218" t="s">
        <v>444</v>
      </c>
      <c r="E218">
        <v>0.671</v>
      </c>
      <c r="F218">
        <v>10.5502</v>
      </c>
      <c r="G218" t="s">
        <v>445</v>
      </c>
      <c r="H218">
        <v>1.656</v>
      </c>
      <c r="I218">
        <v>95.2684</v>
      </c>
      <c r="K218" s="2">
        <v>0.445138888888889</v>
      </c>
      <c r="L218" s="3">
        <f t="shared" si="12"/>
        <v>334.4451388888889</v>
      </c>
      <c r="M218">
        <f t="shared" si="14"/>
        <v>502.39047619047625</v>
      </c>
      <c r="N218">
        <f>(277-103)/(220-(AVERAGE($P$207,$P$47)))*I218+277-((277-103)/(220-(AVERAGE($P$207,$P$47)))*220)</f>
        <v>138.66990947607795</v>
      </c>
    </row>
    <row r="219" spans="1:14" ht="12.75">
      <c r="A219" t="s">
        <v>452</v>
      </c>
      <c r="B219" s="1">
        <v>36859</v>
      </c>
      <c r="C219">
        <f>AVERAGE(C218,C221)</f>
        <v>0.44860532407407405</v>
      </c>
      <c r="D219" t="s">
        <v>444</v>
      </c>
      <c r="E219" t="s">
        <v>452</v>
      </c>
      <c r="F219" t="s">
        <v>452</v>
      </c>
      <c r="G219" t="s">
        <v>445</v>
      </c>
      <c r="H219" t="s">
        <v>452</v>
      </c>
      <c r="I219" t="s">
        <v>452</v>
      </c>
      <c r="K219" s="2">
        <v>0.447222222222222</v>
      </c>
      <c r="L219" s="3">
        <f t="shared" si="12"/>
        <v>334.4472222222222</v>
      </c>
      <c r="M219" t="s">
        <v>452</v>
      </c>
      <c r="N219" t="s">
        <v>452</v>
      </c>
    </row>
    <row r="220" spans="1:14" ht="12.75">
      <c r="A220" t="s">
        <v>452</v>
      </c>
      <c r="B220" s="1">
        <v>36859</v>
      </c>
      <c r="C220">
        <f>AVERAGE(C219,C221)</f>
        <v>0.4501707175925926</v>
      </c>
      <c r="D220" t="s">
        <v>444</v>
      </c>
      <c r="E220" t="s">
        <v>452</v>
      </c>
      <c r="F220" t="s">
        <v>452</v>
      </c>
      <c r="G220" t="s">
        <v>445</v>
      </c>
      <c r="H220" t="s">
        <v>452</v>
      </c>
      <c r="I220" t="s">
        <v>452</v>
      </c>
      <c r="K220" s="2">
        <v>0.449305555555556</v>
      </c>
      <c r="L220" s="3">
        <f t="shared" si="12"/>
        <v>334.44930555555555</v>
      </c>
      <c r="M220" t="s">
        <v>452</v>
      </c>
      <c r="N220" t="s">
        <v>452</v>
      </c>
    </row>
    <row r="221" spans="1:14" ht="12.75">
      <c r="A221" t="s">
        <v>52</v>
      </c>
      <c r="B221" s="1">
        <v>36859</v>
      </c>
      <c r="C221" s="2">
        <v>0.4517361111111111</v>
      </c>
      <c r="D221" t="s">
        <v>444</v>
      </c>
      <c r="E221">
        <v>0.671</v>
      </c>
      <c r="F221">
        <v>9.442</v>
      </c>
      <c r="G221" t="s">
        <v>444</v>
      </c>
      <c r="H221">
        <v>0.746</v>
      </c>
      <c r="I221">
        <v>4.3264</v>
      </c>
      <c r="K221" s="2">
        <v>0.451388888888889</v>
      </c>
      <c r="L221" s="3">
        <f t="shared" si="12"/>
        <v>334.4513888888889</v>
      </c>
      <c r="M221">
        <f t="shared" si="14"/>
        <v>449.6190476190476</v>
      </c>
      <c r="N221">
        <f>(277-103)/(220-(AVERAGE($P$207,$P$47)))*I221+277-((277-103)/(220-(AVERAGE($P$207,$P$47)))*220)</f>
        <v>37.81322927293357</v>
      </c>
    </row>
    <row r="222" spans="1:14" ht="12.75">
      <c r="A222" t="s">
        <v>53</v>
      </c>
      <c r="B222" s="1">
        <v>36859</v>
      </c>
      <c r="C222" s="2">
        <v>0.4538194444444445</v>
      </c>
      <c r="D222" t="s">
        <v>444</v>
      </c>
      <c r="E222">
        <v>0.671</v>
      </c>
      <c r="F222">
        <v>10.6137</v>
      </c>
      <c r="G222" t="s">
        <v>445</v>
      </c>
      <c r="H222">
        <v>1.656</v>
      </c>
      <c r="I222">
        <v>95.4529</v>
      </c>
      <c r="K222" s="2">
        <v>0.453472222222222</v>
      </c>
      <c r="L222" s="3">
        <f t="shared" si="12"/>
        <v>334.4534722222222</v>
      </c>
      <c r="M222">
        <f t="shared" si="14"/>
        <v>505.41428571428565</v>
      </c>
      <c r="N222">
        <f>(277-103)/(220-(AVERAGE($P$207,$P$47)))*I222+277-((277-103)/(220-(AVERAGE($P$207,$P$47)))*220)</f>
        <v>138.87452403807876</v>
      </c>
    </row>
    <row r="223" spans="1:14" ht="12.75">
      <c r="A223" t="s">
        <v>54</v>
      </c>
      <c r="B223" s="1">
        <v>36859</v>
      </c>
      <c r="C223" s="2">
        <v>0.45590277777777777</v>
      </c>
      <c r="D223" t="s">
        <v>444</v>
      </c>
      <c r="E223">
        <v>0.67</v>
      </c>
      <c r="F223">
        <v>10.2873</v>
      </c>
      <c r="G223" t="s">
        <v>445</v>
      </c>
      <c r="H223">
        <v>1.655</v>
      </c>
      <c r="I223">
        <v>90.3244</v>
      </c>
      <c r="K223" s="2">
        <v>0.455555555555556</v>
      </c>
      <c r="L223" s="3">
        <f t="shared" si="12"/>
        <v>334.4555555555556</v>
      </c>
      <c r="M223">
        <f t="shared" si="14"/>
        <v>489.8714285714285</v>
      </c>
      <c r="N223">
        <f>(277-103)/(220-(AVERAGE($P$207,$P$47)))*I223+277-((277-103)/(220-(AVERAGE($P$207,$P$47)))*220)</f>
        <v>133.18690462766526</v>
      </c>
    </row>
    <row r="224" spans="1:14" ht="12.75">
      <c r="A224" t="s">
        <v>452</v>
      </c>
      <c r="B224" s="1">
        <v>36859</v>
      </c>
      <c r="C224">
        <f>AVERAGE(C223,C225)</f>
        <v>0.4579861111111111</v>
      </c>
      <c r="D224" t="s">
        <v>444</v>
      </c>
      <c r="E224" t="s">
        <v>452</v>
      </c>
      <c r="F224" t="s">
        <v>452</v>
      </c>
      <c r="G224" t="s">
        <v>445</v>
      </c>
      <c r="H224" t="s">
        <v>452</v>
      </c>
      <c r="I224" t="s">
        <v>452</v>
      </c>
      <c r="K224" s="2">
        <v>0.457638888888889</v>
      </c>
      <c r="L224" s="3">
        <f t="shared" si="12"/>
        <v>334.4576388888889</v>
      </c>
      <c r="M224" t="s">
        <v>452</v>
      </c>
      <c r="N224" t="s">
        <v>452</v>
      </c>
    </row>
    <row r="225" spans="1:14" ht="12.75">
      <c r="A225" t="s">
        <v>55</v>
      </c>
      <c r="B225" s="1">
        <v>36859</v>
      </c>
      <c r="C225" s="2">
        <v>0.4600694444444444</v>
      </c>
      <c r="D225" t="s">
        <v>444</v>
      </c>
      <c r="E225">
        <v>0.671</v>
      </c>
      <c r="F225">
        <v>10.2129</v>
      </c>
      <c r="G225" t="s">
        <v>445</v>
      </c>
      <c r="H225">
        <v>1.656</v>
      </c>
      <c r="I225">
        <v>89.2705</v>
      </c>
      <c r="K225" s="2">
        <v>0.459722222222222</v>
      </c>
      <c r="L225" s="3">
        <f t="shared" si="12"/>
        <v>334.45972222222224</v>
      </c>
      <c r="M225">
        <f t="shared" si="14"/>
        <v>486.3285714285714</v>
      </c>
      <c r="N225">
        <f aca="true" t="shared" si="15" ref="N225:N241">(277-103)/(220-(AVERAGE($P$207,$P$47)))*I225+277-((277-103)/(220-(AVERAGE($P$207,$P$47)))*220)</f>
        <v>132.0181063247239</v>
      </c>
    </row>
    <row r="226" spans="1:14" ht="12.75">
      <c r="A226" t="s">
        <v>56</v>
      </c>
      <c r="B226" s="1">
        <v>36859</v>
      </c>
      <c r="C226" s="2">
        <v>0.4621527777777778</v>
      </c>
      <c r="D226" t="s">
        <v>444</v>
      </c>
      <c r="E226">
        <v>0.671</v>
      </c>
      <c r="F226">
        <v>9.9284</v>
      </c>
      <c r="G226" t="s">
        <v>445</v>
      </c>
      <c r="H226">
        <v>1.658</v>
      </c>
      <c r="I226">
        <v>88.0194</v>
      </c>
      <c r="K226" s="2">
        <v>0.461805555555556</v>
      </c>
      <c r="L226" s="3">
        <f t="shared" si="12"/>
        <v>334.46180555555554</v>
      </c>
      <c r="M226">
        <f t="shared" si="14"/>
        <v>472.7809523809524</v>
      </c>
      <c r="N226">
        <f t="shared" si="15"/>
        <v>130.63060888017512</v>
      </c>
    </row>
    <row r="227" spans="1:14" ht="12.75">
      <c r="A227" t="s">
        <v>57</v>
      </c>
      <c r="B227" s="1">
        <v>36859</v>
      </c>
      <c r="C227" s="2">
        <v>0.46424768518518517</v>
      </c>
      <c r="D227" t="s">
        <v>444</v>
      </c>
      <c r="E227">
        <v>0.671</v>
      </c>
      <c r="F227">
        <v>10.7149</v>
      </c>
      <c r="G227" t="s">
        <v>445</v>
      </c>
      <c r="H227">
        <v>1.656</v>
      </c>
      <c r="I227">
        <v>87.939</v>
      </c>
      <c r="K227" s="2">
        <v>0.463888888888889</v>
      </c>
      <c r="L227" s="3">
        <f t="shared" si="12"/>
        <v>334.4638888888889</v>
      </c>
      <c r="M227">
        <f t="shared" si="14"/>
        <v>510.2333333333333</v>
      </c>
      <c r="N227">
        <f t="shared" si="15"/>
        <v>130.5414435100674</v>
      </c>
    </row>
    <row r="228" spans="1:14" ht="12.75">
      <c r="A228" t="s">
        <v>58</v>
      </c>
      <c r="B228" s="1">
        <v>36859</v>
      </c>
      <c r="C228" s="2">
        <v>0.46633101851851855</v>
      </c>
      <c r="D228" t="s">
        <v>444</v>
      </c>
      <c r="E228">
        <v>0.673</v>
      </c>
      <c r="F228">
        <v>10.2525</v>
      </c>
      <c r="G228" t="s">
        <v>445</v>
      </c>
      <c r="H228">
        <v>1.658</v>
      </c>
      <c r="I228">
        <v>86.4344</v>
      </c>
      <c r="K228" s="2">
        <v>0.465972222222222</v>
      </c>
      <c r="L228" s="3">
        <f t="shared" si="12"/>
        <v>334.4659722222222</v>
      </c>
      <c r="M228">
        <f t="shared" si="14"/>
        <v>488.2142857142857</v>
      </c>
      <c r="N228">
        <f t="shared" si="15"/>
        <v>128.87280898439556</v>
      </c>
    </row>
    <row r="229" spans="1:14" ht="12.75">
      <c r="A229" t="s">
        <v>59</v>
      </c>
      <c r="B229" s="1">
        <v>36859</v>
      </c>
      <c r="C229" s="2">
        <v>0.4684143518518518</v>
      </c>
      <c r="D229" t="s">
        <v>444</v>
      </c>
      <c r="E229">
        <v>0.67</v>
      </c>
      <c r="F229">
        <v>10.0842</v>
      </c>
      <c r="G229" t="s">
        <v>445</v>
      </c>
      <c r="H229">
        <v>1.655</v>
      </c>
      <c r="I229">
        <v>90.0899</v>
      </c>
      <c r="K229" s="2">
        <v>0.468055555555556</v>
      </c>
      <c r="L229" s="3">
        <f t="shared" si="12"/>
        <v>334.46805555555557</v>
      </c>
      <c r="M229">
        <f t="shared" si="14"/>
        <v>480.19999999999993</v>
      </c>
      <c r="N229">
        <f t="shared" si="15"/>
        <v>132.9268389648512</v>
      </c>
    </row>
    <row r="230" spans="1:14" ht="12.75">
      <c r="A230" t="s">
        <v>60</v>
      </c>
      <c r="B230" s="1">
        <v>36859</v>
      </c>
      <c r="C230" s="2">
        <v>0.4704976851851852</v>
      </c>
      <c r="D230" t="s">
        <v>444</v>
      </c>
      <c r="E230">
        <v>0.67</v>
      </c>
      <c r="F230">
        <v>10.6679</v>
      </c>
      <c r="G230" t="s">
        <v>445</v>
      </c>
      <c r="H230">
        <v>1.655</v>
      </c>
      <c r="I230">
        <v>88.6439</v>
      </c>
      <c r="K230" s="2">
        <v>0.470138888888889</v>
      </c>
      <c r="L230" s="3">
        <f t="shared" si="12"/>
        <v>334.47013888888887</v>
      </c>
      <c r="M230">
        <f t="shared" si="14"/>
        <v>507.99523809523805</v>
      </c>
      <c r="N230">
        <f t="shared" si="15"/>
        <v>131.3231931293324</v>
      </c>
    </row>
    <row r="231" spans="1:14" ht="12.75">
      <c r="A231" t="s">
        <v>61</v>
      </c>
      <c r="B231" s="1">
        <v>36859</v>
      </c>
      <c r="C231" s="2">
        <v>0.47258101851851847</v>
      </c>
      <c r="D231" t="s">
        <v>444</v>
      </c>
      <c r="E231">
        <v>0.671</v>
      </c>
      <c r="F231">
        <v>9.8147</v>
      </c>
      <c r="G231" t="s">
        <v>445</v>
      </c>
      <c r="H231">
        <v>1.656</v>
      </c>
      <c r="I231">
        <v>86.2413</v>
      </c>
      <c r="K231" s="2">
        <v>0.472222222222222</v>
      </c>
      <c r="L231" s="3">
        <f t="shared" si="12"/>
        <v>334.47222222222223</v>
      </c>
      <c r="M231">
        <f t="shared" si="14"/>
        <v>467.3666666666667</v>
      </c>
      <c r="N231">
        <f t="shared" si="15"/>
        <v>128.65865683305483</v>
      </c>
    </row>
    <row r="232" spans="1:14" ht="12.75">
      <c r="A232" t="s">
        <v>62</v>
      </c>
      <c r="B232" s="1">
        <v>36859</v>
      </c>
      <c r="C232" s="2">
        <v>0.47466435185185185</v>
      </c>
      <c r="D232" t="s">
        <v>444</v>
      </c>
      <c r="E232">
        <v>0.671</v>
      </c>
      <c r="F232">
        <v>10.6938</v>
      </c>
      <c r="G232" t="s">
        <v>445</v>
      </c>
      <c r="H232">
        <v>1.656</v>
      </c>
      <c r="I232">
        <v>88.7762</v>
      </c>
      <c r="K232" s="2">
        <v>0.474305555555555</v>
      </c>
      <c r="L232" s="3">
        <f t="shared" si="12"/>
        <v>334.47430555555553</v>
      </c>
      <c r="M232">
        <f t="shared" si="14"/>
        <v>509.2285714285714</v>
      </c>
      <c r="N232">
        <f t="shared" si="15"/>
        <v>131.46991674208428</v>
      </c>
    </row>
    <row r="233" spans="1:14" ht="12.75">
      <c r="A233" t="s">
        <v>63</v>
      </c>
      <c r="B233" s="1">
        <v>36859</v>
      </c>
      <c r="C233" s="2">
        <v>0.47674768518518523</v>
      </c>
      <c r="D233" t="s">
        <v>444</v>
      </c>
      <c r="E233">
        <v>0.671</v>
      </c>
      <c r="F233">
        <v>9.8148</v>
      </c>
      <c r="G233" t="s">
        <v>445</v>
      </c>
      <c r="H233">
        <v>1.656</v>
      </c>
      <c r="I233">
        <v>89.1847</v>
      </c>
      <c r="K233" s="2">
        <v>0.476388888888889</v>
      </c>
      <c r="L233" s="3">
        <f t="shared" si="12"/>
        <v>334.4763888888889</v>
      </c>
      <c r="M233">
        <f t="shared" si="14"/>
        <v>467.3714285714285</v>
      </c>
      <c r="N233">
        <f t="shared" si="15"/>
        <v>131.9229522357284</v>
      </c>
    </row>
    <row r="234" spans="1:14" ht="12.75">
      <c r="A234" t="s">
        <v>64</v>
      </c>
      <c r="B234" s="1">
        <v>36859</v>
      </c>
      <c r="C234" s="2">
        <v>0.4788425925925926</v>
      </c>
      <c r="D234" t="s">
        <v>444</v>
      </c>
      <c r="E234">
        <v>0.671</v>
      </c>
      <c r="F234">
        <v>10.6685</v>
      </c>
      <c r="G234" t="s">
        <v>445</v>
      </c>
      <c r="H234">
        <v>1.656</v>
      </c>
      <c r="I234">
        <v>87.4522</v>
      </c>
      <c r="K234" s="2">
        <v>0.478472222222222</v>
      </c>
      <c r="L234" s="3">
        <f t="shared" si="12"/>
        <v>334.4784722222222</v>
      </c>
      <c r="M234">
        <f t="shared" si="14"/>
        <v>508.0238095238095</v>
      </c>
      <c r="N234">
        <f t="shared" si="15"/>
        <v>130.00157159254977</v>
      </c>
    </row>
    <row r="235" spans="1:14" ht="12.75">
      <c r="A235" t="s">
        <v>65</v>
      </c>
      <c r="B235" s="1">
        <v>36859</v>
      </c>
      <c r="C235" s="2">
        <v>0.4809259259259259</v>
      </c>
      <c r="D235" t="s">
        <v>444</v>
      </c>
      <c r="E235">
        <v>0.671</v>
      </c>
      <c r="F235">
        <v>10.6575</v>
      </c>
      <c r="G235" t="s">
        <v>445</v>
      </c>
      <c r="H235">
        <v>1.655</v>
      </c>
      <c r="I235">
        <v>88.141</v>
      </c>
      <c r="K235" s="2">
        <v>0.480555555555555</v>
      </c>
      <c r="L235" s="3">
        <f t="shared" si="12"/>
        <v>334.48055555555555</v>
      </c>
      <c r="M235">
        <f t="shared" si="14"/>
        <v>507.5</v>
      </c>
      <c r="N235">
        <f t="shared" si="15"/>
        <v>130.76546595735292</v>
      </c>
    </row>
    <row r="236" spans="1:14" ht="12.75">
      <c r="A236" t="s">
        <v>66</v>
      </c>
      <c r="B236" s="1">
        <v>36859</v>
      </c>
      <c r="C236" s="2">
        <v>0.48300925925925925</v>
      </c>
      <c r="D236" t="s">
        <v>444</v>
      </c>
      <c r="E236">
        <v>0.671</v>
      </c>
      <c r="F236">
        <v>10.6982</v>
      </c>
      <c r="G236" t="s">
        <v>445</v>
      </c>
      <c r="H236">
        <v>1.656</v>
      </c>
      <c r="I236">
        <v>86.2039</v>
      </c>
      <c r="K236" s="2">
        <v>0.482638888888889</v>
      </c>
      <c r="L236" s="3">
        <f t="shared" si="12"/>
        <v>334.4826388888889</v>
      </c>
      <c r="M236">
        <f t="shared" si="14"/>
        <v>509.4380952380953</v>
      </c>
      <c r="N236">
        <f t="shared" si="15"/>
        <v>128.61717940964652</v>
      </c>
    </row>
    <row r="237" spans="1:14" ht="12.75">
      <c r="A237" t="s">
        <v>67</v>
      </c>
      <c r="B237" s="1">
        <v>36859</v>
      </c>
      <c r="C237" s="2">
        <v>0.4850925925925926</v>
      </c>
      <c r="D237" t="s">
        <v>444</v>
      </c>
      <c r="E237">
        <v>0.671</v>
      </c>
      <c r="F237">
        <v>10.0809</v>
      </c>
      <c r="G237" t="s">
        <v>445</v>
      </c>
      <c r="H237">
        <v>1.656</v>
      </c>
      <c r="I237">
        <v>88.5511</v>
      </c>
      <c r="K237" s="2">
        <v>0.484722222222222</v>
      </c>
      <c r="L237" s="3">
        <f t="shared" si="12"/>
        <v>334.4847222222222</v>
      </c>
      <c r="M237">
        <f t="shared" si="14"/>
        <v>480.04285714285714</v>
      </c>
      <c r="N237">
        <f t="shared" si="15"/>
        <v>131.22027588622305</v>
      </c>
    </row>
    <row r="238" spans="1:14" ht="12.75">
      <c r="A238" t="s">
        <v>68</v>
      </c>
      <c r="B238" s="1">
        <v>36859</v>
      </c>
      <c r="C238" s="2">
        <v>0.4871759259259259</v>
      </c>
      <c r="D238" t="s">
        <v>444</v>
      </c>
      <c r="E238">
        <v>0.67</v>
      </c>
      <c r="F238">
        <v>10.1204</v>
      </c>
      <c r="G238" t="s">
        <v>445</v>
      </c>
      <c r="H238">
        <v>1.656</v>
      </c>
      <c r="I238">
        <v>87.7712</v>
      </c>
      <c r="K238" s="2">
        <v>0.486805555555555</v>
      </c>
      <c r="L238" s="3">
        <f t="shared" si="12"/>
        <v>334.4868055555556</v>
      </c>
      <c r="M238">
        <f t="shared" si="14"/>
        <v>481.9238095238095</v>
      </c>
      <c r="N238">
        <f t="shared" si="15"/>
        <v>130.35534961573822</v>
      </c>
    </row>
    <row r="239" spans="1:14" ht="12.75">
      <c r="A239" t="s">
        <v>69</v>
      </c>
      <c r="B239" s="1">
        <v>36859</v>
      </c>
      <c r="C239" s="2">
        <v>0.4892592592592593</v>
      </c>
      <c r="D239" t="s">
        <v>444</v>
      </c>
      <c r="E239">
        <v>0.671</v>
      </c>
      <c r="F239">
        <v>11.2218</v>
      </c>
      <c r="G239" t="s">
        <v>445</v>
      </c>
      <c r="H239">
        <v>1.656</v>
      </c>
      <c r="I239">
        <v>83.701</v>
      </c>
      <c r="K239" s="2">
        <v>0.488888888888889</v>
      </c>
      <c r="L239" s="3">
        <f t="shared" si="12"/>
        <v>334.4888888888889</v>
      </c>
      <c r="M239">
        <f t="shared" si="14"/>
        <v>534.3714285714285</v>
      </c>
      <c r="N239">
        <f t="shared" si="15"/>
        <v>125.84140820513764</v>
      </c>
    </row>
    <row r="240" spans="1:14" ht="12.75">
      <c r="A240" t="s">
        <v>70</v>
      </c>
      <c r="B240" s="1">
        <v>36859</v>
      </c>
      <c r="C240" s="2">
        <v>0.49134259259259255</v>
      </c>
      <c r="D240" t="s">
        <v>444</v>
      </c>
      <c r="E240">
        <v>0.671</v>
      </c>
      <c r="F240">
        <v>10.2663</v>
      </c>
      <c r="G240" t="s">
        <v>445</v>
      </c>
      <c r="H240">
        <v>1.656</v>
      </c>
      <c r="I240">
        <v>89.2445</v>
      </c>
      <c r="K240" s="2">
        <v>0.490972222222222</v>
      </c>
      <c r="L240" s="3">
        <f t="shared" si="12"/>
        <v>334.49097222222224</v>
      </c>
      <c r="M240">
        <f t="shared" si="14"/>
        <v>488.8714285714285</v>
      </c>
      <c r="N240">
        <f t="shared" si="15"/>
        <v>131.989271752301</v>
      </c>
    </row>
    <row r="241" spans="1:14" ht="12.75">
      <c r="A241" t="s">
        <v>71</v>
      </c>
      <c r="B241" s="1">
        <v>36859</v>
      </c>
      <c r="C241" s="2">
        <v>0.49342592592592593</v>
      </c>
      <c r="D241" t="s">
        <v>444</v>
      </c>
      <c r="E241">
        <v>0.671</v>
      </c>
      <c r="F241">
        <v>11.1883</v>
      </c>
      <c r="G241" t="s">
        <v>445</v>
      </c>
      <c r="H241">
        <v>1.656</v>
      </c>
      <c r="I241">
        <v>86.1008</v>
      </c>
      <c r="K241" s="2">
        <v>0.493055555555555</v>
      </c>
      <c r="L241" s="3">
        <f t="shared" si="12"/>
        <v>334.49305555555554</v>
      </c>
      <c r="M241">
        <f t="shared" si="14"/>
        <v>532.7761904761904</v>
      </c>
      <c r="N241">
        <f t="shared" si="15"/>
        <v>128.50283923976966</v>
      </c>
    </row>
    <row r="242" spans="1:14" ht="12.75">
      <c r="A242" t="s">
        <v>452</v>
      </c>
      <c r="B242" s="1">
        <v>36859</v>
      </c>
      <c r="C242">
        <f>AVERAGE(C241,C243)</f>
        <v>0.4955150462962963</v>
      </c>
      <c r="D242" t="s">
        <v>444</v>
      </c>
      <c r="E242" t="s">
        <v>452</v>
      </c>
      <c r="F242" t="s">
        <v>452</v>
      </c>
      <c r="G242" t="s">
        <v>445</v>
      </c>
      <c r="H242" t="s">
        <v>452</v>
      </c>
      <c r="I242" t="s">
        <v>452</v>
      </c>
      <c r="K242" s="2">
        <v>0.495138888888889</v>
      </c>
      <c r="L242" s="3">
        <f t="shared" si="12"/>
        <v>334.4951388888889</v>
      </c>
      <c r="M242" t="s">
        <v>452</v>
      </c>
      <c r="N242" t="s">
        <v>452</v>
      </c>
    </row>
    <row r="243" spans="1:14" ht="12.75">
      <c r="A243" t="s">
        <v>72</v>
      </c>
      <c r="B243" s="1">
        <v>36859</v>
      </c>
      <c r="C243" s="2">
        <v>0.4976041666666667</v>
      </c>
      <c r="D243" t="s">
        <v>444</v>
      </c>
      <c r="E243">
        <v>0.671</v>
      </c>
      <c r="F243">
        <v>9.7496</v>
      </c>
      <c r="G243" t="s">
        <v>445</v>
      </c>
      <c r="H243">
        <v>1.656</v>
      </c>
      <c r="I243">
        <v>89.2661</v>
      </c>
      <c r="K243" s="2">
        <v>0.497222222222222</v>
      </c>
      <c r="L243" s="3">
        <f t="shared" si="12"/>
        <v>334.4972222222222</v>
      </c>
      <c r="M243">
        <f t="shared" si="14"/>
        <v>464.2666666666666</v>
      </c>
      <c r="N243">
        <f aca="true" t="shared" si="16" ref="N243:N254">(277-103)/(220-(AVERAGE($P$207,$P$47)))*I243+277-((277-103)/(220-(AVERAGE($P$207,$P$47)))*220)</f>
        <v>132.01322662785233</v>
      </c>
    </row>
    <row r="244" spans="1:14" ht="12.75">
      <c r="A244" t="s">
        <v>73</v>
      </c>
      <c r="B244" s="1">
        <v>36859</v>
      </c>
      <c r="C244" s="2">
        <v>0.4996875</v>
      </c>
      <c r="D244" t="s">
        <v>444</v>
      </c>
      <c r="E244">
        <v>0.671</v>
      </c>
      <c r="F244">
        <v>10.7023</v>
      </c>
      <c r="G244" t="s">
        <v>445</v>
      </c>
      <c r="H244">
        <v>1.656</v>
      </c>
      <c r="I244">
        <v>88.9315</v>
      </c>
      <c r="K244" s="2">
        <v>0.499305555555555</v>
      </c>
      <c r="L244" s="3">
        <f t="shared" si="12"/>
        <v>334.49930555555557</v>
      </c>
      <c r="M244">
        <f t="shared" si="14"/>
        <v>509.6333333333333</v>
      </c>
      <c r="N244">
        <f t="shared" si="16"/>
        <v>131.64214786121013</v>
      </c>
    </row>
    <row r="245" spans="1:14" ht="12.75">
      <c r="A245" t="s">
        <v>74</v>
      </c>
      <c r="B245" s="1">
        <v>36859</v>
      </c>
      <c r="C245" s="2">
        <v>0.5017708333333334</v>
      </c>
      <c r="D245" t="s">
        <v>444</v>
      </c>
      <c r="E245">
        <v>0.673</v>
      </c>
      <c r="F245">
        <v>10.7752</v>
      </c>
      <c r="G245" t="s">
        <v>445</v>
      </c>
      <c r="H245">
        <v>1.658</v>
      </c>
      <c r="I245">
        <v>90.2172</v>
      </c>
      <c r="K245" s="2">
        <v>0.501388888888889</v>
      </c>
      <c r="L245" s="3">
        <f t="shared" si="12"/>
        <v>334.50138888888887</v>
      </c>
      <c r="M245">
        <f t="shared" si="14"/>
        <v>513.104761904762</v>
      </c>
      <c r="N245">
        <f t="shared" si="16"/>
        <v>133.06801746752168</v>
      </c>
    </row>
    <row r="246" spans="1:14" ht="12.75">
      <c r="A246" t="s">
        <v>75</v>
      </c>
      <c r="B246" s="1">
        <v>36859</v>
      </c>
      <c r="C246" s="2">
        <v>0.5038541666666666</v>
      </c>
      <c r="D246" t="s">
        <v>444</v>
      </c>
      <c r="E246">
        <v>0.671</v>
      </c>
      <c r="F246">
        <v>10.7974</v>
      </c>
      <c r="G246" t="s">
        <v>445</v>
      </c>
      <c r="H246">
        <v>1.656</v>
      </c>
      <c r="I246">
        <v>91.7491</v>
      </c>
      <c r="K246" s="2">
        <v>0.503472222222222</v>
      </c>
      <c r="L246" s="3">
        <f t="shared" si="12"/>
        <v>334.50347222222223</v>
      </c>
      <c r="M246">
        <f t="shared" si="14"/>
        <v>514.1619047619048</v>
      </c>
      <c r="N246">
        <f t="shared" si="16"/>
        <v>134.7669282942376</v>
      </c>
    </row>
    <row r="247" spans="1:14" ht="12.75">
      <c r="A247" t="s">
        <v>76</v>
      </c>
      <c r="B247" s="1">
        <v>36859</v>
      </c>
      <c r="C247" s="2">
        <v>0.5059375</v>
      </c>
      <c r="D247" t="s">
        <v>444</v>
      </c>
      <c r="E247">
        <v>0.671</v>
      </c>
      <c r="F247">
        <v>10.7595</v>
      </c>
      <c r="G247" t="s">
        <v>445</v>
      </c>
      <c r="H247">
        <v>1.656</v>
      </c>
      <c r="I247">
        <v>93.5115</v>
      </c>
      <c r="K247" s="2">
        <v>0.505555555555555</v>
      </c>
      <c r="L247" s="3">
        <f t="shared" si="12"/>
        <v>334.50555555555553</v>
      </c>
      <c r="M247">
        <f t="shared" si="14"/>
        <v>512.3571428571429</v>
      </c>
      <c r="N247">
        <f t="shared" si="16"/>
        <v>136.7214686957025</v>
      </c>
    </row>
    <row r="248" spans="1:14" ht="12.75">
      <c r="A248" t="s">
        <v>77</v>
      </c>
      <c r="B248" s="1">
        <v>36859</v>
      </c>
      <c r="C248" s="2">
        <v>0.5080208333333334</v>
      </c>
      <c r="D248" t="s">
        <v>444</v>
      </c>
      <c r="E248">
        <v>0.671</v>
      </c>
      <c r="F248">
        <v>10.5491</v>
      </c>
      <c r="G248" t="s">
        <v>445</v>
      </c>
      <c r="H248">
        <v>1.656</v>
      </c>
      <c r="I248">
        <v>92.088</v>
      </c>
      <c r="K248" s="2">
        <v>0.507638888888889</v>
      </c>
      <c r="L248" s="3">
        <f t="shared" si="12"/>
        <v>334.5076388888889</v>
      </c>
      <c r="M248">
        <f t="shared" si="14"/>
        <v>502.33809523809515</v>
      </c>
      <c r="N248">
        <f t="shared" si="16"/>
        <v>135.14277585554967</v>
      </c>
    </row>
    <row r="249" spans="1:14" ht="12.75">
      <c r="A249" t="s">
        <v>78</v>
      </c>
      <c r="B249" s="1">
        <v>36859</v>
      </c>
      <c r="C249" s="2">
        <v>0.5101157407407407</v>
      </c>
      <c r="D249" t="s">
        <v>444</v>
      </c>
      <c r="E249">
        <v>0.671</v>
      </c>
      <c r="F249">
        <v>10.5328</v>
      </c>
      <c r="G249" t="s">
        <v>445</v>
      </c>
      <c r="H249">
        <v>1.658</v>
      </c>
      <c r="I249">
        <v>89.2798</v>
      </c>
      <c r="K249" s="2">
        <v>0.509722222222222</v>
      </c>
      <c r="L249" s="3">
        <f t="shared" si="12"/>
        <v>334.5097222222222</v>
      </c>
      <c r="M249">
        <f t="shared" si="14"/>
        <v>501.5619047619047</v>
      </c>
      <c r="N249">
        <f t="shared" si="16"/>
        <v>132.02842022947513</v>
      </c>
    </row>
    <row r="250" spans="1:14" ht="12.75">
      <c r="A250" t="s">
        <v>79</v>
      </c>
      <c r="B250" s="1">
        <v>36859</v>
      </c>
      <c r="C250" s="2">
        <v>0.5121990740740741</v>
      </c>
      <c r="D250" t="s">
        <v>444</v>
      </c>
      <c r="E250">
        <v>0.671</v>
      </c>
      <c r="F250">
        <v>10.6704</v>
      </c>
      <c r="G250" t="s">
        <v>445</v>
      </c>
      <c r="H250">
        <v>1.656</v>
      </c>
      <c r="I250">
        <v>93.9322</v>
      </c>
      <c r="K250" s="2">
        <v>0.511805555555555</v>
      </c>
      <c r="L250" s="3">
        <f t="shared" si="12"/>
        <v>334.51180555555555</v>
      </c>
      <c r="M250">
        <f t="shared" si="14"/>
        <v>508.11428571428576</v>
      </c>
      <c r="N250">
        <f t="shared" si="16"/>
        <v>137.18803425794502</v>
      </c>
    </row>
    <row r="251" spans="1:14" ht="12.75">
      <c r="A251" t="s">
        <v>80</v>
      </c>
      <c r="B251" s="1">
        <v>36859</v>
      </c>
      <c r="C251" s="2">
        <v>0.5142824074074074</v>
      </c>
      <c r="D251" t="s">
        <v>444</v>
      </c>
      <c r="E251">
        <v>0.67</v>
      </c>
      <c r="F251">
        <v>10.1015</v>
      </c>
      <c r="G251" t="s">
        <v>445</v>
      </c>
      <c r="H251">
        <v>1.656</v>
      </c>
      <c r="I251">
        <v>91.4413</v>
      </c>
      <c r="K251" s="2">
        <v>0.513888888888889</v>
      </c>
      <c r="L251" s="3">
        <f t="shared" si="12"/>
        <v>334.5138888888889</v>
      </c>
      <c r="M251">
        <f t="shared" si="14"/>
        <v>481.0238095238095</v>
      </c>
      <c r="N251">
        <f t="shared" si="16"/>
        <v>134.42557131763127</v>
      </c>
    </row>
    <row r="252" spans="1:14" ht="12.75">
      <c r="A252" t="s">
        <v>81</v>
      </c>
      <c r="B252" s="1">
        <v>36859</v>
      </c>
      <c r="C252" s="2">
        <v>0.5163657407407407</v>
      </c>
      <c r="D252" t="s">
        <v>444</v>
      </c>
      <c r="E252">
        <v>0.671</v>
      </c>
      <c r="F252">
        <v>10.4463</v>
      </c>
      <c r="G252" t="s">
        <v>445</v>
      </c>
      <c r="H252">
        <v>1.658</v>
      </c>
      <c r="I252">
        <v>93.5913</v>
      </c>
      <c r="K252" s="2">
        <v>0.515972222222222</v>
      </c>
      <c r="L252" s="3">
        <f t="shared" si="12"/>
        <v>334.5159722222222</v>
      </c>
      <c r="M252">
        <f t="shared" si="14"/>
        <v>497.4428571428572</v>
      </c>
      <c r="N252">
        <f t="shared" si="16"/>
        <v>136.80996865260042</v>
      </c>
    </row>
    <row r="253" spans="1:14" ht="12.75">
      <c r="A253" t="s">
        <v>82</v>
      </c>
      <c r="B253" s="1">
        <v>36859</v>
      </c>
      <c r="C253" s="2">
        <v>0.518449074074074</v>
      </c>
      <c r="D253" t="s">
        <v>444</v>
      </c>
      <c r="E253">
        <v>0.673</v>
      </c>
      <c r="F253">
        <v>10.3872</v>
      </c>
      <c r="G253" t="s">
        <v>445</v>
      </c>
      <c r="H253">
        <v>1.658</v>
      </c>
      <c r="I253">
        <v>95.8597</v>
      </c>
      <c r="K253" s="2">
        <v>0.518055555555555</v>
      </c>
      <c r="L253" s="3">
        <f t="shared" si="12"/>
        <v>334.5180555555556</v>
      </c>
      <c r="M253">
        <f t="shared" si="14"/>
        <v>494.6285714285715</v>
      </c>
      <c r="N253">
        <f t="shared" si="16"/>
        <v>139.32567419429526</v>
      </c>
    </row>
    <row r="254" spans="1:14" ht="12.75">
      <c r="A254" t="s">
        <v>83</v>
      </c>
      <c r="B254" s="1">
        <v>36859</v>
      </c>
      <c r="C254" s="2">
        <v>0.5205324074074075</v>
      </c>
      <c r="D254" t="s">
        <v>444</v>
      </c>
      <c r="E254">
        <v>0.671</v>
      </c>
      <c r="F254">
        <v>10.691</v>
      </c>
      <c r="G254" t="s">
        <v>445</v>
      </c>
      <c r="H254">
        <v>1.656</v>
      </c>
      <c r="I254">
        <v>93.6716</v>
      </c>
      <c r="K254" s="2">
        <v>0.520138888888888</v>
      </c>
      <c r="L254" s="3">
        <f t="shared" si="12"/>
        <v>334.5201388888889</v>
      </c>
      <c r="M254">
        <f t="shared" si="14"/>
        <v>509.0952380952381</v>
      </c>
      <c r="N254">
        <f t="shared" si="16"/>
        <v>136.89902312050643</v>
      </c>
    </row>
    <row r="255" spans="1:14" ht="12.75">
      <c r="A255" t="s">
        <v>452</v>
      </c>
      <c r="B255" s="1">
        <v>36859</v>
      </c>
      <c r="C255">
        <f>AVERAGE(C254,C256)</f>
        <v>0.5226215277777778</v>
      </c>
      <c r="D255" t="s">
        <v>444</v>
      </c>
      <c r="E255" t="s">
        <v>452</v>
      </c>
      <c r="F255" t="s">
        <v>452</v>
      </c>
      <c r="G255" t="s">
        <v>445</v>
      </c>
      <c r="H255" t="s">
        <v>452</v>
      </c>
      <c r="I255" t="s">
        <v>452</v>
      </c>
      <c r="K255" s="2">
        <v>0.522222222222221</v>
      </c>
      <c r="L255" s="3">
        <f t="shared" si="12"/>
        <v>334.52222222222224</v>
      </c>
      <c r="M255" t="s">
        <v>452</v>
      </c>
      <c r="N255" t="s">
        <v>452</v>
      </c>
    </row>
    <row r="256" spans="1:14" ht="12.75">
      <c r="A256" t="s">
        <v>84</v>
      </c>
      <c r="B256" s="1">
        <v>36859</v>
      </c>
      <c r="C256" s="2">
        <v>0.5247106481481482</v>
      </c>
      <c r="D256" t="s">
        <v>444</v>
      </c>
      <c r="E256">
        <v>0.671</v>
      </c>
      <c r="F256">
        <v>10.1146</v>
      </c>
      <c r="G256" t="s">
        <v>445</v>
      </c>
      <c r="H256">
        <v>1.656</v>
      </c>
      <c r="I256">
        <v>94.1708</v>
      </c>
      <c r="K256" s="2">
        <v>0.524305555555554</v>
      </c>
      <c r="L256" s="3">
        <f t="shared" si="12"/>
        <v>334.52430555555554</v>
      </c>
      <c r="M256">
        <f t="shared" si="14"/>
        <v>481.647619047619</v>
      </c>
      <c r="N256">
        <f aca="true" t="shared" si="17" ref="N256:N266">(277-103)/(220-(AVERAGE($P$207,$P$47)))*I256+277-((277-103)/(220-(AVERAGE($P$207,$P$47)))*220)</f>
        <v>137.45264691102582</v>
      </c>
    </row>
    <row r="257" spans="1:14" ht="12.75">
      <c r="A257" t="s">
        <v>85</v>
      </c>
      <c r="B257" s="1">
        <v>36859</v>
      </c>
      <c r="C257" s="2">
        <v>0.5267939814814815</v>
      </c>
      <c r="D257" t="s">
        <v>444</v>
      </c>
      <c r="E257">
        <v>0.671</v>
      </c>
      <c r="F257">
        <v>10.4123</v>
      </c>
      <c r="G257" t="s">
        <v>445</v>
      </c>
      <c r="H257">
        <v>1.656</v>
      </c>
      <c r="I257">
        <v>93.5495</v>
      </c>
      <c r="K257" s="2">
        <v>0.526388888888887</v>
      </c>
      <c r="L257" s="3">
        <f t="shared" si="12"/>
        <v>334.5263888888889</v>
      </c>
      <c r="M257">
        <f t="shared" si="14"/>
        <v>495.8238095238095</v>
      </c>
      <c r="N257">
        <f t="shared" si="17"/>
        <v>136.76361153232054</v>
      </c>
    </row>
    <row r="258" spans="1:14" ht="12.75">
      <c r="A258" t="s">
        <v>86</v>
      </c>
      <c r="B258" s="1">
        <v>36859</v>
      </c>
      <c r="C258" s="2">
        <v>0.5288773148148148</v>
      </c>
      <c r="D258" t="s">
        <v>444</v>
      </c>
      <c r="E258">
        <v>0.676</v>
      </c>
      <c r="F258">
        <v>9.8941</v>
      </c>
      <c r="G258" t="s">
        <v>445</v>
      </c>
      <c r="H258">
        <v>1.661</v>
      </c>
      <c r="I258">
        <v>93.3451</v>
      </c>
      <c r="K258" s="2">
        <v>0.52847222222222</v>
      </c>
      <c r="L258" s="3">
        <f t="shared" si="12"/>
        <v>334.5284722222222</v>
      </c>
      <c r="M258">
        <f t="shared" si="14"/>
        <v>471.14761904761906</v>
      </c>
      <c r="N258">
        <f t="shared" si="17"/>
        <v>136.53692743219605</v>
      </c>
    </row>
    <row r="259" spans="1:14" ht="12.75">
      <c r="A259" t="s">
        <v>87</v>
      </c>
      <c r="B259" s="1">
        <v>36859</v>
      </c>
      <c r="C259" s="2">
        <v>0.5310185185185184</v>
      </c>
      <c r="D259" t="s">
        <v>444</v>
      </c>
      <c r="E259">
        <v>0.671</v>
      </c>
      <c r="F259">
        <v>10.8973</v>
      </c>
      <c r="G259" t="s">
        <v>445</v>
      </c>
      <c r="H259">
        <v>1.656</v>
      </c>
      <c r="I259">
        <v>91.8459</v>
      </c>
      <c r="K259" s="2">
        <v>0.530555555555553</v>
      </c>
      <c r="L259" s="3">
        <f t="shared" si="12"/>
        <v>334.53055555555557</v>
      </c>
      <c r="M259">
        <f t="shared" si="14"/>
        <v>518.9190476190475</v>
      </c>
      <c r="N259">
        <f t="shared" si="17"/>
        <v>134.874281625412</v>
      </c>
    </row>
    <row r="260" spans="1:14" ht="12.75">
      <c r="A260" t="s">
        <v>88</v>
      </c>
      <c r="B260" s="1">
        <v>36859</v>
      </c>
      <c r="C260" s="2">
        <v>0.5330439814814815</v>
      </c>
      <c r="D260" t="s">
        <v>444</v>
      </c>
      <c r="E260">
        <v>0.671</v>
      </c>
      <c r="F260">
        <v>10.6045</v>
      </c>
      <c r="G260" t="s">
        <v>445</v>
      </c>
      <c r="H260">
        <v>1.658</v>
      </c>
      <c r="I260">
        <v>94.4245</v>
      </c>
      <c r="K260" s="2">
        <v>0.532638888888886</v>
      </c>
      <c r="L260" s="3">
        <f t="shared" si="12"/>
        <v>334.53263888888887</v>
      </c>
      <c r="M260">
        <f t="shared" si="14"/>
        <v>504.9761904761905</v>
      </c>
      <c r="N260">
        <f t="shared" si="17"/>
        <v>137.7340057965521</v>
      </c>
    </row>
    <row r="261" spans="1:14" ht="12.75">
      <c r="A261" t="s">
        <v>89</v>
      </c>
      <c r="B261" s="1">
        <v>36859</v>
      </c>
      <c r="C261" s="2">
        <v>0.5351273148148148</v>
      </c>
      <c r="D261" t="s">
        <v>444</v>
      </c>
      <c r="E261">
        <v>0.671</v>
      </c>
      <c r="F261">
        <v>10.3856</v>
      </c>
      <c r="G261" t="s">
        <v>445</v>
      </c>
      <c r="H261">
        <v>1.656</v>
      </c>
      <c r="I261">
        <v>96.4177</v>
      </c>
      <c r="K261" s="2">
        <v>0.534722222222219</v>
      </c>
      <c r="L261" s="3">
        <f t="shared" si="12"/>
        <v>334.53472222222223</v>
      </c>
      <c r="M261">
        <f t="shared" si="14"/>
        <v>494.552380952381</v>
      </c>
      <c r="N261">
        <f t="shared" si="17"/>
        <v>139.94450847937097</v>
      </c>
    </row>
    <row r="262" spans="1:14" ht="12.75">
      <c r="A262" t="s">
        <v>90</v>
      </c>
      <c r="B262" s="1">
        <v>36859</v>
      </c>
      <c r="C262" s="2">
        <v>0.5372106481481481</v>
      </c>
      <c r="D262" t="s">
        <v>444</v>
      </c>
      <c r="E262">
        <v>0.671</v>
      </c>
      <c r="F262">
        <v>10.7864</v>
      </c>
      <c r="G262" t="s">
        <v>445</v>
      </c>
      <c r="H262">
        <v>1.658</v>
      </c>
      <c r="I262">
        <v>96.6399</v>
      </c>
      <c r="K262" s="2">
        <v>0.536805555555552</v>
      </c>
      <c r="L262" s="3">
        <f aca="true" t="shared" si="18" ref="L262:L325">B262-DATE(1999,12,31)+K262</f>
        <v>334.53680555555553</v>
      </c>
      <c r="M262">
        <f t="shared" si="14"/>
        <v>513.6380952380953</v>
      </c>
      <c r="N262">
        <f t="shared" si="17"/>
        <v>140.19093317138496</v>
      </c>
    </row>
    <row r="263" spans="1:14" ht="12.75">
      <c r="A263" t="s">
        <v>91</v>
      </c>
      <c r="B263" s="1">
        <v>36859</v>
      </c>
      <c r="C263" s="2">
        <v>0.5393055555555556</v>
      </c>
      <c r="D263" t="s">
        <v>444</v>
      </c>
      <c r="E263">
        <v>0.671</v>
      </c>
      <c r="F263">
        <v>10.9637</v>
      </c>
      <c r="G263" t="s">
        <v>445</v>
      </c>
      <c r="H263">
        <v>1.656</v>
      </c>
      <c r="I263">
        <v>94.5107</v>
      </c>
      <c r="K263" s="2">
        <v>0.538888888888885</v>
      </c>
      <c r="L263" s="3">
        <f t="shared" si="18"/>
        <v>334.5388888888889</v>
      </c>
      <c r="M263">
        <f t="shared" si="14"/>
        <v>522.0809523809523</v>
      </c>
      <c r="N263">
        <f t="shared" si="17"/>
        <v>137.8296034943542</v>
      </c>
    </row>
    <row r="264" spans="1:14" ht="12.75">
      <c r="A264" t="s">
        <v>92</v>
      </c>
      <c r="B264" s="1">
        <v>36859</v>
      </c>
      <c r="C264" s="2">
        <v>0.5413888888888889</v>
      </c>
      <c r="D264" t="s">
        <v>444</v>
      </c>
      <c r="E264">
        <v>0.671</v>
      </c>
      <c r="F264">
        <v>10.4966</v>
      </c>
      <c r="G264" t="s">
        <v>445</v>
      </c>
      <c r="H264">
        <v>1.658</v>
      </c>
      <c r="I264">
        <v>90.7106</v>
      </c>
      <c r="K264" s="2">
        <v>0.540972222222218</v>
      </c>
      <c r="L264" s="3">
        <f t="shared" si="18"/>
        <v>334.5409722222222</v>
      </c>
      <c r="M264">
        <f t="shared" si="14"/>
        <v>499.83809523809526</v>
      </c>
      <c r="N264">
        <f t="shared" si="17"/>
        <v>133.61520893034665</v>
      </c>
    </row>
    <row r="265" spans="1:14" ht="12.75">
      <c r="A265" t="s">
        <v>93</v>
      </c>
      <c r="B265" s="1">
        <v>36859</v>
      </c>
      <c r="C265" s="2">
        <v>0.5434722222222222</v>
      </c>
      <c r="D265" t="s">
        <v>444</v>
      </c>
      <c r="E265">
        <v>0.671</v>
      </c>
      <c r="F265">
        <v>9.4336</v>
      </c>
      <c r="G265" t="s">
        <v>445</v>
      </c>
      <c r="H265">
        <v>1.656</v>
      </c>
      <c r="I265">
        <v>92.6431</v>
      </c>
      <c r="K265" s="2">
        <v>0.543055555555551</v>
      </c>
      <c r="L265" s="3">
        <f t="shared" si="18"/>
        <v>334.54305555555555</v>
      </c>
      <c r="M265">
        <f t="shared" si="14"/>
        <v>449.2190476190476</v>
      </c>
      <c r="N265">
        <f t="shared" si="17"/>
        <v>135.7583939767782</v>
      </c>
    </row>
    <row r="266" spans="1:14" ht="12.75">
      <c r="A266" t="s">
        <v>94</v>
      </c>
      <c r="B266" s="1">
        <v>36859</v>
      </c>
      <c r="C266" s="2">
        <v>0.5455555555555556</v>
      </c>
      <c r="D266" t="s">
        <v>444</v>
      </c>
      <c r="E266">
        <v>0.671</v>
      </c>
      <c r="F266">
        <v>10.3254</v>
      </c>
      <c r="G266" t="s">
        <v>445</v>
      </c>
      <c r="H266">
        <v>1.658</v>
      </c>
      <c r="I266">
        <v>92.7659</v>
      </c>
      <c r="K266" s="2">
        <v>0.545138888888884</v>
      </c>
      <c r="L266" s="3">
        <f t="shared" si="18"/>
        <v>334.54513888888886</v>
      </c>
      <c r="M266">
        <f t="shared" si="14"/>
        <v>491.68571428571425</v>
      </c>
      <c r="N266">
        <f t="shared" si="17"/>
        <v>135.8945818803755</v>
      </c>
    </row>
    <row r="267" spans="1:14" ht="12.75">
      <c r="A267" t="s">
        <v>452</v>
      </c>
      <c r="B267" s="1">
        <v>36859</v>
      </c>
      <c r="C267">
        <f>AVERAGE(C266,C268)</f>
        <v>0.5476388888888889</v>
      </c>
      <c r="D267" t="s">
        <v>444</v>
      </c>
      <c r="E267" t="s">
        <v>452</v>
      </c>
      <c r="F267" t="s">
        <v>452</v>
      </c>
      <c r="G267" t="s">
        <v>445</v>
      </c>
      <c r="H267" t="s">
        <v>452</v>
      </c>
      <c r="I267" t="s">
        <v>452</v>
      </c>
      <c r="K267" s="2">
        <v>0.547222222222217</v>
      </c>
      <c r="L267" s="3">
        <f t="shared" si="18"/>
        <v>334.5472222222222</v>
      </c>
      <c r="M267" t="s">
        <v>452</v>
      </c>
      <c r="N267" t="s">
        <v>452</v>
      </c>
    </row>
    <row r="268" spans="1:14" ht="12.75">
      <c r="A268" t="s">
        <v>95</v>
      </c>
      <c r="B268" s="1">
        <v>36859</v>
      </c>
      <c r="C268" s="2">
        <v>0.5497222222222222</v>
      </c>
      <c r="D268" t="s">
        <v>444</v>
      </c>
      <c r="E268">
        <v>0.673</v>
      </c>
      <c r="F268">
        <v>10.1603</v>
      </c>
      <c r="G268" t="s">
        <v>445</v>
      </c>
      <c r="H268">
        <v>1.66</v>
      </c>
      <c r="I268">
        <v>90.2456</v>
      </c>
      <c r="K268" s="2">
        <v>0.54930555555555</v>
      </c>
      <c r="L268" s="3">
        <f t="shared" si="18"/>
        <v>334.5493055555556</v>
      </c>
      <c r="M268">
        <f t="shared" si="14"/>
        <v>483.8238095238095</v>
      </c>
      <c r="N268">
        <f aca="true" t="shared" si="19" ref="N268:N280">(277-103)/(220-(AVERAGE($P$207,$P$47)))*I268+277-((277-103)/(220-(AVERAGE($P$207,$P$47)))*220)</f>
        <v>133.09951369278357</v>
      </c>
    </row>
    <row r="269" spans="1:14" ht="12.75">
      <c r="A269" t="s">
        <v>96</v>
      </c>
      <c r="B269" s="1">
        <v>36859</v>
      </c>
      <c r="C269" s="2">
        <v>0.5518171296296296</v>
      </c>
      <c r="D269" t="s">
        <v>444</v>
      </c>
      <c r="E269">
        <v>0.671</v>
      </c>
      <c r="F269">
        <v>10.1939</v>
      </c>
      <c r="G269" t="s">
        <v>445</v>
      </c>
      <c r="H269">
        <v>1.656</v>
      </c>
      <c r="I269">
        <v>89.255</v>
      </c>
      <c r="K269" s="2">
        <v>0.551388888888883</v>
      </c>
      <c r="L269" s="3">
        <f t="shared" si="18"/>
        <v>334.5513888888889</v>
      </c>
      <c r="M269">
        <f t="shared" si="14"/>
        <v>485.4238095238095</v>
      </c>
      <c r="N269">
        <f t="shared" si="19"/>
        <v>132.0009164834718</v>
      </c>
    </row>
    <row r="270" spans="1:14" ht="12.75">
      <c r="A270" t="s">
        <v>97</v>
      </c>
      <c r="B270" s="1">
        <v>36859</v>
      </c>
      <c r="C270" s="2">
        <v>0.553900462962963</v>
      </c>
      <c r="D270" t="s">
        <v>444</v>
      </c>
      <c r="E270">
        <v>0.67</v>
      </c>
      <c r="F270">
        <v>10.2306</v>
      </c>
      <c r="G270" t="s">
        <v>445</v>
      </c>
      <c r="H270">
        <v>1.656</v>
      </c>
      <c r="I270">
        <v>86.7832</v>
      </c>
      <c r="K270" s="2">
        <v>0.553472222222216</v>
      </c>
      <c r="L270" s="3">
        <f t="shared" si="18"/>
        <v>334.55347222222224</v>
      </c>
      <c r="M270">
        <f t="shared" si="14"/>
        <v>487.1714285714286</v>
      </c>
      <c r="N270">
        <f t="shared" si="19"/>
        <v>129.2596358636687</v>
      </c>
    </row>
    <row r="271" spans="1:14" ht="12.75">
      <c r="A271" t="s">
        <v>98</v>
      </c>
      <c r="B271" s="1">
        <v>36859</v>
      </c>
      <c r="C271" s="2">
        <v>0.5559837962962962</v>
      </c>
      <c r="D271" t="s">
        <v>444</v>
      </c>
      <c r="E271">
        <v>0.671</v>
      </c>
      <c r="F271">
        <v>9.7925</v>
      </c>
      <c r="G271" t="s">
        <v>445</v>
      </c>
      <c r="H271">
        <v>1.658</v>
      </c>
      <c r="I271">
        <v>88.0597</v>
      </c>
      <c r="K271" s="2">
        <v>0.555555555555549</v>
      </c>
      <c r="L271" s="3">
        <f t="shared" si="18"/>
        <v>334.55555555555554</v>
      </c>
      <c r="M271">
        <f t="shared" si="14"/>
        <v>466.3095238095238</v>
      </c>
      <c r="N271">
        <f t="shared" si="19"/>
        <v>130.6753024674306</v>
      </c>
    </row>
    <row r="272" spans="1:14" ht="12.75">
      <c r="A272" t="s">
        <v>99</v>
      </c>
      <c r="B272" s="1">
        <v>36859</v>
      </c>
      <c r="C272" s="2">
        <v>0.5580671296296297</v>
      </c>
      <c r="D272" t="s">
        <v>444</v>
      </c>
      <c r="E272">
        <v>0.671</v>
      </c>
      <c r="F272">
        <v>10.1933</v>
      </c>
      <c r="G272" t="s">
        <v>445</v>
      </c>
      <c r="H272">
        <v>1.655</v>
      </c>
      <c r="I272">
        <v>87.1574</v>
      </c>
      <c r="K272" s="2">
        <v>0.557638888888882</v>
      </c>
      <c r="L272" s="3">
        <f t="shared" si="18"/>
        <v>334.5576388888889</v>
      </c>
      <c r="M272">
        <f t="shared" si="14"/>
        <v>485.39523809523814</v>
      </c>
      <c r="N272">
        <f t="shared" si="19"/>
        <v>129.67463190215497</v>
      </c>
    </row>
    <row r="273" spans="1:14" ht="12.75">
      <c r="A273" t="s">
        <v>100</v>
      </c>
      <c r="B273" s="1">
        <v>36859</v>
      </c>
      <c r="C273" s="2">
        <v>0.5601504629629629</v>
      </c>
      <c r="D273" t="s">
        <v>444</v>
      </c>
      <c r="E273">
        <v>0.671</v>
      </c>
      <c r="F273">
        <v>10.5443</v>
      </c>
      <c r="G273" t="s">
        <v>445</v>
      </c>
      <c r="H273">
        <v>1.655</v>
      </c>
      <c r="I273">
        <v>88.3097</v>
      </c>
      <c r="K273" s="2">
        <v>0.559722222222215</v>
      </c>
      <c r="L273" s="3">
        <f t="shared" si="18"/>
        <v>334.5597222222222</v>
      </c>
      <c r="M273">
        <f aca="true" t="shared" si="20" ref="M273:M336">500*F273/$O$6</f>
        <v>502.10952380952375</v>
      </c>
      <c r="N273">
        <f t="shared" si="19"/>
        <v>130.95255797149676</v>
      </c>
    </row>
    <row r="274" spans="1:14" ht="12.75">
      <c r="A274" t="s">
        <v>101</v>
      </c>
      <c r="B274" s="1">
        <v>36859</v>
      </c>
      <c r="C274" s="2">
        <v>0.5622337962962963</v>
      </c>
      <c r="D274" t="s">
        <v>444</v>
      </c>
      <c r="E274">
        <v>0.673</v>
      </c>
      <c r="F274">
        <v>9.8858</v>
      </c>
      <c r="G274" t="s">
        <v>445</v>
      </c>
      <c r="H274">
        <v>1.655</v>
      </c>
      <c r="I274">
        <v>89.3459</v>
      </c>
      <c r="K274" s="2">
        <v>0.561805555555548</v>
      </c>
      <c r="L274" s="3">
        <f t="shared" si="18"/>
        <v>334.56180555555557</v>
      </c>
      <c r="M274">
        <f t="shared" si="20"/>
        <v>470.7523809523809</v>
      </c>
      <c r="N274">
        <f t="shared" si="19"/>
        <v>132.10172658475025</v>
      </c>
    </row>
    <row r="275" spans="1:14" ht="12.75">
      <c r="A275" t="s">
        <v>102</v>
      </c>
      <c r="B275" s="1">
        <v>36859</v>
      </c>
      <c r="C275" s="2">
        <v>0.5643287037037037</v>
      </c>
      <c r="D275" t="s">
        <v>444</v>
      </c>
      <c r="E275">
        <v>0.67</v>
      </c>
      <c r="F275">
        <v>9.9051</v>
      </c>
      <c r="G275" t="s">
        <v>445</v>
      </c>
      <c r="H275">
        <v>1.653</v>
      </c>
      <c r="I275">
        <v>93.4746</v>
      </c>
      <c r="K275" s="2">
        <v>0.563888888888881</v>
      </c>
      <c r="L275" s="3">
        <f t="shared" si="18"/>
        <v>334.56388888888887</v>
      </c>
      <c r="M275">
        <f t="shared" si="20"/>
        <v>471.6714285714285</v>
      </c>
      <c r="N275">
        <f t="shared" si="19"/>
        <v>136.68054578330228</v>
      </c>
    </row>
    <row r="276" spans="1:14" ht="12.75">
      <c r="A276" t="s">
        <v>103</v>
      </c>
      <c r="B276" s="1">
        <v>36859</v>
      </c>
      <c r="C276" s="2">
        <v>0.566412037037037</v>
      </c>
      <c r="D276" t="s">
        <v>444</v>
      </c>
      <c r="E276">
        <v>0.67</v>
      </c>
      <c r="F276">
        <v>10.2546</v>
      </c>
      <c r="G276" t="s">
        <v>445</v>
      </c>
      <c r="H276">
        <v>1.653</v>
      </c>
      <c r="I276">
        <v>89.0726</v>
      </c>
      <c r="K276" s="2">
        <v>0.565972222222214</v>
      </c>
      <c r="L276" s="3">
        <f t="shared" si="18"/>
        <v>334.56597222222223</v>
      </c>
      <c r="M276">
        <f t="shared" si="20"/>
        <v>488.31428571428575</v>
      </c>
      <c r="N276">
        <f t="shared" si="19"/>
        <v>131.7986308677051</v>
      </c>
    </row>
    <row r="277" spans="1:14" ht="12.75">
      <c r="A277" t="s">
        <v>104</v>
      </c>
      <c r="B277" s="1">
        <v>36859</v>
      </c>
      <c r="C277" s="2">
        <v>0.5684953703703703</v>
      </c>
      <c r="D277" t="s">
        <v>444</v>
      </c>
      <c r="E277">
        <v>0.671</v>
      </c>
      <c r="F277">
        <v>10.0586</v>
      </c>
      <c r="G277" t="s">
        <v>445</v>
      </c>
      <c r="H277">
        <v>1.653</v>
      </c>
      <c r="I277">
        <v>92.1925</v>
      </c>
      <c r="K277" s="2">
        <v>0.568055555555547</v>
      </c>
      <c r="L277" s="3">
        <f t="shared" si="18"/>
        <v>334.56805555555553</v>
      </c>
      <c r="M277">
        <f t="shared" si="20"/>
        <v>478.9809523809524</v>
      </c>
      <c r="N277">
        <f t="shared" si="19"/>
        <v>135.25866865624934</v>
      </c>
    </row>
    <row r="278" spans="1:14" ht="12.75">
      <c r="A278" t="s">
        <v>105</v>
      </c>
      <c r="B278" s="1">
        <v>36859</v>
      </c>
      <c r="C278" s="2">
        <v>0.5705787037037037</v>
      </c>
      <c r="D278" t="s">
        <v>444</v>
      </c>
      <c r="E278">
        <v>0.67</v>
      </c>
      <c r="F278">
        <v>9.8125</v>
      </c>
      <c r="G278" t="s">
        <v>445</v>
      </c>
      <c r="H278">
        <v>1.653</v>
      </c>
      <c r="I278">
        <v>90.8432</v>
      </c>
      <c r="K278" s="2">
        <v>0.57013888888888</v>
      </c>
      <c r="L278" s="3">
        <f t="shared" si="18"/>
        <v>334.5701388888889</v>
      </c>
      <c r="M278">
        <f t="shared" si="20"/>
        <v>467.26190476190476</v>
      </c>
      <c r="N278">
        <f t="shared" si="19"/>
        <v>133.76226524970335</v>
      </c>
    </row>
    <row r="279" spans="1:14" ht="12.75">
      <c r="A279" t="s">
        <v>106</v>
      </c>
      <c r="B279" s="1">
        <v>36859</v>
      </c>
      <c r="C279" s="2">
        <v>0.5726620370370371</v>
      </c>
      <c r="D279" t="s">
        <v>444</v>
      </c>
      <c r="E279">
        <v>0.67</v>
      </c>
      <c r="F279">
        <v>9.9674</v>
      </c>
      <c r="G279" t="s">
        <v>445</v>
      </c>
      <c r="H279">
        <v>1.651</v>
      </c>
      <c r="I279">
        <v>95.5242</v>
      </c>
      <c r="K279" s="2">
        <v>0.572222222222213</v>
      </c>
      <c r="L279" s="3">
        <f t="shared" si="18"/>
        <v>334.5722222222222</v>
      </c>
      <c r="M279">
        <f t="shared" si="20"/>
        <v>474.6380952380952</v>
      </c>
      <c r="N279">
        <f t="shared" si="19"/>
        <v>138.95359730783846</v>
      </c>
    </row>
    <row r="280" spans="1:14" ht="12.75">
      <c r="A280" t="s">
        <v>107</v>
      </c>
      <c r="B280" s="1">
        <v>36859</v>
      </c>
      <c r="C280" s="2">
        <v>0.5747453703703703</v>
      </c>
      <c r="D280" t="s">
        <v>444</v>
      </c>
      <c r="E280">
        <v>0.671</v>
      </c>
      <c r="F280">
        <v>9.4278</v>
      </c>
      <c r="G280" t="s">
        <v>445</v>
      </c>
      <c r="H280">
        <v>1.655</v>
      </c>
      <c r="I280">
        <v>92.6474</v>
      </c>
      <c r="K280" s="2">
        <v>0.574305555555546</v>
      </c>
      <c r="L280" s="3">
        <f t="shared" si="18"/>
        <v>334.57430555555555</v>
      </c>
      <c r="M280">
        <f t="shared" si="20"/>
        <v>448.9428571428571</v>
      </c>
      <c r="N280">
        <f t="shared" si="19"/>
        <v>135.76316277144818</v>
      </c>
    </row>
    <row r="281" spans="1:14" ht="12.75">
      <c r="A281" t="s">
        <v>452</v>
      </c>
      <c r="B281" s="1">
        <v>36859</v>
      </c>
      <c r="C281">
        <f>AVERAGE(C280,C282)</f>
        <v>0.5768287037037036</v>
      </c>
      <c r="D281" t="s">
        <v>444</v>
      </c>
      <c r="E281" t="s">
        <v>452</v>
      </c>
      <c r="F281" t="s">
        <v>452</v>
      </c>
      <c r="G281" t="s">
        <v>445</v>
      </c>
      <c r="H281" t="s">
        <v>452</v>
      </c>
      <c r="I281" t="s">
        <v>452</v>
      </c>
      <c r="K281" s="2">
        <v>0.576388888888879</v>
      </c>
      <c r="L281" s="3">
        <f t="shared" si="18"/>
        <v>334.57638888888886</v>
      </c>
      <c r="M281" t="s">
        <v>452</v>
      </c>
      <c r="N281" t="s">
        <v>452</v>
      </c>
    </row>
    <row r="282" spans="1:14" ht="12.75">
      <c r="A282" t="s">
        <v>108</v>
      </c>
      <c r="B282" s="1">
        <v>36859</v>
      </c>
      <c r="C282" s="2">
        <v>0.578912037037037</v>
      </c>
      <c r="D282" t="s">
        <v>444</v>
      </c>
      <c r="E282">
        <v>0.67</v>
      </c>
      <c r="F282">
        <v>10.4561</v>
      </c>
      <c r="G282" t="s">
        <v>445</v>
      </c>
      <c r="H282">
        <v>1.653</v>
      </c>
      <c r="I282">
        <v>90.2308</v>
      </c>
      <c r="K282" s="2">
        <v>0.578472222222212</v>
      </c>
      <c r="L282" s="3">
        <f t="shared" si="18"/>
        <v>334.5784722222222</v>
      </c>
      <c r="M282">
        <f t="shared" si="20"/>
        <v>497.90952380952376</v>
      </c>
      <c r="N282">
        <f>(277-103)/(220-(AVERAGE($P$207,$P$47)))*I282+277-((277-103)/(220-(AVERAGE($P$207,$P$47)))*220)</f>
        <v>133.0831001669429</v>
      </c>
    </row>
    <row r="283" spans="1:14" ht="12.75">
      <c r="A283" t="s">
        <v>109</v>
      </c>
      <c r="B283" s="1">
        <v>36859</v>
      </c>
      <c r="C283" s="2">
        <v>0.5810069444444445</v>
      </c>
      <c r="D283" t="s">
        <v>444</v>
      </c>
      <c r="E283">
        <v>0.671</v>
      </c>
      <c r="F283">
        <v>10.7812</v>
      </c>
      <c r="G283" t="s">
        <v>445</v>
      </c>
      <c r="H283">
        <v>1.655</v>
      </c>
      <c r="I283">
        <v>89.9026</v>
      </c>
      <c r="K283" s="2">
        <v>0.580555555555545</v>
      </c>
      <c r="L283" s="3">
        <f t="shared" si="18"/>
        <v>334.5805555555555</v>
      </c>
      <c r="M283">
        <f t="shared" si="20"/>
        <v>513.3904761904762</v>
      </c>
      <c r="N283">
        <f>(277-103)/(220-(AVERAGE($P$207,$P$47)))*I283+277-((277-103)/(220-(AVERAGE($P$207,$P$47)))*220)</f>
        <v>132.7191191412048</v>
      </c>
    </row>
    <row r="284" spans="1:14" ht="12.75">
      <c r="A284" t="s">
        <v>110</v>
      </c>
      <c r="B284" s="1">
        <v>36859</v>
      </c>
      <c r="C284" s="2">
        <v>0.5830902777777778</v>
      </c>
      <c r="D284" t="s">
        <v>444</v>
      </c>
      <c r="E284">
        <v>0.671</v>
      </c>
      <c r="F284">
        <v>9.7615</v>
      </c>
      <c r="G284" t="s">
        <v>445</v>
      </c>
      <c r="H284">
        <v>1.655</v>
      </c>
      <c r="I284">
        <v>89.3832</v>
      </c>
      <c r="K284" s="2">
        <v>0.582638888888878</v>
      </c>
      <c r="L284" s="3">
        <f t="shared" si="18"/>
        <v>334.5826388888889</v>
      </c>
      <c r="M284">
        <f t="shared" si="20"/>
        <v>464.8333333333333</v>
      </c>
      <c r="N284">
        <f>(277-103)/(220-(AVERAGE($P$207,$P$47)))*I284+277-((277-103)/(220-(AVERAGE($P$207,$P$47)))*220)</f>
        <v>132.14309310595692</v>
      </c>
    </row>
    <row r="285" spans="1:14" ht="12.75">
      <c r="A285" t="s">
        <v>452</v>
      </c>
      <c r="B285" s="1">
        <v>36859</v>
      </c>
      <c r="C285">
        <f>AVERAGE(C284,C286)</f>
        <v>0.5851736111111111</v>
      </c>
      <c r="D285" t="s">
        <v>444</v>
      </c>
      <c r="E285" t="s">
        <v>452</v>
      </c>
      <c r="F285" t="s">
        <v>452</v>
      </c>
      <c r="G285" t="s">
        <v>445</v>
      </c>
      <c r="H285" t="s">
        <v>452</v>
      </c>
      <c r="I285" t="s">
        <v>452</v>
      </c>
      <c r="K285" s="2">
        <v>0.584722222222211</v>
      </c>
      <c r="L285" s="3">
        <f t="shared" si="18"/>
        <v>334.5847222222222</v>
      </c>
      <c r="M285" t="s">
        <v>452</v>
      </c>
      <c r="N285" t="s">
        <v>452</v>
      </c>
    </row>
    <row r="286" spans="1:14" ht="12.75">
      <c r="A286" t="s">
        <v>111</v>
      </c>
      <c r="B286" s="1">
        <v>36859</v>
      </c>
      <c r="C286" s="2">
        <v>0.5872569444444444</v>
      </c>
      <c r="D286" t="s">
        <v>444</v>
      </c>
      <c r="E286">
        <v>0.67</v>
      </c>
      <c r="F286">
        <v>10.4019</v>
      </c>
      <c r="G286" t="s">
        <v>445</v>
      </c>
      <c r="H286">
        <v>1.651</v>
      </c>
      <c r="I286">
        <v>91.6885</v>
      </c>
      <c r="K286" s="2">
        <v>0.586805555555544</v>
      </c>
      <c r="L286" s="3">
        <f t="shared" si="18"/>
        <v>334.58680555555554</v>
      </c>
      <c r="M286">
        <f t="shared" si="20"/>
        <v>495.3285714285714</v>
      </c>
      <c r="N286">
        <f aca="true" t="shared" si="21" ref="N286:N294">(277-103)/(220-(AVERAGE($P$207,$P$47)))*I286+277-((277-103)/(220-(AVERAGE($P$207,$P$47)))*220)</f>
        <v>134.69972156005193</v>
      </c>
    </row>
    <row r="287" spans="1:14" ht="12.75">
      <c r="A287" t="s">
        <v>112</v>
      </c>
      <c r="B287" s="1">
        <v>36859</v>
      </c>
      <c r="C287" s="2">
        <v>0.5893402777777778</v>
      </c>
      <c r="D287" t="s">
        <v>444</v>
      </c>
      <c r="E287">
        <v>0.67</v>
      </c>
      <c r="F287">
        <v>10.3637</v>
      </c>
      <c r="G287" t="s">
        <v>445</v>
      </c>
      <c r="H287">
        <v>1.655</v>
      </c>
      <c r="I287">
        <v>88.5557</v>
      </c>
      <c r="K287" s="2">
        <v>0.588888888888877</v>
      </c>
      <c r="L287" s="3">
        <f t="shared" si="18"/>
        <v>334.5888888888889</v>
      </c>
      <c r="M287">
        <f t="shared" si="20"/>
        <v>493.5095238095238</v>
      </c>
      <c r="N287">
        <f t="shared" si="21"/>
        <v>131.2253773874979</v>
      </c>
    </row>
    <row r="288" spans="1:14" ht="12.75">
      <c r="A288" t="s">
        <v>113</v>
      </c>
      <c r="B288" s="1">
        <v>36859</v>
      </c>
      <c r="C288" s="2">
        <v>0.5914236111111111</v>
      </c>
      <c r="D288" t="s">
        <v>444</v>
      </c>
      <c r="E288">
        <v>0.67</v>
      </c>
      <c r="F288">
        <v>10.6514</v>
      </c>
      <c r="G288" t="s">
        <v>445</v>
      </c>
      <c r="H288">
        <v>1.653</v>
      </c>
      <c r="I288">
        <v>90.7326</v>
      </c>
      <c r="K288" s="2">
        <v>0.59097222222221</v>
      </c>
      <c r="L288" s="3">
        <f t="shared" si="18"/>
        <v>334.5909722222222</v>
      </c>
      <c r="M288">
        <f t="shared" si="20"/>
        <v>507.2095238095239</v>
      </c>
      <c r="N288">
        <f t="shared" si="21"/>
        <v>133.6396074147045</v>
      </c>
    </row>
    <row r="289" spans="1:14" ht="12.75">
      <c r="A289" t="s">
        <v>114</v>
      </c>
      <c r="B289" s="1">
        <v>36859</v>
      </c>
      <c r="C289" s="2">
        <v>0.5935648148148148</v>
      </c>
      <c r="D289" t="s">
        <v>444</v>
      </c>
      <c r="E289">
        <v>0.67</v>
      </c>
      <c r="F289">
        <v>10.0976</v>
      </c>
      <c r="G289" t="s">
        <v>445</v>
      </c>
      <c r="H289">
        <v>1.655</v>
      </c>
      <c r="I289">
        <v>89.8744</v>
      </c>
      <c r="K289" s="2">
        <v>0.593055555555543</v>
      </c>
      <c r="L289" s="3">
        <f t="shared" si="18"/>
        <v>334.59305555555557</v>
      </c>
      <c r="M289">
        <f t="shared" si="20"/>
        <v>480.83809523809526</v>
      </c>
      <c r="N289">
        <f t="shared" si="21"/>
        <v>132.68784472034613</v>
      </c>
    </row>
    <row r="290" spans="1:14" ht="12.75">
      <c r="A290" t="s">
        <v>115</v>
      </c>
      <c r="B290" s="1">
        <v>36859</v>
      </c>
      <c r="C290" s="2">
        <v>0.5956018518518519</v>
      </c>
      <c r="D290" t="s">
        <v>444</v>
      </c>
      <c r="E290">
        <v>0.671</v>
      </c>
      <c r="F290">
        <v>10.2954</v>
      </c>
      <c r="G290" t="s">
        <v>445</v>
      </c>
      <c r="H290">
        <v>1.655</v>
      </c>
      <c r="I290">
        <v>88.4851</v>
      </c>
      <c r="K290" s="2">
        <v>0.595138888888876</v>
      </c>
      <c r="L290" s="3">
        <f t="shared" si="18"/>
        <v>334.59513888888887</v>
      </c>
      <c r="M290">
        <f t="shared" si="20"/>
        <v>490.2571428571429</v>
      </c>
      <c r="N290">
        <f t="shared" si="21"/>
        <v>131.14708043314957</v>
      </c>
    </row>
    <row r="291" spans="1:14" ht="12.75">
      <c r="A291" t="s">
        <v>116</v>
      </c>
      <c r="B291" s="1">
        <v>36859</v>
      </c>
      <c r="C291" s="2">
        <v>0.5976851851851852</v>
      </c>
      <c r="D291" t="s">
        <v>444</v>
      </c>
      <c r="E291">
        <v>0.67</v>
      </c>
      <c r="F291">
        <v>10.8942</v>
      </c>
      <c r="G291" t="s">
        <v>445</v>
      </c>
      <c r="H291">
        <v>1.653</v>
      </c>
      <c r="I291">
        <v>90.5701</v>
      </c>
      <c r="K291" s="2">
        <v>0.597222222222209</v>
      </c>
      <c r="L291" s="3">
        <f t="shared" si="18"/>
        <v>334.59722222222223</v>
      </c>
      <c r="M291">
        <f t="shared" si="20"/>
        <v>518.7714285714285</v>
      </c>
      <c r="N291">
        <f t="shared" si="21"/>
        <v>133.45939133706148</v>
      </c>
    </row>
    <row r="292" spans="1:14" ht="12.75">
      <c r="A292" t="s">
        <v>117</v>
      </c>
      <c r="B292" s="1">
        <v>36859</v>
      </c>
      <c r="C292" s="2">
        <v>0.5997685185185185</v>
      </c>
      <c r="D292" t="s">
        <v>444</v>
      </c>
      <c r="E292">
        <v>0.671</v>
      </c>
      <c r="F292">
        <v>10.3921</v>
      </c>
      <c r="G292" t="s">
        <v>445</v>
      </c>
      <c r="H292">
        <v>1.653</v>
      </c>
      <c r="I292">
        <v>93.4299</v>
      </c>
      <c r="K292" s="2">
        <v>0.599305555555542</v>
      </c>
      <c r="L292" s="3">
        <f t="shared" si="18"/>
        <v>334.59930555555553</v>
      </c>
      <c r="M292">
        <f t="shared" si="20"/>
        <v>494.86190476190467</v>
      </c>
      <c r="N292">
        <f t="shared" si="21"/>
        <v>136.63097249917527</v>
      </c>
    </row>
    <row r="293" spans="1:14" ht="12.75">
      <c r="A293" t="s">
        <v>118</v>
      </c>
      <c r="B293" s="1">
        <v>36859</v>
      </c>
      <c r="C293" s="2">
        <v>0.6018518518518519</v>
      </c>
      <c r="D293" t="s">
        <v>444</v>
      </c>
      <c r="E293">
        <v>0.67</v>
      </c>
      <c r="F293">
        <v>10.0141</v>
      </c>
      <c r="G293" t="s">
        <v>445</v>
      </c>
      <c r="H293">
        <v>1.653</v>
      </c>
      <c r="I293">
        <v>96.5602</v>
      </c>
      <c r="K293" s="2">
        <v>0.601388888888875</v>
      </c>
      <c r="L293" s="3">
        <f t="shared" si="18"/>
        <v>334.6013888888889</v>
      </c>
      <c r="M293">
        <f t="shared" si="20"/>
        <v>476.86190476190467</v>
      </c>
      <c r="N293">
        <f t="shared" si="21"/>
        <v>140.10254411668868</v>
      </c>
    </row>
    <row r="294" spans="1:14" ht="12.75">
      <c r="A294" t="s">
        <v>119</v>
      </c>
      <c r="B294" s="1">
        <v>36859</v>
      </c>
      <c r="C294" s="2">
        <v>0.6039351851851852</v>
      </c>
      <c r="D294" t="s">
        <v>444</v>
      </c>
      <c r="E294">
        <v>0.67</v>
      </c>
      <c r="F294">
        <v>10.5857</v>
      </c>
      <c r="G294" t="s">
        <v>445</v>
      </c>
      <c r="H294">
        <v>1.653</v>
      </c>
      <c r="I294">
        <v>95.8517</v>
      </c>
      <c r="K294" s="2">
        <v>0.603472222222208</v>
      </c>
      <c r="L294" s="3">
        <f t="shared" si="18"/>
        <v>334.6034722222222</v>
      </c>
      <c r="M294">
        <f t="shared" si="20"/>
        <v>504.08095238095234</v>
      </c>
      <c r="N294">
        <f t="shared" si="21"/>
        <v>139.31680201816513</v>
      </c>
    </row>
    <row r="295" spans="1:14" ht="12.75">
      <c r="A295" t="s">
        <v>452</v>
      </c>
      <c r="B295" s="1">
        <v>36859</v>
      </c>
      <c r="C295">
        <f>AVERAGE(C294,C296)</f>
        <v>0.6060185185185185</v>
      </c>
      <c r="D295" t="s">
        <v>444</v>
      </c>
      <c r="E295" t="s">
        <v>452</v>
      </c>
      <c r="F295" t="s">
        <v>452</v>
      </c>
      <c r="G295" t="s">
        <v>445</v>
      </c>
      <c r="H295" t="s">
        <v>452</v>
      </c>
      <c r="I295" t="s">
        <v>452</v>
      </c>
      <c r="K295" s="2">
        <v>0.605555555555541</v>
      </c>
      <c r="L295" s="3">
        <f t="shared" si="18"/>
        <v>334.60555555555555</v>
      </c>
      <c r="M295" t="s">
        <v>452</v>
      </c>
      <c r="N295" t="s">
        <v>452</v>
      </c>
    </row>
    <row r="296" spans="1:14" ht="12.75">
      <c r="A296" t="s">
        <v>120</v>
      </c>
      <c r="B296" s="1">
        <v>36859</v>
      </c>
      <c r="C296" s="2">
        <v>0.6081018518518518</v>
      </c>
      <c r="D296" t="s">
        <v>444</v>
      </c>
      <c r="E296">
        <v>0.67</v>
      </c>
      <c r="F296">
        <v>9.6896</v>
      </c>
      <c r="G296" t="s">
        <v>445</v>
      </c>
      <c r="H296">
        <v>1.651</v>
      </c>
      <c r="I296">
        <v>93.5075</v>
      </c>
      <c r="K296" s="2">
        <v>0.607638888888874</v>
      </c>
      <c r="L296" s="3">
        <f t="shared" si="18"/>
        <v>334.60763888888886</v>
      </c>
      <c r="M296">
        <f t="shared" si="20"/>
        <v>461.4095238095238</v>
      </c>
      <c r="N296">
        <f aca="true" t="shared" si="22" ref="N296:N303">(277-103)/(220-(AVERAGE($P$207,$P$47)))*I296+277-((277-103)/(220-(AVERAGE($P$207,$P$47)))*220)</f>
        <v>136.71703260763744</v>
      </c>
    </row>
    <row r="297" spans="1:14" ht="12.75">
      <c r="A297" t="s">
        <v>121</v>
      </c>
      <c r="B297" s="1">
        <v>36859</v>
      </c>
      <c r="C297" s="2">
        <v>0.6101967592592593</v>
      </c>
      <c r="D297" t="s">
        <v>444</v>
      </c>
      <c r="E297">
        <v>0.67</v>
      </c>
      <c r="F297">
        <v>10.182</v>
      </c>
      <c r="G297" t="s">
        <v>445</v>
      </c>
      <c r="H297">
        <v>1.651</v>
      </c>
      <c r="I297">
        <v>93.8366</v>
      </c>
      <c r="K297" s="2">
        <v>0.609722222222207</v>
      </c>
      <c r="L297" s="3">
        <f t="shared" si="18"/>
        <v>334.6097222222222</v>
      </c>
      <c r="M297">
        <f t="shared" si="20"/>
        <v>484.85714285714283</v>
      </c>
      <c r="N297">
        <f t="shared" si="22"/>
        <v>137.08201175319013</v>
      </c>
    </row>
    <row r="298" spans="1:14" ht="12.75">
      <c r="A298" t="s">
        <v>122</v>
      </c>
      <c r="B298" s="1">
        <v>36859</v>
      </c>
      <c r="C298" s="2">
        <v>0.6122800925925925</v>
      </c>
      <c r="D298" t="s">
        <v>444</v>
      </c>
      <c r="E298">
        <v>0.67</v>
      </c>
      <c r="F298">
        <v>10.2355</v>
      </c>
      <c r="G298" t="s">
        <v>445</v>
      </c>
      <c r="H298">
        <v>1.651</v>
      </c>
      <c r="I298">
        <v>98.174</v>
      </c>
      <c r="K298" s="2">
        <v>0.61180555555554</v>
      </c>
      <c r="L298" s="3">
        <f t="shared" si="18"/>
        <v>334.6118055555555</v>
      </c>
      <c r="M298">
        <f t="shared" si="20"/>
        <v>487.4047619047619</v>
      </c>
      <c r="N298">
        <f t="shared" si="22"/>
        <v>141.89228384653669</v>
      </c>
    </row>
    <row r="299" spans="1:14" ht="12.75">
      <c r="A299" t="s">
        <v>123</v>
      </c>
      <c r="B299" s="1">
        <v>36859</v>
      </c>
      <c r="C299" s="2">
        <v>0.614363425925926</v>
      </c>
      <c r="D299" t="s">
        <v>444</v>
      </c>
      <c r="E299">
        <v>0.668</v>
      </c>
      <c r="F299">
        <v>10.3196</v>
      </c>
      <c r="G299" t="s">
        <v>445</v>
      </c>
      <c r="H299">
        <v>1.65</v>
      </c>
      <c r="I299">
        <v>100.0822</v>
      </c>
      <c r="K299" s="2">
        <v>0.613888888888873</v>
      </c>
      <c r="L299" s="3">
        <f t="shared" si="18"/>
        <v>334.6138888888889</v>
      </c>
      <c r="M299">
        <f t="shared" si="20"/>
        <v>491.40952380952376</v>
      </c>
      <c r="N299">
        <f t="shared" si="22"/>
        <v>144.00851965797293</v>
      </c>
    </row>
    <row r="300" spans="1:14" ht="12.75">
      <c r="A300" t="s">
        <v>124</v>
      </c>
      <c r="B300" s="1">
        <v>36859</v>
      </c>
      <c r="C300" s="2">
        <v>0.6164467592592593</v>
      </c>
      <c r="D300" t="s">
        <v>444</v>
      </c>
      <c r="E300">
        <v>0.67</v>
      </c>
      <c r="F300">
        <v>11.0064</v>
      </c>
      <c r="G300" t="s">
        <v>445</v>
      </c>
      <c r="H300">
        <v>1.65</v>
      </c>
      <c r="I300">
        <v>95.0428</v>
      </c>
      <c r="K300" s="2">
        <v>0.615972222222206</v>
      </c>
      <c r="L300" s="3">
        <f t="shared" si="18"/>
        <v>334.6159722222222</v>
      </c>
      <c r="M300">
        <f t="shared" si="20"/>
        <v>524.1142857142856</v>
      </c>
      <c r="N300">
        <f t="shared" si="22"/>
        <v>138.41971410920863</v>
      </c>
    </row>
    <row r="301" spans="1:14" ht="12.75">
      <c r="A301" t="s">
        <v>125</v>
      </c>
      <c r="B301" s="1">
        <v>36859</v>
      </c>
      <c r="C301" s="2">
        <v>0.6185300925925926</v>
      </c>
      <c r="D301" t="s">
        <v>444</v>
      </c>
      <c r="E301">
        <v>0.668</v>
      </c>
      <c r="F301">
        <v>10.0188</v>
      </c>
      <c r="G301" t="s">
        <v>445</v>
      </c>
      <c r="H301">
        <v>1.65</v>
      </c>
      <c r="I301">
        <v>96.9057</v>
      </c>
      <c r="K301" s="2">
        <v>0.618055555555539</v>
      </c>
      <c r="L301" s="3">
        <f t="shared" si="18"/>
        <v>334.61805555555554</v>
      </c>
      <c r="M301">
        <f t="shared" si="20"/>
        <v>477.08571428571435</v>
      </c>
      <c r="N301">
        <f t="shared" si="22"/>
        <v>140.48571122330813</v>
      </c>
    </row>
    <row r="302" spans="1:14" ht="12.75">
      <c r="A302" t="s">
        <v>126</v>
      </c>
      <c r="B302" s="1">
        <v>36859</v>
      </c>
      <c r="C302" s="2">
        <v>0.6206134259259259</v>
      </c>
      <c r="D302" t="s">
        <v>444</v>
      </c>
      <c r="E302">
        <v>0.67</v>
      </c>
      <c r="F302">
        <v>11.202</v>
      </c>
      <c r="G302" t="s">
        <v>445</v>
      </c>
      <c r="H302">
        <v>1.65</v>
      </c>
      <c r="I302">
        <v>95.5679</v>
      </c>
      <c r="K302" s="2">
        <v>0.620138888888872</v>
      </c>
      <c r="L302" s="3">
        <f t="shared" si="18"/>
        <v>334.62013888888885</v>
      </c>
      <c r="M302">
        <f t="shared" si="20"/>
        <v>533.4285714285714</v>
      </c>
      <c r="N302">
        <f t="shared" si="22"/>
        <v>139.00206156994923</v>
      </c>
    </row>
    <row r="303" spans="1:14" ht="12.75">
      <c r="A303" t="s">
        <v>127</v>
      </c>
      <c r="B303" s="1">
        <v>36859</v>
      </c>
      <c r="C303" s="2">
        <v>0.6226967592592593</v>
      </c>
      <c r="D303" t="s">
        <v>444</v>
      </c>
      <c r="E303">
        <v>0.67</v>
      </c>
      <c r="F303">
        <v>10.4849</v>
      </c>
      <c r="G303" t="s">
        <v>445</v>
      </c>
      <c r="H303">
        <v>1.65</v>
      </c>
      <c r="I303">
        <v>95.5612</v>
      </c>
      <c r="K303" s="2">
        <v>0.622222222222205</v>
      </c>
      <c r="L303" s="3">
        <f t="shared" si="18"/>
        <v>334.6222222222222</v>
      </c>
      <c r="M303">
        <f t="shared" si="20"/>
        <v>499.2809523809524</v>
      </c>
      <c r="N303">
        <f t="shared" si="22"/>
        <v>138.9946311224402</v>
      </c>
    </row>
    <row r="304" spans="1:14" ht="12.75">
      <c r="A304" t="s">
        <v>452</v>
      </c>
      <c r="B304" s="1">
        <v>36859</v>
      </c>
      <c r="C304">
        <f>AVERAGE(C303,C305)</f>
        <v>0.6247858796296296</v>
      </c>
      <c r="D304" t="s">
        <v>444</v>
      </c>
      <c r="E304" t="s">
        <v>452</v>
      </c>
      <c r="F304" t="s">
        <v>452</v>
      </c>
      <c r="G304" t="s">
        <v>445</v>
      </c>
      <c r="H304" t="s">
        <v>452</v>
      </c>
      <c r="I304" t="s">
        <v>452</v>
      </c>
      <c r="K304" s="2">
        <v>0.624305555555538</v>
      </c>
      <c r="L304" s="3">
        <f t="shared" si="18"/>
        <v>334.62430555555557</v>
      </c>
      <c r="M304" t="s">
        <v>452</v>
      </c>
      <c r="N304" t="s">
        <v>452</v>
      </c>
    </row>
    <row r="305" spans="1:14" ht="12.75">
      <c r="A305" t="s">
        <v>128</v>
      </c>
      <c r="B305" s="1">
        <v>36859</v>
      </c>
      <c r="C305" s="2">
        <v>0.626875</v>
      </c>
      <c r="D305" t="s">
        <v>444</v>
      </c>
      <c r="E305">
        <v>0.671</v>
      </c>
      <c r="F305">
        <v>9.9508</v>
      </c>
      <c r="G305" t="s">
        <v>445</v>
      </c>
      <c r="H305">
        <v>1.651</v>
      </c>
      <c r="I305">
        <v>95.7336</v>
      </c>
      <c r="K305" s="2">
        <v>0.626388888888871</v>
      </c>
      <c r="L305" s="3">
        <f t="shared" si="18"/>
        <v>334.62638888888887</v>
      </c>
      <c r="M305">
        <f t="shared" si="20"/>
        <v>473.847619047619</v>
      </c>
      <c r="N305">
        <f aca="true" t="shared" si="23" ref="N305:N319">(277-103)/(220-(AVERAGE($P$207,$P$47)))*I305+277-((277-103)/(220-(AVERAGE($P$207,$P$47)))*220)</f>
        <v>139.18582651804425</v>
      </c>
    </row>
    <row r="306" spans="1:14" ht="12.75">
      <c r="A306" t="s">
        <v>129</v>
      </c>
      <c r="B306" s="1">
        <v>36859</v>
      </c>
      <c r="C306" s="2">
        <v>0.6289583333333334</v>
      </c>
      <c r="D306" t="s">
        <v>444</v>
      </c>
      <c r="E306">
        <v>0.668</v>
      </c>
      <c r="F306">
        <v>9.9363</v>
      </c>
      <c r="G306" t="s">
        <v>445</v>
      </c>
      <c r="H306">
        <v>1.65</v>
      </c>
      <c r="I306">
        <v>94.5875</v>
      </c>
      <c r="K306" s="2">
        <v>0.628472222222204</v>
      </c>
      <c r="L306" s="3">
        <f t="shared" si="18"/>
        <v>334.62847222222223</v>
      </c>
      <c r="M306">
        <f t="shared" si="20"/>
        <v>473.15714285714284</v>
      </c>
      <c r="N306">
        <f t="shared" si="23"/>
        <v>137.91477638520328</v>
      </c>
    </row>
    <row r="307" spans="1:14" ht="12.75">
      <c r="A307" t="s">
        <v>130</v>
      </c>
      <c r="B307" s="1">
        <v>36859</v>
      </c>
      <c r="C307" s="2">
        <v>0.6310416666666666</v>
      </c>
      <c r="D307" t="s">
        <v>444</v>
      </c>
      <c r="E307">
        <v>0.668</v>
      </c>
      <c r="F307">
        <v>10.5302</v>
      </c>
      <c r="G307" t="s">
        <v>445</v>
      </c>
      <c r="H307">
        <v>1.648</v>
      </c>
      <c r="I307">
        <v>90.4491</v>
      </c>
      <c r="K307" s="2">
        <v>0.630555555555537</v>
      </c>
      <c r="L307" s="3">
        <f t="shared" si="18"/>
        <v>334.63055555555553</v>
      </c>
      <c r="M307">
        <f t="shared" si="20"/>
        <v>501.4380952380953</v>
      </c>
      <c r="N307">
        <f t="shared" si="23"/>
        <v>133.32519967309346</v>
      </c>
    </row>
    <row r="308" spans="1:14" ht="12.75">
      <c r="A308" t="s">
        <v>131</v>
      </c>
      <c r="B308" s="1">
        <v>36859</v>
      </c>
      <c r="C308" s="2">
        <v>0.633125</v>
      </c>
      <c r="D308" t="s">
        <v>444</v>
      </c>
      <c r="E308">
        <v>0.668</v>
      </c>
      <c r="F308">
        <v>10.6</v>
      </c>
      <c r="G308" t="s">
        <v>445</v>
      </c>
      <c r="H308">
        <v>1.648</v>
      </c>
      <c r="I308">
        <v>97.8966</v>
      </c>
      <c r="K308" s="2">
        <v>0.63263888888887</v>
      </c>
      <c r="L308" s="3">
        <f t="shared" si="18"/>
        <v>334.6326388888889</v>
      </c>
      <c r="M308">
        <f t="shared" si="20"/>
        <v>504.76190476190476</v>
      </c>
      <c r="N308">
        <f t="shared" si="23"/>
        <v>141.58464113922483</v>
      </c>
    </row>
    <row r="309" spans="1:14" ht="12.75">
      <c r="A309" t="s">
        <v>132</v>
      </c>
      <c r="B309" s="1">
        <v>36859</v>
      </c>
      <c r="C309" s="2">
        <v>0.6352083333333333</v>
      </c>
      <c r="D309" t="s">
        <v>444</v>
      </c>
      <c r="E309">
        <v>0.668</v>
      </c>
      <c r="F309">
        <v>10.0155</v>
      </c>
      <c r="G309" t="s">
        <v>445</v>
      </c>
      <c r="H309">
        <v>1.648</v>
      </c>
      <c r="I309">
        <v>95.0673</v>
      </c>
      <c r="K309" s="2">
        <v>0.634722222222203</v>
      </c>
      <c r="L309" s="3">
        <f t="shared" si="18"/>
        <v>334.6347222222222</v>
      </c>
      <c r="M309">
        <f t="shared" si="20"/>
        <v>476.92857142857144</v>
      </c>
      <c r="N309">
        <f t="shared" si="23"/>
        <v>138.4468851486071</v>
      </c>
    </row>
    <row r="310" spans="1:14" ht="12.75">
      <c r="A310" t="s">
        <v>133</v>
      </c>
      <c r="B310" s="1">
        <v>36859</v>
      </c>
      <c r="C310" s="2">
        <v>0.6372916666666667</v>
      </c>
      <c r="D310" t="s">
        <v>444</v>
      </c>
      <c r="E310">
        <v>0.668</v>
      </c>
      <c r="F310">
        <v>11.1672</v>
      </c>
      <c r="G310" t="s">
        <v>445</v>
      </c>
      <c r="H310">
        <v>1.646</v>
      </c>
      <c r="I310">
        <v>96.5701</v>
      </c>
      <c r="K310" s="2">
        <v>0.636805555555536</v>
      </c>
      <c r="L310" s="3">
        <f t="shared" si="18"/>
        <v>334.63680555555555</v>
      </c>
      <c r="M310">
        <f t="shared" si="20"/>
        <v>531.7714285714285</v>
      </c>
      <c r="N310">
        <f t="shared" si="23"/>
        <v>140.1135234346497</v>
      </c>
    </row>
    <row r="311" spans="1:14" ht="12.75">
      <c r="A311" t="s">
        <v>134</v>
      </c>
      <c r="B311" s="1">
        <v>36859</v>
      </c>
      <c r="C311" s="2">
        <v>0.6393865740740741</v>
      </c>
      <c r="D311" t="s">
        <v>444</v>
      </c>
      <c r="E311">
        <v>0.666</v>
      </c>
      <c r="F311">
        <v>9.4598</v>
      </c>
      <c r="G311" t="s">
        <v>445</v>
      </c>
      <c r="H311">
        <v>1.646</v>
      </c>
      <c r="I311">
        <v>97.5035</v>
      </c>
      <c r="K311" s="2">
        <v>0.638888888888869</v>
      </c>
      <c r="L311" s="3">
        <f t="shared" si="18"/>
        <v>334.63888888888886</v>
      </c>
      <c r="M311">
        <f t="shared" si="20"/>
        <v>450.46666666666664</v>
      </c>
      <c r="N311">
        <f t="shared" si="23"/>
        <v>141.14868458463118</v>
      </c>
    </row>
    <row r="312" spans="1:14" ht="12.75">
      <c r="A312" t="s">
        <v>135</v>
      </c>
      <c r="B312" s="1">
        <v>36859</v>
      </c>
      <c r="C312" s="2">
        <v>0.6414699074074074</v>
      </c>
      <c r="D312" t="s">
        <v>444</v>
      </c>
      <c r="E312">
        <v>0.668</v>
      </c>
      <c r="F312">
        <v>9.3353</v>
      </c>
      <c r="G312" t="s">
        <v>445</v>
      </c>
      <c r="H312">
        <v>1.646</v>
      </c>
      <c r="I312">
        <v>92.8679</v>
      </c>
      <c r="K312" s="2">
        <v>0.640972222222202</v>
      </c>
      <c r="L312" s="3">
        <f t="shared" si="18"/>
        <v>334.6409722222222</v>
      </c>
      <c r="M312">
        <f t="shared" si="20"/>
        <v>444.5380952380952</v>
      </c>
      <c r="N312">
        <f t="shared" si="23"/>
        <v>136.0077021260345</v>
      </c>
    </row>
    <row r="313" spans="1:14" ht="12.75">
      <c r="A313" t="s">
        <v>136</v>
      </c>
      <c r="B313" s="1">
        <v>36859</v>
      </c>
      <c r="C313" s="2">
        <v>0.6435532407407407</v>
      </c>
      <c r="D313" t="s">
        <v>444</v>
      </c>
      <c r="E313">
        <v>0.668</v>
      </c>
      <c r="F313">
        <v>9.8668</v>
      </c>
      <c r="G313" t="s">
        <v>445</v>
      </c>
      <c r="H313">
        <v>1.648</v>
      </c>
      <c r="I313">
        <v>92.9711</v>
      </c>
      <c r="K313" s="2">
        <v>0.643055555555535</v>
      </c>
      <c r="L313" s="3">
        <f t="shared" si="18"/>
        <v>334.6430555555555</v>
      </c>
      <c r="M313">
        <f t="shared" si="20"/>
        <v>469.847619047619</v>
      </c>
      <c r="N313">
        <f t="shared" si="23"/>
        <v>136.122153198113</v>
      </c>
    </row>
    <row r="314" spans="1:14" ht="12.75">
      <c r="A314" t="s">
        <v>137</v>
      </c>
      <c r="B314" s="1">
        <v>36859</v>
      </c>
      <c r="C314" s="2">
        <v>0.645636574074074</v>
      </c>
      <c r="D314" t="s">
        <v>444</v>
      </c>
      <c r="E314">
        <v>0.666</v>
      </c>
      <c r="F314">
        <v>9.3329</v>
      </c>
      <c r="G314" t="s">
        <v>445</v>
      </c>
      <c r="H314">
        <v>1.646</v>
      </c>
      <c r="I314">
        <v>95.3673</v>
      </c>
      <c r="K314" s="2">
        <v>0.645138888888868</v>
      </c>
      <c r="L314" s="3">
        <f t="shared" si="18"/>
        <v>334.6451388888889</v>
      </c>
      <c r="M314">
        <f t="shared" si="20"/>
        <v>444.4238095238095</v>
      </c>
      <c r="N314">
        <f t="shared" si="23"/>
        <v>138.77959175348653</v>
      </c>
    </row>
    <row r="315" spans="1:14" ht="12.75">
      <c r="A315" t="s">
        <v>138</v>
      </c>
      <c r="B315" s="1">
        <v>36859</v>
      </c>
      <c r="C315" s="2">
        <v>0.6477199074074075</v>
      </c>
      <c r="D315" t="s">
        <v>444</v>
      </c>
      <c r="E315">
        <v>0.668</v>
      </c>
      <c r="F315">
        <v>9.7106</v>
      </c>
      <c r="G315" t="s">
        <v>445</v>
      </c>
      <c r="H315">
        <v>1.646</v>
      </c>
      <c r="I315">
        <v>96.1586</v>
      </c>
      <c r="K315" s="2">
        <v>0.647222222222201</v>
      </c>
      <c r="L315" s="3">
        <f t="shared" si="18"/>
        <v>334.6472222222222</v>
      </c>
      <c r="M315">
        <f t="shared" si="20"/>
        <v>462.40952380952376</v>
      </c>
      <c r="N315">
        <f t="shared" si="23"/>
        <v>139.65716087495676</v>
      </c>
    </row>
    <row r="316" spans="1:14" ht="12.75">
      <c r="A316" t="s">
        <v>139</v>
      </c>
      <c r="B316" s="1">
        <v>36859</v>
      </c>
      <c r="C316" s="2">
        <v>0.6498032407407407</v>
      </c>
      <c r="D316" t="s">
        <v>444</v>
      </c>
      <c r="E316">
        <v>0.668</v>
      </c>
      <c r="F316">
        <v>10.2169</v>
      </c>
      <c r="G316" t="s">
        <v>445</v>
      </c>
      <c r="H316">
        <v>1.648</v>
      </c>
      <c r="I316">
        <v>96.1428</v>
      </c>
      <c r="K316" s="2">
        <v>0.649305555555534</v>
      </c>
      <c r="L316" s="3">
        <f t="shared" si="18"/>
        <v>334.64930555555554</v>
      </c>
      <c r="M316">
        <f t="shared" si="20"/>
        <v>486.5190476190477</v>
      </c>
      <c r="N316">
        <f t="shared" si="23"/>
        <v>139.6396383270998</v>
      </c>
    </row>
    <row r="317" spans="1:14" ht="12.75">
      <c r="A317" t="s">
        <v>140</v>
      </c>
      <c r="B317" s="1">
        <v>36859</v>
      </c>
      <c r="C317" s="2">
        <v>0.6518865740740741</v>
      </c>
      <c r="D317" t="s">
        <v>444</v>
      </c>
      <c r="E317">
        <v>0.668</v>
      </c>
      <c r="F317">
        <v>10.6098</v>
      </c>
      <c r="G317" t="s">
        <v>445</v>
      </c>
      <c r="H317">
        <v>1.648</v>
      </c>
      <c r="I317">
        <v>94.8156</v>
      </c>
      <c r="K317" s="2">
        <v>0.651388888888867</v>
      </c>
      <c r="L317" s="3">
        <f t="shared" si="18"/>
        <v>334.65138888888885</v>
      </c>
      <c r="M317">
        <f t="shared" si="20"/>
        <v>505.2285714285714</v>
      </c>
      <c r="N317">
        <f t="shared" si="23"/>
        <v>138.16774430711328</v>
      </c>
    </row>
    <row r="318" spans="1:14" ht="12.75">
      <c r="A318" t="s">
        <v>141</v>
      </c>
      <c r="B318" s="1">
        <v>36859</v>
      </c>
      <c r="C318" s="2">
        <v>0.6539699074074073</v>
      </c>
      <c r="D318" t="s">
        <v>444</v>
      </c>
      <c r="E318">
        <v>0.67</v>
      </c>
      <c r="F318">
        <v>9.3811</v>
      </c>
      <c r="G318" t="s">
        <v>445</v>
      </c>
      <c r="H318">
        <v>1.65</v>
      </c>
      <c r="I318">
        <v>94.9778</v>
      </c>
      <c r="K318" s="2">
        <v>0.6534722222222</v>
      </c>
      <c r="L318" s="3">
        <f t="shared" si="18"/>
        <v>334.6534722222222</v>
      </c>
      <c r="M318">
        <f t="shared" si="20"/>
        <v>446.7190476190476</v>
      </c>
      <c r="N318">
        <f t="shared" si="23"/>
        <v>138.34762767815144</v>
      </c>
    </row>
    <row r="319" spans="1:14" ht="12.75">
      <c r="A319" t="s">
        <v>142</v>
      </c>
      <c r="B319" s="1">
        <v>36859</v>
      </c>
      <c r="C319" s="2">
        <v>0.6560648148148148</v>
      </c>
      <c r="D319" t="s">
        <v>444</v>
      </c>
      <c r="E319">
        <v>0.668</v>
      </c>
      <c r="F319">
        <v>9.6033</v>
      </c>
      <c r="G319" t="s">
        <v>445</v>
      </c>
      <c r="H319">
        <v>1.65</v>
      </c>
      <c r="I319">
        <v>97.1512</v>
      </c>
      <c r="K319" s="2">
        <v>0.655555555555533</v>
      </c>
      <c r="L319" s="3">
        <f t="shared" si="18"/>
        <v>334.6555555555555</v>
      </c>
      <c r="M319">
        <f t="shared" si="20"/>
        <v>457.30000000000007</v>
      </c>
      <c r="N319">
        <f t="shared" si="23"/>
        <v>140.75797612830112</v>
      </c>
    </row>
    <row r="320" spans="1:14" ht="12.75">
      <c r="A320" t="s">
        <v>452</v>
      </c>
      <c r="B320" s="1">
        <v>36859</v>
      </c>
      <c r="C320">
        <f>AVERAGE(C319,C321)</f>
        <v>0.6581481481481481</v>
      </c>
      <c r="D320" t="s">
        <v>444</v>
      </c>
      <c r="E320" t="s">
        <v>452</v>
      </c>
      <c r="F320" t="s">
        <v>452</v>
      </c>
      <c r="G320" t="s">
        <v>445</v>
      </c>
      <c r="H320" t="s">
        <v>452</v>
      </c>
      <c r="I320" t="s">
        <v>452</v>
      </c>
      <c r="K320" s="2">
        <v>0.657638888888866</v>
      </c>
      <c r="L320" s="3">
        <f t="shared" si="18"/>
        <v>334.65763888888887</v>
      </c>
      <c r="M320" t="s">
        <v>452</v>
      </c>
      <c r="N320" t="s">
        <v>452</v>
      </c>
    </row>
    <row r="321" spans="1:14" ht="12.75">
      <c r="A321" t="s">
        <v>143</v>
      </c>
      <c r="B321" s="1">
        <v>36859</v>
      </c>
      <c r="C321" s="2">
        <v>0.6602314814814815</v>
      </c>
      <c r="D321" t="s">
        <v>444</v>
      </c>
      <c r="E321">
        <v>0.67</v>
      </c>
      <c r="F321">
        <v>10.3397</v>
      </c>
      <c r="G321" t="s">
        <v>445</v>
      </c>
      <c r="H321">
        <v>1.65</v>
      </c>
      <c r="I321">
        <v>96.5821</v>
      </c>
      <c r="K321" s="2">
        <v>0.659722222222199</v>
      </c>
      <c r="L321" s="3">
        <f t="shared" si="18"/>
        <v>334.6597222222222</v>
      </c>
      <c r="M321">
        <f t="shared" si="20"/>
        <v>492.3666666666667</v>
      </c>
      <c r="N321">
        <f aca="true" t="shared" si="24" ref="N321:N340">(277-103)/(220-(AVERAGE($P$207,$P$47)))*I321+277-((277-103)/(220-(AVERAGE($P$207,$P$47)))*220)</f>
        <v>140.12683169884488</v>
      </c>
    </row>
    <row r="322" spans="1:14" ht="12.75">
      <c r="A322" t="s">
        <v>144</v>
      </c>
      <c r="B322" s="1">
        <v>36859</v>
      </c>
      <c r="C322" s="2">
        <v>0.6623148148148148</v>
      </c>
      <c r="D322" t="s">
        <v>444</v>
      </c>
      <c r="E322">
        <v>0.67</v>
      </c>
      <c r="F322">
        <v>9.8406</v>
      </c>
      <c r="G322" t="s">
        <v>445</v>
      </c>
      <c r="H322">
        <v>1.651</v>
      </c>
      <c r="I322">
        <v>89.5158</v>
      </c>
      <c r="K322" s="2">
        <v>0.661805555555532</v>
      </c>
      <c r="L322" s="3">
        <f t="shared" si="18"/>
        <v>334.66180555555553</v>
      </c>
      <c r="M322">
        <f t="shared" si="20"/>
        <v>468.6</v>
      </c>
      <c r="N322">
        <f t="shared" si="24"/>
        <v>132.29014942531361</v>
      </c>
    </row>
    <row r="323" spans="1:14" ht="12.75">
      <c r="A323" t="s">
        <v>145</v>
      </c>
      <c r="B323" s="1">
        <v>36859</v>
      </c>
      <c r="C323" s="2">
        <v>0.6643981481481481</v>
      </c>
      <c r="D323" t="s">
        <v>444</v>
      </c>
      <c r="E323">
        <v>0.668</v>
      </c>
      <c r="F323">
        <v>10.143</v>
      </c>
      <c r="G323" t="s">
        <v>445</v>
      </c>
      <c r="H323">
        <v>1.65</v>
      </c>
      <c r="I323">
        <v>94.8038</v>
      </c>
      <c r="K323" s="2">
        <v>0.663888888888865</v>
      </c>
      <c r="L323" s="3">
        <f t="shared" si="18"/>
        <v>334.6638888888889</v>
      </c>
      <c r="M323">
        <f t="shared" si="20"/>
        <v>483</v>
      </c>
      <c r="N323">
        <f t="shared" si="24"/>
        <v>138.15465784732137</v>
      </c>
    </row>
    <row r="324" spans="1:14" ht="12.75">
      <c r="A324" t="s">
        <v>146</v>
      </c>
      <c r="B324" s="1">
        <v>36859</v>
      </c>
      <c r="C324" s="2">
        <v>0.6664814814814815</v>
      </c>
      <c r="D324" t="s">
        <v>444</v>
      </c>
      <c r="E324">
        <v>0.668</v>
      </c>
      <c r="F324">
        <v>10.2911</v>
      </c>
      <c r="G324" t="s">
        <v>445</v>
      </c>
      <c r="H324">
        <v>1.65</v>
      </c>
      <c r="I324">
        <v>94.5658</v>
      </c>
      <c r="K324" s="2">
        <v>0.665972222222197</v>
      </c>
      <c r="L324" s="3">
        <f t="shared" si="18"/>
        <v>334.6659722222222</v>
      </c>
      <c r="M324">
        <f t="shared" si="20"/>
        <v>490.052380952381</v>
      </c>
      <c r="N324">
        <f t="shared" si="24"/>
        <v>137.89071060745036</v>
      </c>
    </row>
    <row r="325" spans="1:14" ht="12.75">
      <c r="A325" t="s">
        <v>147</v>
      </c>
      <c r="B325" s="1">
        <v>36859</v>
      </c>
      <c r="C325" s="2">
        <v>0.6685648148148148</v>
      </c>
      <c r="D325" t="s">
        <v>444</v>
      </c>
      <c r="E325">
        <v>0.668</v>
      </c>
      <c r="F325">
        <v>10.7406</v>
      </c>
      <c r="G325" t="s">
        <v>445</v>
      </c>
      <c r="H325">
        <v>1.65</v>
      </c>
      <c r="I325">
        <v>93.7379</v>
      </c>
      <c r="K325" s="2">
        <v>0.66805555555553</v>
      </c>
      <c r="L325" s="3">
        <f t="shared" si="18"/>
        <v>334.66805555555555</v>
      </c>
      <c r="M325">
        <f t="shared" si="20"/>
        <v>511.45714285714286</v>
      </c>
      <c r="N325">
        <f t="shared" si="24"/>
        <v>136.97255128018483</v>
      </c>
    </row>
    <row r="326" spans="1:14" ht="12.75">
      <c r="A326" t="s">
        <v>148</v>
      </c>
      <c r="B326" s="1">
        <v>36859</v>
      </c>
      <c r="C326" s="2">
        <v>0.6706597222222223</v>
      </c>
      <c r="D326" t="s">
        <v>444</v>
      </c>
      <c r="E326">
        <v>0.67</v>
      </c>
      <c r="F326">
        <v>10.4429</v>
      </c>
      <c r="G326" t="s">
        <v>445</v>
      </c>
      <c r="H326">
        <v>1.65</v>
      </c>
      <c r="I326">
        <v>94.5712</v>
      </c>
      <c r="K326" s="2">
        <v>0.670138888888863</v>
      </c>
      <c r="L326" s="3">
        <f aca="true" t="shared" si="25" ref="L326:L389">B326-DATE(1999,12,31)+K326</f>
        <v>334.67013888888886</v>
      </c>
      <c r="M326">
        <f t="shared" si="20"/>
        <v>497.2809523809524</v>
      </c>
      <c r="N326">
        <f t="shared" si="24"/>
        <v>137.89669932633822</v>
      </c>
    </row>
    <row r="327" spans="1:14" ht="12.75">
      <c r="A327" t="s">
        <v>149</v>
      </c>
      <c r="B327" s="1">
        <v>36859</v>
      </c>
      <c r="C327" s="2">
        <v>0.6727430555555555</v>
      </c>
      <c r="D327" t="s">
        <v>444</v>
      </c>
      <c r="E327">
        <v>0.67</v>
      </c>
      <c r="F327">
        <v>10.9344</v>
      </c>
      <c r="G327" t="s">
        <v>445</v>
      </c>
      <c r="H327">
        <v>1.65</v>
      </c>
      <c r="I327">
        <v>94.3024</v>
      </c>
      <c r="K327" s="2">
        <v>0.672222222222196</v>
      </c>
      <c r="L327" s="3">
        <f t="shared" si="25"/>
        <v>334.6722222222222</v>
      </c>
      <c r="M327">
        <f t="shared" si="20"/>
        <v>520.6857142857143</v>
      </c>
      <c r="N327">
        <f t="shared" si="24"/>
        <v>137.59859420836622</v>
      </c>
    </row>
    <row r="328" spans="1:14" ht="12.75">
      <c r="A328" t="s">
        <v>150</v>
      </c>
      <c r="B328" s="1">
        <v>36859</v>
      </c>
      <c r="C328" s="2">
        <v>0.6748263888888889</v>
      </c>
      <c r="D328" t="s">
        <v>444</v>
      </c>
      <c r="E328">
        <v>0.67</v>
      </c>
      <c r="F328">
        <v>10.7743</v>
      </c>
      <c r="G328" t="s">
        <v>445</v>
      </c>
      <c r="H328">
        <v>1.651</v>
      </c>
      <c r="I328">
        <v>94.6489</v>
      </c>
      <c r="K328" s="2">
        <v>0.674305555555529</v>
      </c>
      <c r="L328" s="3">
        <f t="shared" si="25"/>
        <v>334.6743055555555</v>
      </c>
      <c r="M328">
        <f t="shared" si="20"/>
        <v>513.0619047619048</v>
      </c>
      <c r="N328">
        <f t="shared" si="24"/>
        <v>137.98287033700197</v>
      </c>
    </row>
    <row r="329" spans="1:14" ht="12.75">
      <c r="A329" t="s">
        <v>151</v>
      </c>
      <c r="B329" s="1">
        <v>36859</v>
      </c>
      <c r="C329" s="2">
        <v>0.6769097222222222</v>
      </c>
      <c r="D329" t="s">
        <v>444</v>
      </c>
      <c r="E329">
        <v>0.675</v>
      </c>
      <c r="F329">
        <v>10.2074</v>
      </c>
      <c r="G329" t="s">
        <v>445</v>
      </c>
      <c r="H329">
        <v>1.655</v>
      </c>
      <c r="I329">
        <v>98.371</v>
      </c>
      <c r="K329" s="2">
        <v>0.676388888888862</v>
      </c>
      <c r="L329" s="3">
        <f t="shared" si="25"/>
        <v>334.6763888888889</v>
      </c>
      <c r="M329">
        <f t="shared" si="20"/>
        <v>486.06666666666666</v>
      </c>
      <c r="N329">
        <f t="shared" si="24"/>
        <v>142.11076118374078</v>
      </c>
    </row>
    <row r="330" spans="1:14" ht="12.75">
      <c r="A330" t="s">
        <v>152</v>
      </c>
      <c r="B330" s="1">
        <v>36859</v>
      </c>
      <c r="C330" s="2">
        <v>0.6789930555555556</v>
      </c>
      <c r="D330" t="s">
        <v>444</v>
      </c>
      <c r="E330">
        <v>0.67</v>
      </c>
      <c r="F330">
        <v>10.095</v>
      </c>
      <c r="G330" t="s">
        <v>445</v>
      </c>
      <c r="H330">
        <v>1.651</v>
      </c>
      <c r="I330">
        <v>93.5839</v>
      </c>
      <c r="K330" s="2">
        <v>0.678472222222195</v>
      </c>
      <c r="L330" s="3">
        <f t="shared" si="25"/>
        <v>334.6784722222222</v>
      </c>
      <c r="M330">
        <f t="shared" si="20"/>
        <v>480.7142857142857</v>
      </c>
      <c r="N330">
        <f t="shared" si="24"/>
        <v>136.80176188968002</v>
      </c>
    </row>
    <row r="331" spans="1:14" ht="12.75">
      <c r="A331" t="s">
        <v>153</v>
      </c>
      <c r="B331" s="1">
        <v>36859</v>
      </c>
      <c r="C331" s="2">
        <v>0.6810879629629629</v>
      </c>
      <c r="D331" t="s">
        <v>444</v>
      </c>
      <c r="E331">
        <v>0.671</v>
      </c>
      <c r="F331">
        <v>10.4827</v>
      </c>
      <c r="G331" t="s">
        <v>445</v>
      </c>
      <c r="H331">
        <v>1.651</v>
      </c>
      <c r="I331">
        <v>94.4348</v>
      </c>
      <c r="K331" s="2">
        <v>0.680555555555528</v>
      </c>
      <c r="L331" s="3">
        <f t="shared" si="25"/>
        <v>334.68055555555554</v>
      </c>
      <c r="M331">
        <f t="shared" si="20"/>
        <v>499.1761904761904</v>
      </c>
      <c r="N331">
        <f t="shared" si="24"/>
        <v>137.7454287233197</v>
      </c>
    </row>
    <row r="332" spans="1:14" ht="12.75">
      <c r="A332" t="s">
        <v>154</v>
      </c>
      <c r="B332" s="1">
        <v>36859</v>
      </c>
      <c r="C332" s="2">
        <v>0.6831712962962962</v>
      </c>
      <c r="D332" t="s">
        <v>444</v>
      </c>
      <c r="E332">
        <v>0.671</v>
      </c>
      <c r="F332">
        <v>9.5082</v>
      </c>
      <c r="G332" t="s">
        <v>445</v>
      </c>
      <c r="H332">
        <v>1.653</v>
      </c>
      <c r="I332">
        <v>92.0549</v>
      </c>
      <c r="K332" s="2">
        <v>0.682638888888861</v>
      </c>
      <c r="L332" s="3">
        <f t="shared" si="25"/>
        <v>334.68263888888885</v>
      </c>
      <c r="M332">
        <f t="shared" si="20"/>
        <v>452.7714285714286</v>
      </c>
      <c r="N332">
        <f t="shared" si="24"/>
        <v>135.10606722681135</v>
      </c>
    </row>
    <row r="333" spans="1:14" ht="12.75">
      <c r="A333" t="s">
        <v>155</v>
      </c>
      <c r="B333" s="1">
        <v>36859</v>
      </c>
      <c r="C333" s="2">
        <v>0.6852546296296297</v>
      </c>
      <c r="D333" t="s">
        <v>444</v>
      </c>
      <c r="E333">
        <v>0.67</v>
      </c>
      <c r="F333">
        <v>11.1928</v>
      </c>
      <c r="G333" t="s">
        <v>445</v>
      </c>
      <c r="H333">
        <v>1.651</v>
      </c>
      <c r="I333">
        <v>91.0745</v>
      </c>
      <c r="K333" s="2">
        <v>0.684722222222194</v>
      </c>
      <c r="L333" s="3">
        <f t="shared" si="25"/>
        <v>334.6847222222222</v>
      </c>
      <c r="M333">
        <f t="shared" si="20"/>
        <v>532.9904761904761</v>
      </c>
      <c r="N333">
        <f t="shared" si="24"/>
        <v>134.0187820420654</v>
      </c>
    </row>
    <row r="334" spans="1:14" ht="12.75">
      <c r="A334" t="s">
        <v>156</v>
      </c>
      <c r="B334" s="1">
        <v>36859</v>
      </c>
      <c r="C334" s="2">
        <v>0.687337962962963</v>
      </c>
      <c r="D334" t="s">
        <v>444</v>
      </c>
      <c r="E334">
        <v>0.67</v>
      </c>
      <c r="F334">
        <v>10.4706</v>
      </c>
      <c r="G334" t="s">
        <v>445</v>
      </c>
      <c r="H334">
        <v>1.651</v>
      </c>
      <c r="I334">
        <v>91.4003</v>
      </c>
      <c r="K334" s="2">
        <v>0.686805555555527</v>
      </c>
      <c r="L334" s="3">
        <f t="shared" si="25"/>
        <v>334.6868055555555</v>
      </c>
      <c r="M334">
        <f t="shared" si="20"/>
        <v>498.5999999999999</v>
      </c>
      <c r="N334">
        <f t="shared" si="24"/>
        <v>134.38010141496446</v>
      </c>
    </row>
    <row r="335" spans="1:14" ht="12.75">
      <c r="A335" t="s">
        <v>157</v>
      </c>
      <c r="B335" s="1">
        <v>36859</v>
      </c>
      <c r="C335" s="2">
        <v>0.6894212962962962</v>
      </c>
      <c r="D335" t="s">
        <v>444</v>
      </c>
      <c r="E335">
        <v>0.67</v>
      </c>
      <c r="F335">
        <v>10.2667</v>
      </c>
      <c r="G335" t="s">
        <v>445</v>
      </c>
      <c r="H335">
        <v>1.651</v>
      </c>
      <c r="I335">
        <v>94.132</v>
      </c>
      <c r="K335" s="2">
        <v>0.68888888888886</v>
      </c>
      <c r="L335" s="3">
        <f t="shared" si="25"/>
        <v>334.68888888888887</v>
      </c>
      <c r="M335">
        <f t="shared" si="20"/>
        <v>488.89047619047625</v>
      </c>
      <c r="N335">
        <f t="shared" si="24"/>
        <v>137.4096168567947</v>
      </c>
    </row>
    <row r="336" spans="1:14" ht="12.75">
      <c r="A336" t="s">
        <v>158</v>
      </c>
      <c r="B336" s="1">
        <v>36859</v>
      </c>
      <c r="C336" s="2">
        <v>0.6915046296296296</v>
      </c>
      <c r="D336" t="s">
        <v>444</v>
      </c>
      <c r="E336">
        <v>0.67</v>
      </c>
      <c r="F336">
        <v>10.4465</v>
      </c>
      <c r="G336" t="s">
        <v>445</v>
      </c>
      <c r="H336">
        <v>1.651</v>
      </c>
      <c r="I336">
        <v>91.8801</v>
      </c>
      <c r="K336" s="2">
        <v>0.690972222222193</v>
      </c>
      <c r="L336" s="3">
        <f t="shared" si="25"/>
        <v>334.6909722222222</v>
      </c>
      <c r="M336">
        <f t="shared" si="20"/>
        <v>497.45238095238096</v>
      </c>
      <c r="N336">
        <f t="shared" si="24"/>
        <v>134.91221017836827</v>
      </c>
    </row>
    <row r="337" spans="1:14" ht="12.75">
      <c r="A337" t="s">
        <v>159</v>
      </c>
      <c r="B337" s="1">
        <v>36859</v>
      </c>
      <c r="C337" s="2">
        <v>0.693587962962963</v>
      </c>
      <c r="D337" t="s">
        <v>444</v>
      </c>
      <c r="E337">
        <v>0.67</v>
      </c>
      <c r="F337">
        <v>10.1906</v>
      </c>
      <c r="G337" t="s">
        <v>445</v>
      </c>
      <c r="H337">
        <v>1.651</v>
      </c>
      <c r="I337">
        <v>90.8508</v>
      </c>
      <c r="K337" s="2">
        <v>0.693055555555526</v>
      </c>
      <c r="L337" s="3">
        <f t="shared" si="25"/>
        <v>334.69305555555553</v>
      </c>
      <c r="M337">
        <f aca="true" t="shared" si="26" ref="M337:M364">500*F337/$O$6</f>
        <v>485.2666666666667</v>
      </c>
      <c r="N337">
        <f t="shared" si="24"/>
        <v>133.77069381702702</v>
      </c>
    </row>
    <row r="338" spans="1:14" ht="12.75">
      <c r="A338" t="s">
        <v>160</v>
      </c>
      <c r="B338" s="1">
        <v>36859</v>
      </c>
      <c r="C338" s="2">
        <v>0.6956828703703705</v>
      </c>
      <c r="D338" t="s">
        <v>444</v>
      </c>
      <c r="E338">
        <v>0.671</v>
      </c>
      <c r="F338">
        <v>11.0797</v>
      </c>
      <c r="G338" t="s">
        <v>445</v>
      </c>
      <c r="H338">
        <v>1.656</v>
      </c>
      <c r="I338">
        <v>94.0385</v>
      </c>
      <c r="K338" s="2">
        <v>0.695138888888859</v>
      </c>
      <c r="L338" s="3">
        <f t="shared" si="25"/>
        <v>334.69513888888883</v>
      </c>
      <c r="M338">
        <f t="shared" si="26"/>
        <v>527.604761904762</v>
      </c>
      <c r="N338">
        <f t="shared" si="24"/>
        <v>137.305923298274</v>
      </c>
    </row>
    <row r="339" spans="1:14" ht="12.75">
      <c r="A339" t="s">
        <v>161</v>
      </c>
      <c r="B339" s="1">
        <v>36859</v>
      </c>
      <c r="C339" s="2">
        <v>0.6977662037037037</v>
      </c>
      <c r="D339" t="s">
        <v>444</v>
      </c>
      <c r="E339">
        <v>0.67</v>
      </c>
      <c r="F339">
        <v>10.096</v>
      </c>
      <c r="G339" t="s">
        <v>445</v>
      </c>
      <c r="H339">
        <v>1.653</v>
      </c>
      <c r="I339">
        <v>96.2968</v>
      </c>
      <c r="K339" s="2">
        <v>0.697222222222192</v>
      </c>
      <c r="L339" s="3">
        <f t="shared" si="25"/>
        <v>334.6972222222222</v>
      </c>
      <c r="M339">
        <f t="shared" si="26"/>
        <v>480.76190476190476</v>
      </c>
      <c r="N339">
        <f t="shared" si="24"/>
        <v>139.81042771760454</v>
      </c>
    </row>
    <row r="340" spans="1:14" ht="12.75">
      <c r="A340" t="s">
        <v>162</v>
      </c>
      <c r="B340" s="1">
        <v>36859</v>
      </c>
      <c r="C340" s="2">
        <v>0.699849537037037</v>
      </c>
      <c r="D340" t="s">
        <v>444</v>
      </c>
      <c r="E340">
        <v>0.671</v>
      </c>
      <c r="F340">
        <v>9.6865</v>
      </c>
      <c r="G340" t="s">
        <v>445</v>
      </c>
      <c r="H340">
        <v>1.655</v>
      </c>
      <c r="I340">
        <v>92.6482</v>
      </c>
      <c r="K340" s="2">
        <v>0.699305555555525</v>
      </c>
      <c r="L340" s="3">
        <f t="shared" si="25"/>
        <v>334.6993055555555</v>
      </c>
      <c r="M340">
        <f t="shared" si="26"/>
        <v>461.26190476190476</v>
      </c>
      <c r="N340">
        <f t="shared" si="24"/>
        <v>135.7640499890612</v>
      </c>
    </row>
    <row r="341" spans="1:14" ht="12.75">
      <c r="A341" t="s">
        <v>452</v>
      </c>
      <c r="B341" s="1">
        <v>36859</v>
      </c>
      <c r="C341">
        <f>AVERAGE(C340,C342)</f>
        <v>0.7019328703703704</v>
      </c>
      <c r="D341" t="s">
        <v>444</v>
      </c>
      <c r="E341" t="s">
        <v>452</v>
      </c>
      <c r="F341" t="s">
        <v>452</v>
      </c>
      <c r="G341" t="s">
        <v>445</v>
      </c>
      <c r="H341" t="s">
        <v>452</v>
      </c>
      <c r="I341" t="s">
        <v>452</v>
      </c>
      <c r="K341" s="2">
        <v>0.701388888888858</v>
      </c>
      <c r="L341" s="3">
        <f t="shared" si="25"/>
        <v>334.70138888888886</v>
      </c>
      <c r="M341" t="s">
        <v>452</v>
      </c>
      <c r="N341" t="s">
        <v>452</v>
      </c>
    </row>
    <row r="342" spans="1:14" ht="12.75">
      <c r="A342" t="s">
        <v>163</v>
      </c>
      <c r="B342" s="1">
        <v>36859</v>
      </c>
      <c r="C342" s="2">
        <v>0.7040162037037038</v>
      </c>
      <c r="D342" t="s">
        <v>444</v>
      </c>
      <c r="E342">
        <v>0.671</v>
      </c>
      <c r="F342">
        <v>10.9647</v>
      </c>
      <c r="G342" t="s">
        <v>445</v>
      </c>
      <c r="H342">
        <v>1.655</v>
      </c>
      <c r="I342">
        <v>95.5108</v>
      </c>
      <c r="K342" s="2">
        <v>0.703472222222191</v>
      </c>
      <c r="L342" s="3">
        <f t="shared" si="25"/>
        <v>334.7034722222222</v>
      </c>
      <c r="M342">
        <f t="shared" si="26"/>
        <v>522.1285714285715</v>
      </c>
      <c r="N342">
        <f aca="true" t="shared" si="27" ref="N342:N353">(277-103)/(220-(AVERAGE($P$207,$P$47)))*I342+277-((277-103)/(220-(AVERAGE($P$207,$P$47)))*220)</f>
        <v>138.93873641282053</v>
      </c>
    </row>
    <row r="343" spans="1:14" ht="12.75">
      <c r="A343" t="s">
        <v>164</v>
      </c>
      <c r="B343" s="1">
        <v>36859</v>
      </c>
      <c r="C343" s="2">
        <v>0.7060995370370371</v>
      </c>
      <c r="D343" t="s">
        <v>444</v>
      </c>
      <c r="E343">
        <v>0.67</v>
      </c>
      <c r="F343">
        <v>10.1308</v>
      </c>
      <c r="G343" t="s">
        <v>445</v>
      </c>
      <c r="H343">
        <v>1.653</v>
      </c>
      <c r="I343">
        <v>90.176</v>
      </c>
      <c r="K343" s="2">
        <v>0.705555555555524</v>
      </c>
      <c r="L343" s="3">
        <f t="shared" si="25"/>
        <v>334.7055555555555</v>
      </c>
      <c r="M343">
        <f t="shared" si="26"/>
        <v>482.41904761904766</v>
      </c>
      <c r="N343">
        <f t="shared" si="27"/>
        <v>133.0223257604516</v>
      </c>
    </row>
    <row r="344" spans="1:14" ht="12.75">
      <c r="A344" t="s">
        <v>165</v>
      </c>
      <c r="B344" s="1">
        <v>36859</v>
      </c>
      <c r="C344" s="2">
        <v>0.7081828703703703</v>
      </c>
      <c r="D344" t="s">
        <v>444</v>
      </c>
      <c r="E344">
        <v>0.671</v>
      </c>
      <c r="F344">
        <v>10.5786</v>
      </c>
      <c r="G344" t="s">
        <v>445</v>
      </c>
      <c r="H344">
        <v>1.655</v>
      </c>
      <c r="I344">
        <v>92.4782</v>
      </c>
      <c r="K344" s="2">
        <v>0.707638888888857</v>
      </c>
      <c r="L344" s="3">
        <f t="shared" si="25"/>
        <v>334.7076388888889</v>
      </c>
      <c r="M344">
        <f t="shared" si="26"/>
        <v>503.74285714285713</v>
      </c>
      <c r="N344">
        <f t="shared" si="27"/>
        <v>135.5755162462962</v>
      </c>
    </row>
    <row r="345" spans="1:14" ht="12.75">
      <c r="A345" t="s">
        <v>166</v>
      </c>
      <c r="B345" s="1">
        <v>36859</v>
      </c>
      <c r="C345" s="2">
        <v>0.7102662037037036</v>
      </c>
      <c r="D345" t="s">
        <v>444</v>
      </c>
      <c r="E345">
        <v>0.67</v>
      </c>
      <c r="F345">
        <v>10.6499</v>
      </c>
      <c r="G345" t="s">
        <v>445</v>
      </c>
      <c r="H345">
        <v>1.653</v>
      </c>
      <c r="I345">
        <v>90.9557</v>
      </c>
      <c r="K345" s="2">
        <v>0.70972222222219</v>
      </c>
      <c r="L345" s="3">
        <f t="shared" si="25"/>
        <v>334.7097222222222</v>
      </c>
      <c r="M345">
        <f t="shared" si="26"/>
        <v>507.13809523809533</v>
      </c>
      <c r="N345">
        <f t="shared" si="27"/>
        <v>133.88703022653314</v>
      </c>
    </row>
    <row r="346" spans="1:14" ht="12.75">
      <c r="A346" t="s">
        <v>167</v>
      </c>
      <c r="B346" s="1">
        <v>36859</v>
      </c>
      <c r="C346" s="2">
        <v>0.7123611111111111</v>
      </c>
      <c r="D346" t="s">
        <v>444</v>
      </c>
      <c r="E346">
        <v>0.67</v>
      </c>
      <c r="F346">
        <v>9.5499</v>
      </c>
      <c r="G346" t="s">
        <v>445</v>
      </c>
      <c r="H346">
        <v>1.651</v>
      </c>
      <c r="I346">
        <v>93.5268</v>
      </c>
      <c r="K346" s="2">
        <v>0.711805555555523</v>
      </c>
      <c r="L346" s="3">
        <f t="shared" si="25"/>
        <v>334.71180555555554</v>
      </c>
      <c r="M346">
        <f t="shared" si="26"/>
        <v>454.75714285714287</v>
      </c>
      <c r="N346">
        <f t="shared" si="27"/>
        <v>136.73843673255132</v>
      </c>
    </row>
    <row r="347" spans="1:14" ht="12.75">
      <c r="A347" t="s">
        <v>168</v>
      </c>
      <c r="B347" s="1">
        <v>36859</v>
      </c>
      <c r="C347" s="2">
        <v>0.7144444444444445</v>
      </c>
      <c r="D347" t="s">
        <v>444</v>
      </c>
      <c r="E347">
        <v>0.671</v>
      </c>
      <c r="F347">
        <v>10.5289</v>
      </c>
      <c r="G347" t="s">
        <v>445</v>
      </c>
      <c r="H347">
        <v>1.653</v>
      </c>
      <c r="I347">
        <v>92.2075</v>
      </c>
      <c r="K347" s="2">
        <v>0.713888888888856</v>
      </c>
      <c r="L347" s="3">
        <f t="shared" si="25"/>
        <v>334.71388888888885</v>
      </c>
      <c r="M347">
        <f t="shared" si="26"/>
        <v>501.37619047619046</v>
      </c>
      <c r="N347">
        <f t="shared" si="27"/>
        <v>135.2753039864933</v>
      </c>
    </row>
    <row r="348" spans="1:14" ht="12.75">
      <c r="A348" t="s">
        <v>169</v>
      </c>
      <c r="B348" s="1">
        <v>36859</v>
      </c>
      <c r="C348" s="2">
        <v>0.7165277777777778</v>
      </c>
      <c r="D348" t="s">
        <v>444</v>
      </c>
      <c r="E348">
        <v>0.671</v>
      </c>
      <c r="F348">
        <v>10.6779</v>
      </c>
      <c r="G348" t="s">
        <v>445</v>
      </c>
      <c r="H348">
        <v>1.655</v>
      </c>
      <c r="I348">
        <v>90.2601</v>
      </c>
      <c r="K348" s="2">
        <v>0.715972222222189</v>
      </c>
      <c r="L348" s="3">
        <f t="shared" si="25"/>
        <v>334.7159722222222</v>
      </c>
      <c r="M348">
        <f t="shared" si="26"/>
        <v>508.47142857142853</v>
      </c>
      <c r="N348">
        <f t="shared" si="27"/>
        <v>133.11559451201944</v>
      </c>
    </row>
    <row r="349" spans="1:14" ht="12.75">
      <c r="A349" t="s">
        <v>170</v>
      </c>
      <c r="B349" s="1">
        <v>36859</v>
      </c>
      <c r="C349" s="2">
        <v>0.7186111111111111</v>
      </c>
      <c r="D349" t="s">
        <v>444</v>
      </c>
      <c r="E349">
        <v>0.67</v>
      </c>
      <c r="F349">
        <v>10.6038</v>
      </c>
      <c r="G349" t="s">
        <v>445</v>
      </c>
      <c r="H349">
        <v>1.655</v>
      </c>
      <c r="I349">
        <v>94.9751</v>
      </c>
      <c r="K349" s="2">
        <v>0.718055555555522</v>
      </c>
      <c r="L349" s="3">
        <f t="shared" si="25"/>
        <v>334.7180555555555</v>
      </c>
      <c r="M349">
        <f t="shared" si="26"/>
        <v>504.9428571428571</v>
      </c>
      <c r="N349">
        <f t="shared" si="27"/>
        <v>138.34463331870748</v>
      </c>
    </row>
    <row r="350" spans="1:14" ht="12.75">
      <c r="A350" t="s">
        <v>171</v>
      </c>
      <c r="B350" s="1">
        <v>36859</v>
      </c>
      <c r="C350" s="2">
        <v>0.7206944444444444</v>
      </c>
      <c r="D350" t="s">
        <v>444</v>
      </c>
      <c r="E350">
        <v>0.671</v>
      </c>
      <c r="F350">
        <v>10.7148</v>
      </c>
      <c r="G350" t="s">
        <v>445</v>
      </c>
      <c r="H350">
        <v>1.655</v>
      </c>
      <c r="I350">
        <v>93.4804</v>
      </c>
      <c r="K350" s="2">
        <v>0.720138888888855</v>
      </c>
      <c r="L350" s="3">
        <f t="shared" si="25"/>
        <v>334.72013888888887</v>
      </c>
      <c r="M350">
        <f t="shared" si="26"/>
        <v>510.22857142857146</v>
      </c>
      <c r="N350">
        <f t="shared" si="27"/>
        <v>136.68697811099665</v>
      </c>
    </row>
    <row r="351" spans="1:14" ht="12.75">
      <c r="A351" t="s">
        <v>172</v>
      </c>
      <c r="B351" s="1">
        <v>36859</v>
      </c>
      <c r="C351" s="2">
        <v>0.7227777777777779</v>
      </c>
      <c r="D351" t="s">
        <v>444</v>
      </c>
      <c r="E351">
        <v>0.671</v>
      </c>
      <c r="F351">
        <v>9.8591</v>
      </c>
      <c r="G351" t="s">
        <v>445</v>
      </c>
      <c r="H351">
        <v>1.655</v>
      </c>
      <c r="I351">
        <v>91.5006</v>
      </c>
      <c r="K351" s="2">
        <v>0.722222222222188</v>
      </c>
      <c r="L351" s="3">
        <f t="shared" si="25"/>
        <v>334.7222222222222</v>
      </c>
      <c r="M351">
        <f t="shared" si="26"/>
        <v>469.4809523809524</v>
      </c>
      <c r="N351">
        <f t="shared" si="27"/>
        <v>134.49133632319578</v>
      </c>
    </row>
    <row r="352" spans="1:14" ht="12.75">
      <c r="A352" t="s">
        <v>173</v>
      </c>
      <c r="B352" s="1">
        <v>36859</v>
      </c>
      <c r="C352" s="2">
        <v>0.7248611111111112</v>
      </c>
      <c r="D352" t="s">
        <v>444</v>
      </c>
      <c r="E352">
        <v>0.671</v>
      </c>
      <c r="F352">
        <v>10.3148</v>
      </c>
      <c r="G352" t="s">
        <v>445</v>
      </c>
      <c r="H352">
        <v>1.656</v>
      </c>
      <c r="I352">
        <v>93.1074</v>
      </c>
      <c r="K352" s="2">
        <v>0.724305555555521</v>
      </c>
      <c r="L352" s="3">
        <f t="shared" si="25"/>
        <v>334.72430555555553</v>
      </c>
      <c r="M352">
        <f t="shared" si="26"/>
        <v>491.18095238095236</v>
      </c>
      <c r="N352">
        <f t="shared" si="27"/>
        <v>136.2733128989299</v>
      </c>
    </row>
    <row r="353" spans="1:14" ht="12.75">
      <c r="A353" t="s">
        <v>174</v>
      </c>
      <c r="B353" s="1">
        <v>36859</v>
      </c>
      <c r="C353" s="2">
        <v>0.7269560185185185</v>
      </c>
      <c r="D353" t="s">
        <v>444</v>
      </c>
      <c r="E353">
        <v>0.671</v>
      </c>
      <c r="F353">
        <v>10.7368</v>
      </c>
      <c r="G353" t="s">
        <v>445</v>
      </c>
      <c r="H353">
        <v>1.655</v>
      </c>
      <c r="I353">
        <v>89.9491</v>
      </c>
      <c r="K353" s="2">
        <v>0.726388888888854</v>
      </c>
      <c r="L353" s="3">
        <f t="shared" si="25"/>
        <v>334.72638888888883</v>
      </c>
      <c r="M353">
        <f t="shared" si="26"/>
        <v>511.27619047619055</v>
      </c>
      <c r="N353">
        <f t="shared" si="27"/>
        <v>132.7706886649611</v>
      </c>
    </row>
    <row r="354" spans="1:14" ht="12.75">
      <c r="A354" t="s">
        <v>452</v>
      </c>
      <c r="B354" s="1">
        <v>36859</v>
      </c>
      <c r="C354">
        <f>AVERAGE(C353,C355)</f>
        <v>0.7290393518518519</v>
      </c>
      <c r="D354" t="s">
        <v>444</v>
      </c>
      <c r="E354" t="s">
        <v>452</v>
      </c>
      <c r="F354" t="s">
        <v>452</v>
      </c>
      <c r="G354" t="s">
        <v>445</v>
      </c>
      <c r="H354" t="s">
        <v>452</v>
      </c>
      <c r="I354" t="s">
        <v>452</v>
      </c>
      <c r="K354" s="2">
        <v>0.728472222222187</v>
      </c>
      <c r="L354" s="3">
        <f t="shared" si="25"/>
        <v>334.7284722222222</v>
      </c>
      <c r="M354" t="s">
        <v>452</v>
      </c>
      <c r="N354" t="s">
        <v>452</v>
      </c>
    </row>
    <row r="355" spans="1:14" ht="12.75">
      <c r="A355" t="s">
        <v>175</v>
      </c>
      <c r="B355" s="1">
        <v>36859</v>
      </c>
      <c r="C355" s="2">
        <v>0.7311226851851852</v>
      </c>
      <c r="D355" t="s">
        <v>444</v>
      </c>
      <c r="E355">
        <v>0.671</v>
      </c>
      <c r="F355">
        <v>10.8174</v>
      </c>
      <c r="G355" t="s">
        <v>445</v>
      </c>
      <c r="H355">
        <v>1.655</v>
      </c>
      <c r="I355">
        <v>90.7928</v>
      </c>
      <c r="K355" s="2">
        <v>0.73055555555552</v>
      </c>
      <c r="L355" s="3">
        <f t="shared" si="25"/>
        <v>334.7305555555555</v>
      </c>
      <c r="M355">
        <f t="shared" si="26"/>
        <v>515.1142857142856</v>
      </c>
      <c r="N355">
        <f aca="true" t="shared" si="28" ref="N355:N364">(277-103)/(220-(AVERAGE($P$207,$P$47)))*I355+277-((277-103)/(220-(AVERAGE($P$207,$P$47)))*220)</f>
        <v>133.70637054008367</v>
      </c>
    </row>
    <row r="356" spans="1:14" ht="12.75">
      <c r="A356" t="s">
        <v>176</v>
      </c>
      <c r="B356" s="1">
        <v>36859</v>
      </c>
      <c r="C356" s="2">
        <v>0.7332060185185186</v>
      </c>
      <c r="D356" t="s">
        <v>444</v>
      </c>
      <c r="E356">
        <v>0.671</v>
      </c>
      <c r="F356">
        <v>10.8003</v>
      </c>
      <c r="G356" t="s">
        <v>445</v>
      </c>
      <c r="H356">
        <v>1.655</v>
      </c>
      <c r="I356">
        <v>92.5827</v>
      </c>
      <c r="K356" s="2">
        <v>0.732638888888853</v>
      </c>
      <c r="L356" s="3">
        <f t="shared" si="25"/>
        <v>334.73263888888886</v>
      </c>
      <c r="M356">
        <f t="shared" si="26"/>
        <v>514.3</v>
      </c>
      <c r="N356">
        <f t="shared" si="28"/>
        <v>135.6914090469958</v>
      </c>
    </row>
    <row r="357" spans="1:14" ht="12.75">
      <c r="A357" t="s">
        <v>177</v>
      </c>
      <c r="B357" s="1">
        <v>36859</v>
      </c>
      <c r="C357" s="2">
        <v>0.7352893518518518</v>
      </c>
      <c r="D357" t="s">
        <v>444</v>
      </c>
      <c r="E357">
        <v>0.671</v>
      </c>
      <c r="F357">
        <v>9.9288</v>
      </c>
      <c r="G357" t="s">
        <v>445</v>
      </c>
      <c r="H357">
        <v>1.656</v>
      </c>
      <c r="I357">
        <v>90.4233</v>
      </c>
      <c r="K357" s="2">
        <v>0.734722222222186</v>
      </c>
      <c r="L357" s="3">
        <f t="shared" si="25"/>
        <v>334.73472222222216</v>
      </c>
      <c r="M357">
        <f t="shared" si="26"/>
        <v>472.80000000000007</v>
      </c>
      <c r="N357">
        <f t="shared" si="28"/>
        <v>133.29658690507384</v>
      </c>
    </row>
    <row r="358" spans="1:14" ht="12.75">
      <c r="A358" t="s">
        <v>178</v>
      </c>
      <c r="B358" s="1">
        <v>36859</v>
      </c>
      <c r="C358" s="2">
        <v>0.7373726851851852</v>
      </c>
      <c r="D358" t="s">
        <v>444</v>
      </c>
      <c r="E358">
        <v>0.671</v>
      </c>
      <c r="F358">
        <v>9.5912</v>
      </c>
      <c r="G358" t="s">
        <v>445</v>
      </c>
      <c r="H358">
        <v>1.656</v>
      </c>
      <c r="I358">
        <v>93.5383</v>
      </c>
      <c r="K358" s="2">
        <v>0.736805555555519</v>
      </c>
      <c r="L358" s="3">
        <f t="shared" si="25"/>
        <v>334.7368055555555</v>
      </c>
      <c r="M358">
        <f t="shared" si="26"/>
        <v>456.72380952380956</v>
      </c>
      <c r="N358">
        <f t="shared" si="28"/>
        <v>136.75119048573836</v>
      </c>
    </row>
    <row r="359" spans="1:14" ht="12.75">
      <c r="A359" t="s">
        <v>179</v>
      </c>
      <c r="B359" s="1">
        <v>36859</v>
      </c>
      <c r="C359" s="2">
        <v>0.7394560185185185</v>
      </c>
      <c r="D359" t="s">
        <v>444</v>
      </c>
      <c r="E359">
        <v>0.675</v>
      </c>
      <c r="F359">
        <v>10.0281</v>
      </c>
      <c r="G359" t="s">
        <v>445</v>
      </c>
      <c r="H359">
        <v>1.658</v>
      </c>
      <c r="I359">
        <v>92.1926</v>
      </c>
      <c r="K359" s="2">
        <v>0.738888888888852</v>
      </c>
      <c r="L359" s="3">
        <f t="shared" si="25"/>
        <v>334.7388888888889</v>
      </c>
      <c r="M359">
        <f t="shared" si="26"/>
        <v>477.52857142857147</v>
      </c>
      <c r="N359">
        <f t="shared" si="28"/>
        <v>135.25877955845098</v>
      </c>
    </row>
    <row r="360" spans="1:14" ht="12.75">
      <c r="A360" t="s">
        <v>180</v>
      </c>
      <c r="B360" s="1">
        <v>36859</v>
      </c>
      <c r="C360" s="2">
        <v>0.7415509259259259</v>
      </c>
      <c r="D360" t="s">
        <v>444</v>
      </c>
      <c r="E360">
        <v>0.671</v>
      </c>
      <c r="F360">
        <v>9.5525</v>
      </c>
      <c r="G360" t="s">
        <v>445</v>
      </c>
      <c r="H360">
        <v>1.655</v>
      </c>
      <c r="I360">
        <v>90.6228</v>
      </c>
      <c r="K360" s="2">
        <v>0.740972222222185</v>
      </c>
      <c r="L360" s="3">
        <f t="shared" si="25"/>
        <v>334.7409722222222</v>
      </c>
      <c r="M360">
        <f t="shared" si="26"/>
        <v>454.8809523809524</v>
      </c>
      <c r="N360">
        <f t="shared" si="28"/>
        <v>133.51783679731867</v>
      </c>
    </row>
    <row r="361" spans="1:14" ht="12.75">
      <c r="A361" t="s">
        <v>181</v>
      </c>
      <c r="B361" s="1">
        <v>36859</v>
      </c>
      <c r="C361" s="2">
        <v>0.7436342592592592</v>
      </c>
      <c r="D361" t="s">
        <v>444</v>
      </c>
      <c r="E361">
        <v>0.671</v>
      </c>
      <c r="F361">
        <v>10.0679</v>
      </c>
      <c r="G361" t="s">
        <v>445</v>
      </c>
      <c r="H361">
        <v>1.656</v>
      </c>
      <c r="I361">
        <v>94.7809</v>
      </c>
      <c r="K361" s="2">
        <v>0.743055555555518</v>
      </c>
      <c r="L361" s="3">
        <f t="shared" si="25"/>
        <v>334.74305555555554</v>
      </c>
      <c r="M361">
        <f t="shared" si="26"/>
        <v>479.4238095238095</v>
      </c>
      <c r="N361">
        <f t="shared" si="28"/>
        <v>138.12926124314887</v>
      </c>
    </row>
    <row r="362" spans="1:14" ht="12.75">
      <c r="A362" t="s">
        <v>182</v>
      </c>
      <c r="B362" s="1">
        <v>36859</v>
      </c>
      <c r="C362" s="2">
        <v>0.7457175925925926</v>
      </c>
      <c r="D362" t="s">
        <v>444</v>
      </c>
      <c r="E362">
        <v>0.671</v>
      </c>
      <c r="F362">
        <v>9.8936</v>
      </c>
      <c r="G362" t="s">
        <v>445</v>
      </c>
      <c r="H362">
        <v>1.655</v>
      </c>
      <c r="I362">
        <v>89.9466</v>
      </c>
      <c r="K362" s="2">
        <v>0.745138888888851</v>
      </c>
      <c r="L362" s="3">
        <f t="shared" si="25"/>
        <v>334.74513888888885</v>
      </c>
      <c r="M362">
        <f t="shared" si="26"/>
        <v>471.1238095238094</v>
      </c>
      <c r="N362">
        <f t="shared" si="28"/>
        <v>132.76791610992044</v>
      </c>
    </row>
    <row r="363" spans="1:14" ht="12.75">
      <c r="A363" t="s">
        <v>183</v>
      </c>
      <c r="B363" s="1">
        <v>36859</v>
      </c>
      <c r="C363" s="2">
        <v>0.747800925925926</v>
      </c>
      <c r="D363" t="s">
        <v>444</v>
      </c>
      <c r="E363">
        <v>0.671</v>
      </c>
      <c r="F363">
        <v>10.3732</v>
      </c>
      <c r="G363" t="s">
        <v>445</v>
      </c>
      <c r="H363">
        <v>1.655</v>
      </c>
      <c r="I363">
        <v>93.3967</v>
      </c>
      <c r="K363" s="2">
        <v>0.747222222222184</v>
      </c>
      <c r="L363" s="3">
        <f t="shared" si="25"/>
        <v>334.7472222222222</v>
      </c>
      <c r="M363">
        <f t="shared" si="26"/>
        <v>493.9619047619048</v>
      </c>
      <c r="N363">
        <f t="shared" si="28"/>
        <v>136.5941529682353</v>
      </c>
    </row>
    <row r="364" spans="1:14" ht="12.75">
      <c r="A364" t="s">
        <v>184</v>
      </c>
      <c r="B364" s="1">
        <v>36859</v>
      </c>
      <c r="C364" s="2">
        <v>0.7498842592592593</v>
      </c>
      <c r="D364" t="s">
        <v>444</v>
      </c>
      <c r="E364">
        <v>0.671</v>
      </c>
      <c r="F364">
        <v>9.8003</v>
      </c>
      <c r="G364" t="s">
        <v>445</v>
      </c>
      <c r="H364">
        <v>1.653</v>
      </c>
      <c r="I364">
        <v>93.3595</v>
      </c>
      <c r="K364" s="2">
        <v>0.749305555555517</v>
      </c>
      <c r="L364" s="3">
        <f t="shared" si="25"/>
        <v>334.7493055555555</v>
      </c>
      <c r="M364">
        <f t="shared" si="26"/>
        <v>466.68095238095236</v>
      </c>
      <c r="N364">
        <f t="shared" si="28"/>
        <v>136.55289734923022</v>
      </c>
    </row>
    <row r="365" spans="1:16" ht="12.75">
      <c r="A365" t="s">
        <v>185</v>
      </c>
      <c r="B365" s="1">
        <v>36859</v>
      </c>
      <c r="C365" s="2">
        <v>0.7519675925925925</v>
      </c>
      <c r="D365" t="s">
        <v>444</v>
      </c>
      <c r="E365">
        <v>0.67</v>
      </c>
      <c r="F365">
        <v>9.7046</v>
      </c>
      <c r="G365" t="s">
        <v>445</v>
      </c>
      <c r="H365">
        <v>1.653</v>
      </c>
      <c r="I365">
        <v>212.4499</v>
      </c>
      <c r="K365" s="2">
        <v>0.75138888888885</v>
      </c>
      <c r="L365" s="3">
        <f t="shared" si="25"/>
        <v>334.75138888888887</v>
      </c>
      <c r="M365" t="s">
        <v>452</v>
      </c>
      <c r="N365" t="s">
        <v>452</v>
      </c>
      <c r="P365" t="s">
        <v>453</v>
      </c>
    </row>
    <row r="366" spans="1:14" ht="12.75">
      <c r="A366" t="s">
        <v>186</v>
      </c>
      <c r="B366" s="1">
        <v>36859</v>
      </c>
      <c r="C366" s="2">
        <v>0.7540509259259259</v>
      </c>
      <c r="D366" t="s">
        <v>444</v>
      </c>
      <c r="E366">
        <v>0.671</v>
      </c>
      <c r="F366">
        <v>9.7519</v>
      </c>
      <c r="G366" t="s">
        <v>445</v>
      </c>
      <c r="H366">
        <v>1.655</v>
      </c>
      <c r="I366">
        <v>219.6883</v>
      </c>
      <c r="K366" s="2">
        <v>0.753472222222183</v>
      </c>
      <c r="L366" s="3">
        <f t="shared" si="25"/>
        <v>334.7534722222222</v>
      </c>
      <c r="M366" t="s">
        <v>452</v>
      </c>
      <c r="N366" t="s">
        <v>452</v>
      </c>
    </row>
    <row r="367" spans="1:17" ht="12.75">
      <c r="A367" t="s">
        <v>187</v>
      </c>
      <c r="B367" s="1">
        <v>36859</v>
      </c>
      <c r="C367" s="2">
        <v>0.7562037037037036</v>
      </c>
      <c r="D367" t="s">
        <v>444</v>
      </c>
      <c r="E367">
        <v>0.671</v>
      </c>
      <c r="F367">
        <v>9.8868</v>
      </c>
      <c r="G367" t="s">
        <v>445</v>
      </c>
      <c r="H367">
        <v>1.655</v>
      </c>
      <c r="I367">
        <v>222.3594</v>
      </c>
      <c r="K367" s="2">
        <v>0.755555555555516</v>
      </c>
      <c r="L367" s="3">
        <f t="shared" si="25"/>
        <v>334.75555555555553</v>
      </c>
      <c r="M367" t="s">
        <v>452</v>
      </c>
      <c r="N367" t="s">
        <v>452</v>
      </c>
      <c r="P367">
        <f>AVERAGE(I366:I368)</f>
        <v>221.02384999999998</v>
      </c>
      <c r="Q367">
        <f>AVERAGE(F366:F368)</f>
        <v>9.81935</v>
      </c>
    </row>
    <row r="368" spans="1:17" ht="12.75">
      <c r="A368" t="s">
        <v>452</v>
      </c>
      <c r="B368" s="1">
        <v>36859</v>
      </c>
      <c r="C368">
        <f>AVERAGE(C367,C369)</f>
        <v>0.7582581018518517</v>
      </c>
      <c r="D368" t="s">
        <v>444</v>
      </c>
      <c r="E368" t="s">
        <v>452</v>
      </c>
      <c r="F368" t="s">
        <v>452</v>
      </c>
      <c r="G368" t="s">
        <v>445</v>
      </c>
      <c r="H368" t="s">
        <v>452</v>
      </c>
      <c r="I368" t="s">
        <v>452</v>
      </c>
      <c r="K368" s="2">
        <v>0.757638888888849</v>
      </c>
      <c r="L368" s="3">
        <f t="shared" si="25"/>
        <v>334.75763888888883</v>
      </c>
      <c r="M368" t="s">
        <v>452</v>
      </c>
      <c r="N368" t="s">
        <v>452</v>
      </c>
      <c r="P368">
        <f>STDEV(I366:I368)</f>
        <v>1.8887529232270317</v>
      </c>
      <c r="Q368">
        <f>STDEV(F366:F368)</f>
        <v>0.09538870478204399</v>
      </c>
    </row>
    <row r="369" spans="1:14" ht="12.75">
      <c r="A369" t="s">
        <v>188</v>
      </c>
      <c r="B369" s="1">
        <v>36859</v>
      </c>
      <c r="C369" s="2">
        <v>0.7603125</v>
      </c>
      <c r="D369" t="s">
        <v>444</v>
      </c>
      <c r="E369">
        <v>0.671</v>
      </c>
      <c r="F369">
        <v>10.8973</v>
      </c>
      <c r="G369" t="s">
        <v>445</v>
      </c>
      <c r="H369">
        <v>1.655</v>
      </c>
      <c r="I369">
        <v>93.5706</v>
      </c>
      <c r="K369" s="2">
        <v>0.759722222222182</v>
      </c>
      <c r="L369" s="3">
        <f t="shared" si="25"/>
        <v>334.7597222222222</v>
      </c>
      <c r="M369">
        <f aca="true" t="shared" si="29" ref="M369:M432">500*F369/AVERAGE($Q$367,$Q$6)</f>
        <v>548.5462021381823</v>
      </c>
      <c r="N369">
        <f>(277-103)/(-62+(AVERAGE($Q$4,$P$367)))*I369+277-((277-103)/(-62+(AVERAGE($Q$4,$P$367)))*220)</f>
        <v>138.36118847707664</v>
      </c>
    </row>
    <row r="370" spans="1:14" ht="12.75">
      <c r="A370" t="s">
        <v>452</v>
      </c>
      <c r="B370" s="1">
        <v>36859</v>
      </c>
      <c r="C370">
        <f>AVERAGE(C369,C371)</f>
        <v>0.7623958333333334</v>
      </c>
      <c r="D370" t="s">
        <v>444</v>
      </c>
      <c r="E370" t="s">
        <v>452</v>
      </c>
      <c r="F370" t="s">
        <v>452</v>
      </c>
      <c r="G370" t="s">
        <v>445</v>
      </c>
      <c r="H370" t="s">
        <v>452</v>
      </c>
      <c r="I370" t="s">
        <v>452</v>
      </c>
      <c r="K370" s="2">
        <v>0.761805555555515</v>
      </c>
      <c r="L370" s="3">
        <f t="shared" si="25"/>
        <v>334.7618055555555</v>
      </c>
      <c r="M370" t="s">
        <v>452</v>
      </c>
      <c r="N370" t="s">
        <v>452</v>
      </c>
    </row>
    <row r="371" spans="1:14" ht="12.75">
      <c r="A371" t="s">
        <v>189</v>
      </c>
      <c r="B371" s="1">
        <v>36859</v>
      </c>
      <c r="C371" s="2">
        <v>0.7644791666666667</v>
      </c>
      <c r="D371" t="s">
        <v>444</v>
      </c>
      <c r="E371">
        <v>0.67</v>
      </c>
      <c r="F371">
        <v>10.4046</v>
      </c>
      <c r="G371" t="s">
        <v>445</v>
      </c>
      <c r="H371">
        <v>1.655</v>
      </c>
      <c r="I371">
        <v>96.2861</v>
      </c>
      <c r="K371" s="2">
        <v>0.763888888888848</v>
      </c>
      <c r="L371" s="3">
        <f t="shared" si="25"/>
        <v>334.76388888888886</v>
      </c>
      <c r="M371">
        <f t="shared" si="29"/>
        <v>523.7447638191967</v>
      </c>
      <c r="N371">
        <f aca="true" t="shared" si="30" ref="N371:N382">(277-103)/(-62+(AVERAGE($Q$4,$P$367)))*I371+277-((277-103)/(-62+(AVERAGE($Q$4,$P$367)))*220)</f>
        <v>141.33892698323498</v>
      </c>
    </row>
    <row r="372" spans="1:14" ht="12.75">
      <c r="A372" t="s">
        <v>190</v>
      </c>
      <c r="B372" s="1">
        <v>36859</v>
      </c>
      <c r="C372" s="2">
        <v>0.7665625</v>
      </c>
      <c r="D372" t="s">
        <v>444</v>
      </c>
      <c r="E372">
        <v>0.671</v>
      </c>
      <c r="F372">
        <v>10.6746</v>
      </c>
      <c r="G372" t="s">
        <v>445</v>
      </c>
      <c r="H372">
        <v>1.656</v>
      </c>
      <c r="I372">
        <v>99.3232</v>
      </c>
      <c r="K372" s="2">
        <v>0.765972222222181</v>
      </c>
      <c r="L372" s="3">
        <f t="shared" si="25"/>
        <v>334.76597222222216</v>
      </c>
      <c r="M372">
        <f t="shared" si="29"/>
        <v>537.3359721531243</v>
      </c>
      <c r="N372">
        <f t="shared" si="30"/>
        <v>144.6693227177419</v>
      </c>
    </row>
    <row r="373" spans="1:14" ht="12.75">
      <c r="A373" t="s">
        <v>191</v>
      </c>
      <c r="B373" s="1">
        <v>36859</v>
      </c>
      <c r="C373" s="2">
        <v>0.7686458333333334</v>
      </c>
      <c r="D373" t="s">
        <v>444</v>
      </c>
      <c r="E373">
        <v>0.671</v>
      </c>
      <c r="F373">
        <v>10.0066</v>
      </c>
      <c r="G373" t="s">
        <v>445</v>
      </c>
      <c r="H373">
        <v>1.656</v>
      </c>
      <c r="I373">
        <v>95.0196</v>
      </c>
      <c r="K373" s="2">
        <v>0.768055555555514</v>
      </c>
      <c r="L373" s="3">
        <f t="shared" si="25"/>
        <v>334.7680555555555</v>
      </c>
      <c r="M373">
        <f t="shared" si="29"/>
        <v>503.71031597881455</v>
      </c>
      <c r="N373">
        <f t="shared" si="30"/>
        <v>139.95011983241577</v>
      </c>
    </row>
    <row r="374" spans="1:14" ht="12.75">
      <c r="A374" t="s">
        <v>192</v>
      </c>
      <c r="B374" s="1">
        <v>36859</v>
      </c>
      <c r="C374" s="2">
        <v>0.7707407407407407</v>
      </c>
      <c r="D374" t="s">
        <v>444</v>
      </c>
      <c r="E374">
        <v>0.671</v>
      </c>
      <c r="F374">
        <v>10.379</v>
      </c>
      <c r="G374" t="s">
        <v>445</v>
      </c>
      <c r="H374">
        <v>1.655</v>
      </c>
      <c r="I374">
        <v>94.8512</v>
      </c>
      <c r="K374" s="2">
        <v>0.770138888888847</v>
      </c>
      <c r="L374" s="3">
        <f t="shared" si="25"/>
        <v>334.7701388888888</v>
      </c>
      <c r="M374">
        <f t="shared" si="29"/>
        <v>522.4561159179058</v>
      </c>
      <c r="N374">
        <f t="shared" si="30"/>
        <v>139.76545727876564</v>
      </c>
    </row>
    <row r="375" spans="1:14" ht="12.75">
      <c r="A375" t="s">
        <v>193</v>
      </c>
      <c r="B375" s="1">
        <v>36859</v>
      </c>
      <c r="C375" s="2">
        <v>0.772824074074074</v>
      </c>
      <c r="D375" t="s">
        <v>444</v>
      </c>
      <c r="E375">
        <v>0.671</v>
      </c>
      <c r="F375">
        <v>10.7451</v>
      </c>
      <c r="G375" t="s">
        <v>445</v>
      </c>
      <c r="H375">
        <v>1.656</v>
      </c>
      <c r="I375">
        <v>101.6177</v>
      </c>
      <c r="K375" s="2">
        <v>0.77222222222218</v>
      </c>
      <c r="L375" s="3">
        <f t="shared" si="25"/>
        <v>334.7722222222222</v>
      </c>
      <c r="M375">
        <f t="shared" si="29"/>
        <v>540.8847876625388</v>
      </c>
      <c r="N375">
        <f t="shared" si="30"/>
        <v>147.1854048397748</v>
      </c>
    </row>
    <row r="376" spans="1:14" ht="12.75">
      <c r="A376" t="s">
        <v>194</v>
      </c>
      <c r="B376" s="1">
        <v>36859</v>
      </c>
      <c r="C376" s="2">
        <v>0.7749074074074075</v>
      </c>
      <c r="D376" t="s">
        <v>444</v>
      </c>
      <c r="E376">
        <v>0.671</v>
      </c>
      <c r="F376">
        <v>10.8669</v>
      </c>
      <c r="G376" t="s">
        <v>445</v>
      </c>
      <c r="H376">
        <v>1.656</v>
      </c>
      <c r="I376">
        <v>98.202</v>
      </c>
      <c r="K376" s="2">
        <v>0.774305555555513</v>
      </c>
      <c r="L376" s="3">
        <f t="shared" si="25"/>
        <v>334.7743055555555</v>
      </c>
      <c r="M376">
        <f t="shared" si="29"/>
        <v>547.0159327553994</v>
      </c>
      <c r="N376">
        <f t="shared" si="30"/>
        <v>143.43984733085009</v>
      </c>
    </row>
    <row r="377" spans="1:14" ht="12.75">
      <c r="A377" t="s">
        <v>195</v>
      </c>
      <c r="B377" s="1">
        <v>36859</v>
      </c>
      <c r="C377" s="2">
        <v>0.7769907407407407</v>
      </c>
      <c r="D377" t="s">
        <v>444</v>
      </c>
      <c r="E377">
        <v>0.67</v>
      </c>
      <c r="F377">
        <v>9.8374</v>
      </c>
      <c r="G377" t="s">
        <v>445</v>
      </c>
      <c r="H377">
        <v>1.653</v>
      </c>
      <c r="I377">
        <v>96.6198</v>
      </c>
      <c r="K377" s="2">
        <v>0.776388888888846</v>
      </c>
      <c r="L377" s="3">
        <f t="shared" si="25"/>
        <v>334.77638888888885</v>
      </c>
      <c r="M377">
        <f t="shared" si="29"/>
        <v>495.19315875621993</v>
      </c>
      <c r="N377">
        <f t="shared" si="30"/>
        <v>141.70485272048595</v>
      </c>
    </row>
    <row r="378" spans="1:14" ht="12.75">
      <c r="A378" t="s">
        <v>196</v>
      </c>
      <c r="B378" s="1">
        <v>36859</v>
      </c>
      <c r="C378" s="2">
        <v>0.779074074074074</v>
      </c>
      <c r="D378" t="s">
        <v>444</v>
      </c>
      <c r="E378">
        <v>0.671</v>
      </c>
      <c r="F378">
        <v>10.412</v>
      </c>
      <c r="G378" t="s">
        <v>445</v>
      </c>
      <c r="H378">
        <v>1.655</v>
      </c>
      <c r="I378">
        <v>100.1009</v>
      </c>
      <c r="K378" s="2">
        <v>0.778472222222179</v>
      </c>
      <c r="L378" s="3">
        <f t="shared" si="25"/>
        <v>334.7784722222222</v>
      </c>
      <c r="M378">
        <f t="shared" si="29"/>
        <v>524.1172636031636</v>
      </c>
      <c r="N378">
        <f t="shared" si="30"/>
        <v>145.52212597174278</v>
      </c>
    </row>
    <row r="379" spans="1:14" ht="12.75">
      <c r="A379" t="s">
        <v>197</v>
      </c>
      <c r="B379" s="1">
        <v>36859</v>
      </c>
      <c r="C379" s="2">
        <v>0.7812152777777778</v>
      </c>
      <c r="D379" t="s">
        <v>444</v>
      </c>
      <c r="E379">
        <v>0.671</v>
      </c>
      <c r="F379">
        <v>11.5366</v>
      </c>
      <c r="G379" t="s">
        <v>445</v>
      </c>
      <c r="H379">
        <v>1.656</v>
      </c>
      <c r="I379">
        <v>101.2928</v>
      </c>
      <c r="K379" s="2">
        <v>0.780555555555512</v>
      </c>
      <c r="L379" s="3">
        <f t="shared" si="25"/>
        <v>334.7805555555555</v>
      </c>
      <c r="M379">
        <f t="shared" si="29"/>
        <v>580.7271632044043</v>
      </c>
      <c r="N379">
        <f t="shared" si="30"/>
        <v>146.82912892718016</v>
      </c>
    </row>
    <row r="380" spans="1:14" ht="12.75">
      <c r="A380" t="s">
        <v>198</v>
      </c>
      <c r="B380" s="1">
        <v>36859</v>
      </c>
      <c r="C380" s="2">
        <v>0.7832407407407408</v>
      </c>
      <c r="D380" t="s">
        <v>444</v>
      </c>
      <c r="E380">
        <v>0.671</v>
      </c>
      <c r="F380">
        <v>10.318</v>
      </c>
      <c r="G380" t="s">
        <v>445</v>
      </c>
      <c r="H380">
        <v>1.656</v>
      </c>
      <c r="I380">
        <v>103.0153</v>
      </c>
      <c r="K380" s="2">
        <v>0.782638888888845</v>
      </c>
      <c r="L380" s="3">
        <f t="shared" si="25"/>
        <v>334.78263888888887</v>
      </c>
      <c r="M380">
        <f t="shared" si="29"/>
        <v>519.385509590611</v>
      </c>
      <c r="N380">
        <f t="shared" si="30"/>
        <v>148.71797244655332</v>
      </c>
    </row>
    <row r="381" spans="1:14" ht="12.75">
      <c r="A381" t="s">
        <v>199</v>
      </c>
      <c r="B381" s="1">
        <v>36859</v>
      </c>
      <c r="C381" s="2">
        <v>0.785335648148148</v>
      </c>
      <c r="D381" t="s">
        <v>444</v>
      </c>
      <c r="E381">
        <v>0.67</v>
      </c>
      <c r="F381">
        <v>11.3171</v>
      </c>
      <c r="G381" t="s">
        <v>445</v>
      </c>
      <c r="H381">
        <v>1.655</v>
      </c>
      <c r="I381">
        <v>101.1455</v>
      </c>
      <c r="K381" s="2">
        <v>0.784722222222178</v>
      </c>
      <c r="L381" s="3">
        <f t="shared" si="25"/>
        <v>334.7847222222222</v>
      </c>
      <c r="M381">
        <f t="shared" si="29"/>
        <v>569.6780142070075</v>
      </c>
      <c r="N381">
        <f t="shared" si="30"/>
        <v>146.66760402128543</v>
      </c>
    </row>
    <row r="382" spans="1:14" ht="12.75">
      <c r="A382" t="s">
        <v>200</v>
      </c>
      <c r="B382" s="1">
        <v>36859</v>
      </c>
      <c r="C382" s="2">
        <v>0.7874189814814815</v>
      </c>
      <c r="D382" t="s">
        <v>444</v>
      </c>
      <c r="E382">
        <v>0.671</v>
      </c>
      <c r="F382">
        <v>10.1867</v>
      </c>
      <c r="G382" t="s">
        <v>445</v>
      </c>
      <c r="H382">
        <v>1.656</v>
      </c>
      <c r="I382">
        <v>103.2065</v>
      </c>
      <c r="K382" s="2">
        <v>0.786805555555511</v>
      </c>
      <c r="L382" s="3">
        <f t="shared" si="25"/>
        <v>334.78680555555553</v>
      </c>
      <c r="M382">
        <f t="shared" si="29"/>
        <v>512.7761553156307</v>
      </c>
      <c r="N382">
        <f t="shared" si="30"/>
        <v>148.92763681863116</v>
      </c>
    </row>
    <row r="383" spans="1:14" ht="12.75">
      <c r="A383" t="s">
        <v>452</v>
      </c>
      <c r="B383" s="1">
        <v>36859</v>
      </c>
      <c r="C383">
        <f>AVERAGE(C382,C384)</f>
        <v>0.7895023148148148</v>
      </c>
      <c r="D383" t="s">
        <v>444</v>
      </c>
      <c r="E383" t="s">
        <v>452</v>
      </c>
      <c r="F383" t="s">
        <v>452</v>
      </c>
      <c r="G383" t="s">
        <v>445</v>
      </c>
      <c r="H383" t="s">
        <v>452</v>
      </c>
      <c r="I383" t="s">
        <v>452</v>
      </c>
      <c r="K383" s="2">
        <v>0.788888888888844</v>
      </c>
      <c r="L383" s="3">
        <f t="shared" si="25"/>
        <v>334.78888888888883</v>
      </c>
      <c r="M383" t="s">
        <v>452</v>
      </c>
      <c r="N383" t="s">
        <v>452</v>
      </c>
    </row>
    <row r="384" spans="1:14" ht="12.75">
      <c r="A384" t="s">
        <v>201</v>
      </c>
      <c r="B384" s="1">
        <v>36859</v>
      </c>
      <c r="C384" s="2">
        <v>0.7915856481481481</v>
      </c>
      <c r="D384" t="s">
        <v>444</v>
      </c>
      <c r="E384">
        <v>0.671</v>
      </c>
      <c r="F384">
        <v>9.8287</v>
      </c>
      <c r="G384" t="s">
        <v>445</v>
      </c>
      <c r="H384">
        <v>1.656</v>
      </c>
      <c r="I384">
        <v>96.2447</v>
      </c>
      <c r="K384" s="2">
        <v>0.790972222222177</v>
      </c>
      <c r="L384" s="3">
        <f t="shared" si="25"/>
        <v>334.7909722222222</v>
      </c>
      <c r="M384">
        <f t="shared" si="29"/>
        <v>494.7552198210155</v>
      </c>
      <c r="N384">
        <f aca="true" t="shared" si="31" ref="N384:N394">(277-103)/(-62+(AVERAGE($Q$4,$P$367)))*I384+277-((277-103)/(-62+(AVERAGE($Q$4,$P$367)))*220)</f>
        <v>141.293528944511</v>
      </c>
    </row>
    <row r="385" spans="1:14" ht="12.75">
      <c r="A385" t="s">
        <v>202</v>
      </c>
      <c r="B385" s="1">
        <v>36859</v>
      </c>
      <c r="C385" s="2">
        <v>0.7936689814814816</v>
      </c>
      <c r="D385" t="s">
        <v>444</v>
      </c>
      <c r="E385">
        <v>0.671</v>
      </c>
      <c r="F385">
        <v>10.7021</v>
      </c>
      <c r="G385" t="s">
        <v>445</v>
      </c>
      <c r="H385">
        <v>1.655</v>
      </c>
      <c r="I385">
        <v>103.1697</v>
      </c>
      <c r="K385" s="2">
        <v>0.79305555555551</v>
      </c>
      <c r="L385" s="3">
        <f t="shared" si="25"/>
        <v>334.7930555555555</v>
      </c>
      <c r="M385">
        <f t="shared" si="29"/>
        <v>538.7202618908391</v>
      </c>
      <c r="N385">
        <f t="shared" si="31"/>
        <v>148.8872830064321</v>
      </c>
    </row>
    <row r="386" spans="1:14" ht="12.75">
      <c r="A386" t="s">
        <v>203</v>
      </c>
      <c r="B386" s="1">
        <v>36859</v>
      </c>
      <c r="C386" s="2">
        <v>0.7957523148148148</v>
      </c>
      <c r="D386" t="s">
        <v>444</v>
      </c>
      <c r="E386">
        <v>0.671</v>
      </c>
      <c r="F386">
        <v>10.7056</v>
      </c>
      <c r="G386" t="s">
        <v>445</v>
      </c>
      <c r="H386">
        <v>1.655</v>
      </c>
      <c r="I386">
        <v>101.7717</v>
      </c>
      <c r="K386" s="2">
        <v>0.795138888888843</v>
      </c>
      <c r="L386" s="3">
        <f t="shared" si="25"/>
        <v>334.79513888888886</v>
      </c>
      <c r="M386">
        <f t="shared" si="29"/>
        <v>538.8964442210937</v>
      </c>
      <c r="N386">
        <f t="shared" si="31"/>
        <v>147.35427677126015</v>
      </c>
    </row>
    <row r="387" spans="1:14" ht="12.75">
      <c r="A387" t="s">
        <v>204</v>
      </c>
      <c r="B387" s="1">
        <v>36859</v>
      </c>
      <c r="C387" s="2">
        <v>0.7978472222222223</v>
      </c>
      <c r="D387" t="s">
        <v>444</v>
      </c>
      <c r="E387">
        <v>0.671</v>
      </c>
      <c r="F387">
        <v>9.4957</v>
      </c>
      <c r="G387" t="s">
        <v>445</v>
      </c>
      <c r="H387">
        <v>1.655</v>
      </c>
      <c r="I387">
        <v>98.9515</v>
      </c>
      <c r="K387" s="2">
        <v>0.797222222222176</v>
      </c>
      <c r="L387" s="3">
        <f t="shared" si="25"/>
        <v>334.79722222222216</v>
      </c>
      <c r="M387">
        <f t="shared" si="29"/>
        <v>477.9927295425048</v>
      </c>
      <c r="N387">
        <f t="shared" si="31"/>
        <v>144.2617272831114</v>
      </c>
    </row>
    <row r="388" spans="1:14" ht="12.75">
      <c r="A388" t="s">
        <v>205</v>
      </c>
      <c r="B388" s="1">
        <v>36859</v>
      </c>
      <c r="C388" s="2">
        <v>0.7999305555555556</v>
      </c>
      <c r="D388" t="s">
        <v>444</v>
      </c>
      <c r="E388">
        <v>0.67</v>
      </c>
      <c r="F388">
        <v>10.1672</v>
      </c>
      <c r="G388" t="s">
        <v>445</v>
      </c>
      <c r="H388">
        <v>1.655</v>
      </c>
      <c r="I388">
        <v>100.6758</v>
      </c>
      <c r="K388" s="2">
        <v>0.799305555555509</v>
      </c>
      <c r="L388" s="3">
        <f t="shared" si="25"/>
        <v>334.7993055555555</v>
      </c>
      <c r="M388">
        <f t="shared" si="29"/>
        <v>511.79456804706916</v>
      </c>
      <c r="N388">
        <f t="shared" si="31"/>
        <v>146.15254463025516</v>
      </c>
    </row>
    <row r="389" spans="1:14" ht="12.75">
      <c r="A389" t="s">
        <v>206</v>
      </c>
      <c r="B389" s="1">
        <v>36859</v>
      </c>
      <c r="C389" s="2">
        <v>0.8020138888888889</v>
      </c>
      <c r="D389" t="s">
        <v>444</v>
      </c>
      <c r="E389">
        <v>0.671</v>
      </c>
      <c r="F389">
        <v>9.5982</v>
      </c>
      <c r="G389" t="s">
        <v>445</v>
      </c>
      <c r="H389">
        <v>1.655</v>
      </c>
      <c r="I389">
        <v>97.3334</v>
      </c>
      <c r="K389" s="2">
        <v>0.801388888888842</v>
      </c>
      <c r="L389" s="3">
        <f t="shared" si="25"/>
        <v>334.8013888888888</v>
      </c>
      <c r="M389">
        <f t="shared" si="29"/>
        <v>483.15235492853293</v>
      </c>
      <c r="N389">
        <f t="shared" si="31"/>
        <v>142.48736577443353</v>
      </c>
    </row>
    <row r="390" spans="1:14" ht="12.75">
      <c r="A390" t="s">
        <v>207</v>
      </c>
      <c r="B390" s="1">
        <v>36859</v>
      </c>
      <c r="C390" s="2">
        <v>0.8040972222222221</v>
      </c>
      <c r="D390" t="s">
        <v>444</v>
      </c>
      <c r="E390">
        <v>0.671</v>
      </c>
      <c r="F390">
        <v>10.0786</v>
      </c>
      <c r="G390" t="s">
        <v>445</v>
      </c>
      <c r="H390">
        <v>1.655</v>
      </c>
      <c r="I390">
        <v>99.6713</v>
      </c>
      <c r="K390" s="2">
        <v>0.803472222222175</v>
      </c>
      <c r="L390" s="3">
        <f aca="true" t="shared" si="32" ref="L390:L453">B390-DATE(1999,12,31)+K390</f>
        <v>334.8034722222222</v>
      </c>
      <c r="M390">
        <f t="shared" si="29"/>
        <v>507.3346382011952</v>
      </c>
      <c r="N390">
        <f t="shared" si="31"/>
        <v>145.05103907715775</v>
      </c>
    </row>
    <row r="391" spans="1:14" ht="12.75">
      <c r="A391" t="s">
        <v>208</v>
      </c>
      <c r="B391" s="1">
        <v>36859</v>
      </c>
      <c r="C391" s="2">
        <v>0.8061805555555556</v>
      </c>
      <c r="D391" t="s">
        <v>444</v>
      </c>
      <c r="E391">
        <v>0.671</v>
      </c>
      <c r="F391">
        <v>10.5349</v>
      </c>
      <c r="G391" t="s">
        <v>445</v>
      </c>
      <c r="H391">
        <v>1.656</v>
      </c>
      <c r="I391">
        <v>101.3095</v>
      </c>
      <c r="K391" s="2">
        <v>0.805555555555508</v>
      </c>
      <c r="L391" s="3">
        <f t="shared" si="32"/>
        <v>334.8055555555555</v>
      </c>
      <c r="M391">
        <f t="shared" si="29"/>
        <v>530.3037802855329</v>
      </c>
      <c r="N391">
        <f t="shared" si="31"/>
        <v>146.84744166260745</v>
      </c>
    </row>
    <row r="392" spans="1:14" ht="12.75">
      <c r="A392" t="s">
        <v>209</v>
      </c>
      <c r="B392" s="1">
        <v>36859</v>
      </c>
      <c r="C392" s="2">
        <v>0.8082638888888889</v>
      </c>
      <c r="D392" t="s">
        <v>444</v>
      </c>
      <c r="E392">
        <v>0.671</v>
      </c>
      <c r="F392">
        <v>10.4722</v>
      </c>
      <c r="G392" t="s">
        <v>445</v>
      </c>
      <c r="H392">
        <v>1.656</v>
      </c>
      <c r="I392">
        <v>99.9822</v>
      </c>
      <c r="K392" s="2">
        <v>0.807638888888841</v>
      </c>
      <c r="L392" s="3">
        <f t="shared" si="32"/>
        <v>334.80763888888885</v>
      </c>
      <c r="M392">
        <f t="shared" si="29"/>
        <v>527.147599683543</v>
      </c>
      <c r="N392">
        <f t="shared" si="31"/>
        <v>145.39196299598106</v>
      </c>
    </row>
    <row r="393" spans="1:14" ht="12.75">
      <c r="A393" t="s">
        <v>210</v>
      </c>
      <c r="B393" s="1">
        <v>36859</v>
      </c>
      <c r="C393" s="2">
        <v>0.8103472222222222</v>
      </c>
      <c r="D393" t="s">
        <v>444</v>
      </c>
      <c r="E393">
        <v>0.671</v>
      </c>
      <c r="F393">
        <v>10.4207</v>
      </c>
      <c r="G393" t="s">
        <v>445</v>
      </c>
      <c r="H393">
        <v>1.656</v>
      </c>
      <c r="I393">
        <v>103.3373</v>
      </c>
      <c r="K393" s="2">
        <v>0.809722222222174</v>
      </c>
      <c r="L393" s="3">
        <f t="shared" si="32"/>
        <v>334.80972222222215</v>
      </c>
      <c r="M393">
        <f t="shared" si="29"/>
        <v>524.5552025383679</v>
      </c>
      <c r="N393">
        <f t="shared" si="31"/>
        <v>149.07106830329533</v>
      </c>
    </row>
    <row r="394" spans="1:14" ht="12.75">
      <c r="A394" t="s">
        <v>211</v>
      </c>
      <c r="B394" s="1">
        <v>36859</v>
      </c>
      <c r="C394" s="2">
        <v>0.8124305555555557</v>
      </c>
      <c r="D394" t="s">
        <v>444</v>
      </c>
      <c r="E394">
        <v>0.671</v>
      </c>
      <c r="F394">
        <v>9.7563</v>
      </c>
      <c r="G394" t="s">
        <v>445</v>
      </c>
      <c r="H394">
        <v>1.655</v>
      </c>
      <c r="I394">
        <v>106.2894</v>
      </c>
      <c r="K394" s="2">
        <v>0.811805555555507</v>
      </c>
      <c r="L394" s="3">
        <f t="shared" si="32"/>
        <v>334.8118055555555</v>
      </c>
      <c r="M394">
        <f t="shared" si="29"/>
        <v>491.1107624751771</v>
      </c>
      <c r="N394">
        <f t="shared" si="31"/>
        <v>152.3082555041902</v>
      </c>
    </row>
    <row r="395" spans="1:14" ht="12.75">
      <c r="A395" t="s">
        <v>452</v>
      </c>
      <c r="B395" s="1">
        <v>36859</v>
      </c>
      <c r="C395">
        <f>AVERAGE(C394,C396)</f>
        <v>0.814519675925926</v>
      </c>
      <c r="D395" t="s">
        <v>444</v>
      </c>
      <c r="E395" t="s">
        <v>452</v>
      </c>
      <c r="F395" t="s">
        <v>452</v>
      </c>
      <c r="G395" t="s">
        <v>445</v>
      </c>
      <c r="H395" t="s">
        <v>452</v>
      </c>
      <c r="I395" t="s">
        <v>452</v>
      </c>
      <c r="K395" s="2">
        <v>0.81388888888884</v>
      </c>
      <c r="L395" s="3">
        <f t="shared" si="32"/>
        <v>334.8138888888888</v>
      </c>
      <c r="M395" t="s">
        <v>452</v>
      </c>
      <c r="N395" t="s">
        <v>452</v>
      </c>
    </row>
    <row r="396" spans="1:14" ht="12.75">
      <c r="A396" t="s">
        <v>212</v>
      </c>
      <c r="B396" s="1">
        <v>36859</v>
      </c>
      <c r="C396" s="2">
        <v>0.8166087962962963</v>
      </c>
      <c r="D396" t="s">
        <v>444</v>
      </c>
      <c r="E396">
        <v>0.671</v>
      </c>
      <c r="F396">
        <v>11.6131</v>
      </c>
      <c r="G396" t="s">
        <v>445</v>
      </c>
      <c r="H396">
        <v>1.656</v>
      </c>
      <c r="I396">
        <v>104.648</v>
      </c>
      <c r="K396" s="2">
        <v>0.815972222222173</v>
      </c>
      <c r="L396" s="3">
        <f t="shared" si="32"/>
        <v>334.8159722222222</v>
      </c>
      <c r="M396">
        <f t="shared" si="29"/>
        <v>584.5780055656836</v>
      </c>
      <c r="N396">
        <f>(277-103)/(-62+(AVERAGE($Q$4,$P$367)))*I396+277-((277-103)/(-62+(AVERAGE($Q$4,$P$367)))*220)</f>
        <v>150.50834389159283</v>
      </c>
    </row>
    <row r="397" spans="1:14" ht="12.75">
      <c r="A397" t="s">
        <v>213</v>
      </c>
      <c r="B397" s="1">
        <v>36859</v>
      </c>
      <c r="C397" s="2">
        <v>0.8186921296296297</v>
      </c>
      <c r="D397" t="s">
        <v>444</v>
      </c>
      <c r="E397">
        <v>0.67</v>
      </c>
      <c r="F397">
        <v>9.6961</v>
      </c>
      <c r="G397" t="s">
        <v>445</v>
      </c>
      <c r="H397">
        <v>1.655</v>
      </c>
      <c r="I397">
        <v>106.3915</v>
      </c>
      <c r="K397" s="2">
        <v>0.818055555555506</v>
      </c>
      <c r="L397" s="3">
        <f t="shared" si="32"/>
        <v>334.81805555555553</v>
      </c>
      <c r="M397">
        <f t="shared" si="29"/>
        <v>488.08042639479777</v>
      </c>
      <c r="N397">
        <f>(277-103)/(-62+(AVERAGE($Q$4,$P$367)))*I397+277-((277-103)/(-62+(AVERAGE($Q$4,$P$367)))*220)</f>
        <v>152.42021540162304</v>
      </c>
    </row>
    <row r="398" spans="1:14" ht="12.75">
      <c r="A398" t="s">
        <v>214</v>
      </c>
      <c r="B398" s="1">
        <v>36859</v>
      </c>
      <c r="C398" s="2">
        <v>0.820775462962963</v>
      </c>
      <c r="D398" t="s">
        <v>444</v>
      </c>
      <c r="E398">
        <v>0.671</v>
      </c>
      <c r="F398">
        <v>10.0503</v>
      </c>
      <c r="G398" t="s">
        <v>445</v>
      </c>
      <c r="H398">
        <v>1.656</v>
      </c>
      <c r="I398">
        <v>100.7434</v>
      </c>
      <c r="K398" s="2">
        <v>0.820138888888839</v>
      </c>
      <c r="L398" s="3">
        <f t="shared" si="32"/>
        <v>334.82013888888883</v>
      </c>
      <c r="M398">
        <f t="shared" si="29"/>
        <v>505.91007821656495</v>
      </c>
      <c r="N398">
        <f>(277-103)/(-62+(AVERAGE($Q$4,$P$367)))*I398+277-((277-103)/(-62+(AVERAGE($Q$4,$P$367)))*220)</f>
        <v>146.22667282875133</v>
      </c>
    </row>
    <row r="399" spans="1:14" ht="12.75">
      <c r="A399" t="s">
        <v>452</v>
      </c>
      <c r="B399" s="1">
        <v>36859</v>
      </c>
      <c r="C399">
        <f>AVERAGE(C398,C400)</f>
        <v>0.8228587962962963</v>
      </c>
      <c r="D399" t="s">
        <v>444</v>
      </c>
      <c r="E399" t="s">
        <v>452</v>
      </c>
      <c r="F399" t="s">
        <v>452</v>
      </c>
      <c r="G399" t="s">
        <v>445</v>
      </c>
      <c r="H399" t="s">
        <v>452</v>
      </c>
      <c r="I399" t="s">
        <v>452</v>
      </c>
      <c r="K399" s="2">
        <v>0.822222222222172</v>
      </c>
      <c r="L399" s="3">
        <f t="shared" si="32"/>
        <v>334.8222222222222</v>
      </c>
      <c r="M399" t="s">
        <v>452</v>
      </c>
      <c r="N399" t="s">
        <v>452</v>
      </c>
    </row>
    <row r="400" spans="1:14" ht="12.75">
      <c r="A400" t="s">
        <v>215</v>
      </c>
      <c r="B400" s="1">
        <v>36859</v>
      </c>
      <c r="C400" s="2">
        <v>0.8249421296296297</v>
      </c>
      <c r="D400" t="s">
        <v>444</v>
      </c>
      <c r="E400">
        <v>0.671</v>
      </c>
      <c r="F400">
        <v>9.6457</v>
      </c>
      <c r="G400" t="s">
        <v>445</v>
      </c>
      <c r="H400">
        <v>1.655</v>
      </c>
      <c r="I400">
        <v>101.3199</v>
      </c>
      <c r="K400" s="2">
        <v>0.824305555555505</v>
      </c>
      <c r="L400" s="3">
        <f t="shared" si="32"/>
        <v>334.8243055555555</v>
      </c>
      <c r="M400">
        <f t="shared" si="29"/>
        <v>485.5434008391312</v>
      </c>
      <c r="N400">
        <f>(277-103)/(-62+(AVERAGE($Q$4,$P$367)))*I400+277-((277-103)/(-62+(AVERAGE($Q$4,$P$367)))*220)</f>
        <v>146.85884600083764</v>
      </c>
    </row>
    <row r="401" spans="1:14" ht="12.75">
      <c r="A401" t="s">
        <v>452</v>
      </c>
      <c r="B401" s="1">
        <v>36859</v>
      </c>
      <c r="C401">
        <f>AVERAGE(C400,C402)</f>
        <v>0.82703125</v>
      </c>
      <c r="D401" t="s">
        <v>444</v>
      </c>
      <c r="E401" t="s">
        <v>452</v>
      </c>
      <c r="F401" t="s">
        <v>452</v>
      </c>
      <c r="G401" t="s">
        <v>445</v>
      </c>
      <c r="H401" t="s">
        <v>452</v>
      </c>
      <c r="I401" t="s">
        <v>452</v>
      </c>
      <c r="K401" s="2">
        <v>0.826388888888838</v>
      </c>
      <c r="L401" s="3">
        <f t="shared" si="32"/>
        <v>334.82638888888886</v>
      </c>
      <c r="M401" t="s">
        <v>452</v>
      </c>
      <c r="N401" t="s">
        <v>452</v>
      </c>
    </row>
    <row r="402" spans="1:14" ht="12.75">
      <c r="A402" t="s">
        <v>216</v>
      </c>
      <c r="B402" s="1">
        <v>36859</v>
      </c>
      <c r="C402" s="2">
        <v>0.8291203703703703</v>
      </c>
      <c r="D402" t="s">
        <v>444</v>
      </c>
      <c r="E402">
        <v>0.673</v>
      </c>
      <c r="F402">
        <v>10.9224</v>
      </c>
      <c r="G402" t="s">
        <v>445</v>
      </c>
      <c r="H402">
        <v>1.656</v>
      </c>
      <c r="I402">
        <v>101.4339</v>
      </c>
      <c r="K402" s="2">
        <v>0.828472222222171</v>
      </c>
      <c r="L402" s="3">
        <f t="shared" si="32"/>
        <v>334.82847222222216</v>
      </c>
      <c r="M402">
        <f t="shared" si="29"/>
        <v>549.8096811351511</v>
      </c>
      <c r="N402">
        <f aca="true" t="shared" si="33" ref="N402:N410">(277-103)/(-62+(AVERAGE($Q$4,$P$367)))*I402+277-((277-103)/(-62+(AVERAGE($Q$4,$P$367)))*220)</f>
        <v>146.98385509297609</v>
      </c>
    </row>
    <row r="403" spans="1:14" ht="12.75">
      <c r="A403" t="s">
        <v>217</v>
      </c>
      <c r="B403" s="1">
        <v>36859</v>
      </c>
      <c r="C403" s="2">
        <v>0.8312037037037037</v>
      </c>
      <c r="D403" t="s">
        <v>444</v>
      </c>
      <c r="E403">
        <v>0.67</v>
      </c>
      <c r="F403">
        <v>11.069</v>
      </c>
      <c r="G403" t="s">
        <v>445</v>
      </c>
      <c r="H403">
        <v>1.655</v>
      </c>
      <c r="I403">
        <v>125.7867</v>
      </c>
      <c r="K403" s="2">
        <v>0.830555555555504</v>
      </c>
      <c r="L403" s="3">
        <f t="shared" si="32"/>
        <v>334.8305555555555</v>
      </c>
      <c r="M403">
        <f t="shared" si="29"/>
        <v>557.1892038823873</v>
      </c>
      <c r="N403">
        <f t="shared" si="33"/>
        <v>173.68842894411713</v>
      </c>
    </row>
    <row r="404" spans="1:14" ht="12.75">
      <c r="A404" t="s">
        <v>218</v>
      </c>
      <c r="B404" s="1">
        <v>36859</v>
      </c>
      <c r="C404" s="2">
        <v>0.833287037037037</v>
      </c>
      <c r="D404" t="s">
        <v>444</v>
      </c>
      <c r="E404">
        <v>0.67</v>
      </c>
      <c r="F404">
        <v>9.7058</v>
      </c>
      <c r="G404" t="s">
        <v>445</v>
      </c>
      <c r="H404">
        <v>1.655</v>
      </c>
      <c r="I404">
        <v>125.0003</v>
      </c>
      <c r="K404" s="2">
        <v>0.832638888888837</v>
      </c>
      <c r="L404" s="3">
        <f t="shared" si="32"/>
        <v>334.8326388888888</v>
      </c>
      <c r="M404">
        <f t="shared" si="29"/>
        <v>488.56870313864624</v>
      </c>
      <c r="N404">
        <f t="shared" si="33"/>
        <v>172.82608552255832</v>
      </c>
    </row>
    <row r="405" spans="1:14" ht="12.75">
      <c r="A405" t="s">
        <v>219</v>
      </c>
      <c r="B405" s="1">
        <v>36859</v>
      </c>
      <c r="C405" s="2">
        <v>0.8353703703703704</v>
      </c>
      <c r="D405" t="s">
        <v>444</v>
      </c>
      <c r="E405">
        <v>0.671</v>
      </c>
      <c r="F405">
        <v>10.5309</v>
      </c>
      <c r="G405" t="s">
        <v>445</v>
      </c>
      <c r="H405">
        <v>1.656</v>
      </c>
      <c r="I405">
        <v>139.0413</v>
      </c>
      <c r="K405" s="2">
        <v>0.83472222222217</v>
      </c>
      <c r="L405" s="3">
        <f t="shared" si="32"/>
        <v>334.8347222222222</v>
      </c>
      <c r="M405">
        <f t="shared" si="29"/>
        <v>530.1024290509562</v>
      </c>
      <c r="N405">
        <f t="shared" si="33"/>
        <v>188.2230387042816</v>
      </c>
    </row>
    <row r="406" spans="1:14" ht="12.75">
      <c r="A406" t="s">
        <v>220</v>
      </c>
      <c r="B406" s="1">
        <v>36859</v>
      </c>
      <c r="C406" s="2">
        <v>0.8374537037037038</v>
      </c>
      <c r="D406" t="s">
        <v>444</v>
      </c>
      <c r="E406">
        <v>0.671</v>
      </c>
      <c r="F406">
        <v>10.5651</v>
      </c>
      <c r="G406" t="s">
        <v>445</v>
      </c>
      <c r="H406">
        <v>1.656</v>
      </c>
      <c r="I406">
        <v>113.8923</v>
      </c>
      <c r="K406" s="2">
        <v>0.836805555555503</v>
      </c>
      <c r="L406" s="3">
        <f t="shared" si="32"/>
        <v>334.8368055555555</v>
      </c>
      <c r="M406">
        <f t="shared" si="29"/>
        <v>531.8239821065869</v>
      </c>
      <c r="N406">
        <f t="shared" si="33"/>
        <v>160.64537503594184</v>
      </c>
    </row>
    <row r="407" spans="1:14" ht="12.75">
      <c r="A407" t="s">
        <v>221</v>
      </c>
      <c r="B407" s="1">
        <v>36859</v>
      </c>
      <c r="C407" s="2">
        <v>0.839537037037037</v>
      </c>
      <c r="D407" t="s">
        <v>444</v>
      </c>
      <c r="E407">
        <v>0.671</v>
      </c>
      <c r="F407">
        <v>10.3764</v>
      </c>
      <c r="G407" t="s">
        <v>445</v>
      </c>
      <c r="H407">
        <v>1.656</v>
      </c>
      <c r="I407">
        <v>151.6769</v>
      </c>
      <c r="K407" s="2">
        <v>0.838888888888836</v>
      </c>
      <c r="L407" s="3">
        <f t="shared" si="32"/>
        <v>334.83888888888885</v>
      </c>
      <c r="M407">
        <f t="shared" si="29"/>
        <v>522.3252376154309</v>
      </c>
      <c r="N407">
        <f t="shared" si="33"/>
        <v>202.0788710255538</v>
      </c>
    </row>
    <row r="408" spans="1:14" ht="12.75">
      <c r="A408" t="s">
        <v>222</v>
      </c>
      <c r="B408" s="1">
        <v>36859</v>
      </c>
      <c r="C408" s="2">
        <v>0.8416319444444444</v>
      </c>
      <c r="D408" t="s">
        <v>444</v>
      </c>
      <c r="E408">
        <v>0.671</v>
      </c>
      <c r="F408">
        <v>11.707</v>
      </c>
      <c r="G408" t="s">
        <v>445</v>
      </c>
      <c r="H408">
        <v>1.655</v>
      </c>
      <c r="I408">
        <v>126.5089</v>
      </c>
      <c r="K408" s="2">
        <v>0.840972222222169</v>
      </c>
      <c r="L408" s="3">
        <f t="shared" si="32"/>
        <v>334.84097222222215</v>
      </c>
      <c r="M408">
        <f t="shared" si="29"/>
        <v>589.3047257973719</v>
      </c>
      <c r="N408">
        <f t="shared" si="33"/>
        <v>174.48037250852425</v>
      </c>
    </row>
    <row r="409" spans="1:14" ht="12.75">
      <c r="A409" t="s">
        <v>223</v>
      </c>
      <c r="B409" s="1">
        <v>36859</v>
      </c>
      <c r="C409" s="2">
        <v>0.8437152777777778</v>
      </c>
      <c r="D409" t="s">
        <v>444</v>
      </c>
      <c r="E409">
        <v>0.67</v>
      </c>
      <c r="F409">
        <v>10.1981</v>
      </c>
      <c r="G409" t="s">
        <v>445</v>
      </c>
      <c r="H409">
        <v>1.653</v>
      </c>
      <c r="I409">
        <v>149.2578</v>
      </c>
      <c r="K409" s="2">
        <v>0.843055555555502</v>
      </c>
      <c r="L409" s="3">
        <f t="shared" si="32"/>
        <v>334.8430555555555</v>
      </c>
      <c r="M409">
        <f t="shared" si="29"/>
        <v>513.3500063341743</v>
      </c>
      <c r="N409">
        <f t="shared" si="33"/>
        <v>199.42615615895554</v>
      </c>
    </row>
    <row r="410" spans="1:14" ht="12.75">
      <c r="A410" t="s">
        <v>224</v>
      </c>
      <c r="B410" s="1">
        <v>36859</v>
      </c>
      <c r="C410" s="2">
        <v>0.8457986111111112</v>
      </c>
      <c r="D410" t="s">
        <v>444</v>
      </c>
      <c r="E410">
        <v>0.671</v>
      </c>
      <c r="F410">
        <v>10.1258</v>
      </c>
      <c r="G410" t="s">
        <v>445</v>
      </c>
      <c r="H410">
        <v>1.655</v>
      </c>
      <c r="I410">
        <v>140.4596</v>
      </c>
      <c r="K410" s="2">
        <v>0.845138888888835</v>
      </c>
      <c r="L410" s="3">
        <f t="shared" si="32"/>
        <v>334.8451388888888</v>
      </c>
      <c r="M410">
        <f t="shared" si="29"/>
        <v>509.7105827692003</v>
      </c>
      <c r="N410">
        <f t="shared" si="33"/>
        <v>189.77830533042206</v>
      </c>
    </row>
    <row r="411" spans="1:14" ht="12.75">
      <c r="A411" t="s">
        <v>452</v>
      </c>
      <c r="B411" s="1">
        <v>36859</v>
      </c>
      <c r="C411">
        <f>AVERAGE(C410,C412)</f>
        <v>0.8478819444444445</v>
      </c>
      <c r="D411" t="s">
        <v>444</v>
      </c>
      <c r="E411" t="s">
        <v>452</v>
      </c>
      <c r="F411" t="s">
        <v>452</v>
      </c>
      <c r="G411" t="s">
        <v>445</v>
      </c>
      <c r="H411" t="s">
        <v>452</v>
      </c>
      <c r="I411" t="s">
        <v>452</v>
      </c>
      <c r="K411" s="2">
        <v>0.847222222222168</v>
      </c>
      <c r="L411" s="3">
        <f t="shared" si="32"/>
        <v>334.8472222222222</v>
      </c>
      <c r="M411" t="s">
        <v>452</v>
      </c>
      <c r="N411" t="s">
        <v>452</v>
      </c>
    </row>
    <row r="412" spans="1:14" ht="12.75">
      <c r="A412" t="s">
        <v>225</v>
      </c>
      <c r="B412" s="1">
        <v>36859</v>
      </c>
      <c r="C412" s="2">
        <v>0.8499652777777778</v>
      </c>
      <c r="D412" t="s">
        <v>444</v>
      </c>
      <c r="E412">
        <v>0.671</v>
      </c>
      <c r="F412">
        <v>9.788</v>
      </c>
      <c r="G412" t="s">
        <v>445</v>
      </c>
      <c r="H412">
        <v>1.655</v>
      </c>
      <c r="I412">
        <v>142.511</v>
      </c>
      <c r="K412" s="2">
        <v>0.849305555555501</v>
      </c>
      <c r="L412" s="3">
        <f t="shared" si="32"/>
        <v>334.8493055555555</v>
      </c>
      <c r="M412">
        <f t="shared" si="29"/>
        <v>492.70647100919757</v>
      </c>
      <c r="N412">
        <f aca="true" t="shared" si="34" ref="N412:N422">(277-103)/(-62+(AVERAGE($Q$4,$P$367)))*I412+277-((277-103)/(-62+(AVERAGE($Q$4,$P$367)))*220)</f>
        <v>192.02781104632456</v>
      </c>
    </row>
    <row r="413" spans="1:14" ht="12.75">
      <c r="A413" t="s">
        <v>226</v>
      </c>
      <c r="B413" s="1">
        <v>36859</v>
      </c>
      <c r="C413" s="2">
        <v>0.8520486111111111</v>
      </c>
      <c r="D413" t="s">
        <v>444</v>
      </c>
      <c r="E413">
        <v>0.671</v>
      </c>
      <c r="F413">
        <v>11.4728</v>
      </c>
      <c r="G413" t="s">
        <v>445</v>
      </c>
      <c r="H413">
        <v>1.656</v>
      </c>
      <c r="I413">
        <v>149.1595</v>
      </c>
      <c r="K413" s="2">
        <v>0.851388888888834</v>
      </c>
      <c r="L413" s="3">
        <f t="shared" si="32"/>
        <v>334.85138888888883</v>
      </c>
      <c r="M413">
        <f t="shared" si="29"/>
        <v>577.5156110129058</v>
      </c>
      <c r="N413">
        <f t="shared" si="34"/>
        <v>199.3183632312607</v>
      </c>
    </row>
    <row r="414" spans="1:14" ht="12.75">
      <c r="A414" t="s">
        <v>227</v>
      </c>
      <c r="B414" s="1">
        <v>36859</v>
      </c>
      <c r="C414" s="2">
        <v>0.8541319444444445</v>
      </c>
      <c r="D414" t="s">
        <v>444</v>
      </c>
      <c r="E414">
        <v>0.67</v>
      </c>
      <c r="F414">
        <v>10.1355</v>
      </c>
      <c r="G414" t="s">
        <v>445</v>
      </c>
      <c r="H414">
        <v>1.655</v>
      </c>
      <c r="I414">
        <v>133.1365</v>
      </c>
      <c r="K414" s="2">
        <v>0.853472222222167</v>
      </c>
      <c r="L414" s="3">
        <f t="shared" si="32"/>
        <v>334.8534722222222</v>
      </c>
      <c r="M414">
        <f t="shared" si="29"/>
        <v>510.19885951304883</v>
      </c>
      <c r="N414">
        <f t="shared" si="34"/>
        <v>181.7480063599016</v>
      </c>
    </row>
    <row r="415" spans="1:14" ht="12.75">
      <c r="A415" t="s">
        <v>228</v>
      </c>
      <c r="B415" s="1">
        <v>36859</v>
      </c>
      <c r="C415" s="2">
        <v>0.8562268518518518</v>
      </c>
      <c r="D415" t="s">
        <v>444</v>
      </c>
      <c r="E415">
        <v>0.671</v>
      </c>
      <c r="F415">
        <v>10.4711</v>
      </c>
      <c r="G415" t="s">
        <v>445</v>
      </c>
      <c r="H415">
        <v>1.655</v>
      </c>
      <c r="I415">
        <v>141.9508</v>
      </c>
      <c r="K415" s="2">
        <v>0.8555555555555</v>
      </c>
      <c r="L415" s="3">
        <f t="shared" si="32"/>
        <v>334.8555555555555</v>
      </c>
      <c r="M415">
        <f t="shared" si="29"/>
        <v>527.0922280940345</v>
      </c>
      <c r="N415">
        <f t="shared" si="34"/>
        <v>191.41351198127214</v>
      </c>
    </row>
    <row r="416" spans="1:14" ht="12.75">
      <c r="A416" t="s">
        <v>229</v>
      </c>
      <c r="B416" s="1">
        <v>36859</v>
      </c>
      <c r="C416" s="2">
        <v>0.8583101851851852</v>
      </c>
      <c r="D416" t="s">
        <v>444</v>
      </c>
      <c r="E416">
        <v>0.671</v>
      </c>
      <c r="F416">
        <v>10.0773</v>
      </c>
      <c r="G416" t="s">
        <v>445</v>
      </c>
      <c r="H416">
        <v>1.656</v>
      </c>
      <c r="I416">
        <v>128.5395</v>
      </c>
      <c r="K416" s="2">
        <v>0.857638888888833</v>
      </c>
      <c r="L416" s="3">
        <f t="shared" si="32"/>
        <v>334.85763888888886</v>
      </c>
      <c r="M416">
        <f t="shared" si="29"/>
        <v>507.2691990499577</v>
      </c>
      <c r="N416">
        <f t="shared" si="34"/>
        <v>176.70706954796643</v>
      </c>
    </row>
    <row r="417" spans="1:14" ht="12.75">
      <c r="A417" t="s">
        <v>230</v>
      </c>
      <c r="B417" s="1">
        <v>36859</v>
      </c>
      <c r="C417" s="2">
        <v>0.8603935185185185</v>
      </c>
      <c r="D417" t="s">
        <v>444</v>
      </c>
      <c r="E417">
        <v>0.671</v>
      </c>
      <c r="F417">
        <v>10.2607</v>
      </c>
      <c r="G417" t="s">
        <v>445</v>
      </c>
      <c r="H417">
        <v>1.655</v>
      </c>
      <c r="I417">
        <v>139.1975</v>
      </c>
      <c r="K417" s="2">
        <v>0.859722222222166</v>
      </c>
      <c r="L417" s="3">
        <f t="shared" si="32"/>
        <v>334.85972222222216</v>
      </c>
      <c r="M417">
        <f t="shared" si="29"/>
        <v>516.5011531552998</v>
      </c>
      <c r="N417">
        <f t="shared" si="34"/>
        <v>188.394323091931</v>
      </c>
    </row>
    <row r="418" spans="1:14" ht="12.75">
      <c r="A418" t="s">
        <v>231</v>
      </c>
      <c r="B418" s="1">
        <v>36859</v>
      </c>
      <c r="C418" s="2">
        <v>0.8624768518518519</v>
      </c>
      <c r="D418" t="s">
        <v>444</v>
      </c>
      <c r="E418">
        <v>0.671</v>
      </c>
      <c r="F418">
        <v>10.0902</v>
      </c>
      <c r="G418" t="s">
        <v>445</v>
      </c>
      <c r="H418">
        <v>1.656</v>
      </c>
      <c r="I418">
        <v>137.6578</v>
      </c>
      <c r="K418" s="2">
        <v>0.861805555555499</v>
      </c>
      <c r="L418" s="3">
        <f t="shared" si="32"/>
        <v>334.8618055555555</v>
      </c>
      <c r="M418">
        <f t="shared" si="29"/>
        <v>507.9185567814676</v>
      </c>
      <c r="N418">
        <f t="shared" si="34"/>
        <v>186.70593274837293</v>
      </c>
    </row>
    <row r="419" spans="1:14" ht="12.75">
      <c r="A419" t="s">
        <v>232</v>
      </c>
      <c r="B419" s="1">
        <v>36859</v>
      </c>
      <c r="C419" s="2">
        <v>0.8645601851851853</v>
      </c>
      <c r="D419" t="s">
        <v>444</v>
      </c>
      <c r="E419">
        <v>0.671</v>
      </c>
      <c r="F419">
        <v>11.8437</v>
      </c>
      <c r="G419" t="s">
        <v>445</v>
      </c>
      <c r="H419">
        <v>1.655</v>
      </c>
      <c r="I419">
        <v>146.5075</v>
      </c>
      <c r="K419" s="2">
        <v>0.863888888888832</v>
      </c>
      <c r="L419" s="3">
        <f t="shared" si="32"/>
        <v>334.8638888888888</v>
      </c>
      <c r="M419">
        <f t="shared" si="29"/>
        <v>596.1859042390308</v>
      </c>
      <c r="N419">
        <f t="shared" si="34"/>
        <v>196.41025698256541</v>
      </c>
    </row>
    <row r="420" spans="1:14" ht="12.75">
      <c r="A420" t="s">
        <v>233</v>
      </c>
      <c r="B420" s="1">
        <v>36859</v>
      </c>
      <c r="C420" s="2">
        <v>0.8666435185185185</v>
      </c>
      <c r="D420" t="s">
        <v>444</v>
      </c>
      <c r="E420">
        <v>0.671</v>
      </c>
      <c r="F420">
        <v>9.2022</v>
      </c>
      <c r="G420" t="s">
        <v>445</v>
      </c>
      <c r="H420">
        <v>1.656</v>
      </c>
      <c r="I420">
        <v>131.0845</v>
      </c>
      <c r="K420" s="2">
        <v>0.865972222222165</v>
      </c>
      <c r="L420" s="3">
        <f t="shared" si="32"/>
        <v>334.8659722222222</v>
      </c>
      <c r="M420">
        <f t="shared" si="29"/>
        <v>463.218582705439</v>
      </c>
      <c r="N420">
        <f t="shared" si="34"/>
        <v>179.49784270140887</v>
      </c>
    </row>
    <row r="421" spans="1:14" ht="12.75">
      <c r="A421" t="s">
        <v>234</v>
      </c>
      <c r="B421" s="1">
        <v>36859</v>
      </c>
      <c r="C421" s="2">
        <v>0.868738425925926</v>
      </c>
      <c r="D421" t="s">
        <v>444</v>
      </c>
      <c r="E421">
        <v>0.671</v>
      </c>
      <c r="F421">
        <v>10.5363</v>
      </c>
      <c r="G421" t="s">
        <v>445</v>
      </c>
      <c r="H421">
        <v>1.655</v>
      </c>
      <c r="I421">
        <v>139.5566</v>
      </c>
      <c r="K421" s="2">
        <v>0.868055555555498</v>
      </c>
      <c r="L421" s="3">
        <f t="shared" si="32"/>
        <v>334.8680555555555</v>
      </c>
      <c r="M421">
        <f t="shared" si="29"/>
        <v>530.3742532176348</v>
      </c>
      <c r="N421">
        <f t="shared" si="34"/>
        <v>188.7881017321673</v>
      </c>
    </row>
    <row r="422" spans="1:14" ht="12.75">
      <c r="A422" t="s">
        <v>235</v>
      </c>
      <c r="B422" s="1">
        <v>36859</v>
      </c>
      <c r="C422" s="2">
        <v>0.8708217592592593</v>
      </c>
      <c r="D422" t="s">
        <v>444</v>
      </c>
      <c r="E422">
        <v>0.671</v>
      </c>
      <c r="F422">
        <v>10.4383</v>
      </c>
      <c r="G422" t="s">
        <v>445</v>
      </c>
      <c r="H422">
        <v>1.655</v>
      </c>
      <c r="I422">
        <v>134.7949</v>
      </c>
      <c r="K422" s="2">
        <v>0.870138888888831</v>
      </c>
      <c r="L422" s="3">
        <f t="shared" si="32"/>
        <v>334.87013888888885</v>
      </c>
      <c r="M422">
        <f t="shared" si="29"/>
        <v>525.4411479705054</v>
      </c>
      <c r="N422">
        <f t="shared" si="34"/>
        <v>183.5665596792215</v>
      </c>
    </row>
    <row r="423" spans="1:14" ht="12.75">
      <c r="A423" t="s">
        <v>452</v>
      </c>
      <c r="B423" s="1">
        <v>36859</v>
      </c>
      <c r="C423">
        <f>AVERAGE(C422,C424)</f>
        <v>0.8729050925925925</v>
      </c>
      <c r="D423" t="s">
        <v>444</v>
      </c>
      <c r="E423" t="s">
        <v>452</v>
      </c>
      <c r="F423" t="s">
        <v>452</v>
      </c>
      <c r="G423" t="s">
        <v>445</v>
      </c>
      <c r="H423" t="s">
        <v>452</v>
      </c>
      <c r="I423" t="s">
        <v>452</v>
      </c>
      <c r="K423" s="2">
        <v>0.872222222222164</v>
      </c>
      <c r="L423" s="3">
        <f t="shared" si="32"/>
        <v>334.87222222222215</v>
      </c>
      <c r="M423" t="s">
        <v>452</v>
      </c>
      <c r="N423" t="s">
        <v>452</v>
      </c>
    </row>
    <row r="424" spans="1:14" ht="12.75">
      <c r="A424" t="s">
        <v>236</v>
      </c>
      <c r="B424" s="1">
        <v>36859</v>
      </c>
      <c r="C424" s="2">
        <v>0.8749884259259259</v>
      </c>
      <c r="D424" t="s">
        <v>444</v>
      </c>
      <c r="E424">
        <v>0.675</v>
      </c>
      <c r="F424">
        <v>10.3637</v>
      </c>
      <c r="G424" t="s">
        <v>445</v>
      </c>
      <c r="H424">
        <v>1.66</v>
      </c>
      <c r="I424">
        <v>130.0695</v>
      </c>
      <c r="K424" s="2">
        <v>0.874305555555497</v>
      </c>
      <c r="L424" s="3">
        <f t="shared" si="32"/>
        <v>334.8743055555555</v>
      </c>
      <c r="M424">
        <f t="shared" si="29"/>
        <v>521.6859474456498</v>
      </c>
      <c r="N424">
        <f aca="true" t="shared" si="35" ref="N424:N429">(277-103)/(-62+(AVERAGE($Q$4,$P$367)))*I424+277-((277-103)/(-62+(AVERAGE($Q$4,$P$367)))*220)</f>
        <v>178.38482315298293</v>
      </c>
    </row>
    <row r="425" spans="1:14" ht="12.75">
      <c r="A425" t="s">
        <v>237</v>
      </c>
      <c r="B425" s="1">
        <v>36859</v>
      </c>
      <c r="C425" s="2">
        <v>0.8770717592592593</v>
      </c>
      <c r="D425" t="s">
        <v>444</v>
      </c>
      <c r="E425">
        <v>0.67</v>
      </c>
      <c r="F425">
        <v>10.5077</v>
      </c>
      <c r="G425" t="s">
        <v>445</v>
      </c>
      <c r="H425">
        <v>1.655</v>
      </c>
      <c r="I425">
        <v>143.3359</v>
      </c>
      <c r="K425" s="2">
        <v>0.87638888888883</v>
      </c>
      <c r="L425" s="3">
        <f t="shared" si="32"/>
        <v>334.8763888888888</v>
      </c>
      <c r="M425">
        <f t="shared" si="29"/>
        <v>528.9345918904113</v>
      </c>
      <c r="N425">
        <f t="shared" si="35"/>
        <v>192.93237245075474</v>
      </c>
    </row>
    <row r="426" spans="1:14" ht="12.75">
      <c r="A426" t="s">
        <v>238</v>
      </c>
      <c r="B426" s="1">
        <v>36859</v>
      </c>
      <c r="C426" s="2">
        <v>0.8791550925925926</v>
      </c>
      <c r="D426" t="s">
        <v>444</v>
      </c>
      <c r="E426">
        <v>0.671</v>
      </c>
      <c r="F426">
        <v>10.6218</v>
      </c>
      <c r="G426" t="s">
        <v>445</v>
      </c>
      <c r="H426">
        <v>1.656</v>
      </c>
      <c r="I426">
        <v>139.2506</v>
      </c>
      <c r="K426" s="2">
        <v>0.878472222222163</v>
      </c>
      <c r="L426" s="3">
        <f t="shared" si="32"/>
        <v>334.8784722222222</v>
      </c>
      <c r="M426">
        <f t="shared" si="29"/>
        <v>534.6781358567118</v>
      </c>
      <c r="N426">
        <f t="shared" si="35"/>
        <v>188.45255101116393</v>
      </c>
    </row>
    <row r="427" spans="1:14" ht="12.75">
      <c r="A427" t="s">
        <v>239</v>
      </c>
      <c r="B427" s="1">
        <v>36859</v>
      </c>
      <c r="C427" s="2">
        <v>0.8812384259259259</v>
      </c>
      <c r="D427" t="s">
        <v>444</v>
      </c>
      <c r="E427">
        <v>0.671</v>
      </c>
      <c r="F427">
        <v>9.7752</v>
      </c>
      <c r="G427" t="s">
        <v>445</v>
      </c>
      <c r="H427">
        <v>1.656</v>
      </c>
      <c r="I427">
        <v>146.3949</v>
      </c>
      <c r="K427" s="2">
        <v>0.880555555555496</v>
      </c>
      <c r="L427" s="3">
        <f t="shared" si="32"/>
        <v>334.8805555555555</v>
      </c>
      <c r="M427">
        <f t="shared" si="29"/>
        <v>492.06214705855217</v>
      </c>
      <c r="N427">
        <f t="shared" si="35"/>
        <v>196.28678308980406</v>
      </c>
    </row>
    <row r="428" spans="1:14" ht="12.75">
      <c r="A428" t="s">
        <v>240</v>
      </c>
      <c r="B428" s="1">
        <v>36859</v>
      </c>
      <c r="C428" s="2">
        <v>0.8833217592592592</v>
      </c>
      <c r="D428" t="s">
        <v>444</v>
      </c>
      <c r="E428">
        <v>0.671</v>
      </c>
      <c r="F428">
        <v>9.2763</v>
      </c>
      <c r="G428" t="s">
        <v>445</v>
      </c>
      <c r="H428">
        <v>1.655</v>
      </c>
      <c r="I428">
        <v>138.3999</v>
      </c>
      <c r="K428" s="2">
        <v>0.882638888888829</v>
      </c>
      <c r="L428" s="3">
        <f t="shared" si="32"/>
        <v>334.88263888888883</v>
      </c>
      <c r="M428">
        <f t="shared" si="29"/>
        <v>466.9486143259726</v>
      </c>
      <c r="N428">
        <f t="shared" si="35"/>
        <v>187.51969807535508</v>
      </c>
    </row>
    <row r="429" spans="1:14" ht="12.75">
      <c r="A429" t="s">
        <v>241</v>
      </c>
      <c r="B429" s="1">
        <v>36859</v>
      </c>
      <c r="C429" s="2">
        <v>0.8854166666666666</v>
      </c>
      <c r="D429" t="s">
        <v>444</v>
      </c>
      <c r="E429">
        <v>0.671</v>
      </c>
      <c r="F429">
        <v>11.1776</v>
      </c>
      <c r="G429" t="s">
        <v>445</v>
      </c>
      <c r="H429">
        <v>1.655</v>
      </c>
      <c r="I429">
        <v>144.3611</v>
      </c>
      <c r="K429" s="2">
        <v>0.884722222222162</v>
      </c>
      <c r="L429" s="3">
        <f t="shared" si="32"/>
        <v>334.88472222222214</v>
      </c>
      <c r="M429">
        <f t="shared" si="29"/>
        <v>562.655889901145</v>
      </c>
      <c r="N429">
        <f t="shared" si="35"/>
        <v>194.05657702321415</v>
      </c>
    </row>
    <row r="430" spans="1:14" ht="12.75">
      <c r="A430" t="s">
        <v>452</v>
      </c>
      <c r="B430" s="1">
        <v>36859</v>
      </c>
      <c r="C430">
        <f>AVERAGE(C429,C431)</f>
        <v>0.8875</v>
      </c>
      <c r="D430" t="s">
        <v>444</v>
      </c>
      <c r="E430" t="s">
        <v>452</v>
      </c>
      <c r="F430" t="s">
        <v>452</v>
      </c>
      <c r="G430" t="s">
        <v>445</v>
      </c>
      <c r="H430" t="s">
        <v>452</v>
      </c>
      <c r="I430" t="s">
        <v>452</v>
      </c>
      <c r="K430" s="2">
        <v>0.886805555555495</v>
      </c>
      <c r="L430" s="3">
        <f t="shared" si="32"/>
        <v>334.8868055555555</v>
      </c>
      <c r="M430" t="s">
        <v>452</v>
      </c>
      <c r="N430" t="s">
        <v>452</v>
      </c>
    </row>
    <row r="431" spans="1:14" ht="12.75">
      <c r="A431" t="s">
        <v>242</v>
      </c>
      <c r="B431" s="1">
        <v>36859</v>
      </c>
      <c r="C431" s="2">
        <v>0.8895833333333334</v>
      </c>
      <c r="D431" t="s">
        <v>444</v>
      </c>
      <c r="E431">
        <v>0.67</v>
      </c>
      <c r="F431">
        <v>10.5359</v>
      </c>
      <c r="G431" t="s">
        <v>445</v>
      </c>
      <c r="H431">
        <v>1.655</v>
      </c>
      <c r="I431">
        <v>146.178</v>
      </c>
      <c r="K431" s="2">
        <v>0.888888888888828</v>
      </c>
      <c r="L431" s="3">
        <f t="shared" si="32"/>
        <v>334.8888888888888</v>
      </c>
      <c r="M431">
        <f>500*F431/AVERAGE($Q$367,$Q$6)</f>
        <v>530.354118094177</v>
      </c>
      <c r="N431">
        <f aca="true" t="shared" si="36" ref="N431:N441">(277-103)/(-62+(AVERAGE($Q$4,$P$367)))*I431+277-((277-103)/(-62+(AVERAGE($Q$4,$P$367)))*220)</f>
        <v>196.04893684344583</v>
      </c>
    </row>
    <row r="432" spans="1:14" ht="12.75">
      <c r="A432" t="s">
        <v>243</v>
      </c>
      <c r="B432" s="1">
        <v>36859</v>
      </c>
      <c r="C432" s="2">
        <v>0.8916666666666666</v>
      </c>
      <c r="D432" t="s">
        <v>444</v>
      </c>
      <c r="E432">
        <v>0.671</v>
      </c>
      <c r="F432">
        <v>10.0553</v>
      </c>
      <c r="G432" t="s">
        <v>445</v>
      </c>
      <c r="H432">
        <v>1.656</v>
      </c>
      <c r="I432">
        <v>140.462</v>
      </c>
      <c r="K432" s="2">
        <v>0.890972222222161</v>
      </c>
      <c r="L432" s="3">
        <f t="shared" si="32"/>
        <v>334.89097222222216</v>
      </c>
      <c r="M432">
        <f t="shared" si="29"/>
        <v>506.16176725978596</v>
      </c>
      <c r="N432">
        <f t="shared" si="36"/>
        <v>189.7809371007829</v>
      </c>
    </row>
    <row r="433" spans="1:14" ht="12.75">
      <c r="A433" t="s">
        <v>244</v>
      </c>
      <c r="B433" s="1">
        <v>36859</v>
      </c>
      <c r="C433" s="2">
        <v>0.89375</v>
      </c>
      <c r="D433" t="s">
        <v>444</v>
      </c>
      <c r="E433">
        <v>0.67</v>
      </c>
      <c r="F433">
        <v>10.1939</v>
      </c>
      <c r="G433" t="s">
        <v>445</v>
      </c>
      <c r="H433">
        <v>1.655</v>
      </c>
      <c r="I433">
        <v>149.4594</v>
      </c>
      <c r="K433" s="2">
        <v>0.893055555555494</v>
      </c>
      <c r="L433" s="3">
        <f t="shared" si="32"/>
        <v>334.8930555555555</v>
      </c>
      <c r="M433">
        <f aca="true" t="shared" si="37" ref="M433:M484">500*F433/AVERAGE($Q$367,$Q$6)</f>
        <v>513.1385875378687</v>
      </c>
      <c r="N433">
        <f t="shared" si="36"/>
        <v>199.64722486926357</v>
      </c>
    </row>
    <row r="434" spans="1:14" ht="12.75">
      <c r="A434" t="s">
        <v>245</v>
      </c>
      <c r="B434" s="1">
        <v>36859</v>
      </c>
      <c r="C434" s="2">
        <v>0.8958333333333334</v>
      </c>
      <c r="D434" t="s">
        <v>444</v>
      </c>
      <c r="E434">
        <v>0.671</v>
      </c>
      <c r="F434">
        <v>10.6769</v>
      </c>
      <c r="G434" t="s">
        <v>445</v>
      </c>
      <c r="H434">
        <v>1.656</v>
      </c>
      <c r="I434">
        <v>145.3267</v>
      </c>
      <c r="K434" s="2">
        <v>0.895138888888827</v>
      </c>
      <c r="L434" s="3">
        <f t="shared" si="32"/>
        <v>334.8951388888888</v>
      </c>
      <c r="M434">
        <f t="shared" si="37"/>
        <v>537.4517491130058</v>
      </c>
      <c r="N434">
        <f t="shared" si="36"/>
        <v>195.1154259650468</v>
      </c>
    </row>
    <row r="435" spans="1:14" ht="12.75">
      <c r="A435" t="s">
        <v>246</v>
      </c>
      <c r="B435" s="1">
        <v>36859</v>
      </c>
      <c r="C435" s="2">
        <v>0.8979166666666667</v>
      </c>
      <c r="D435" t="s">
        <v>444</v>
      </c>
      <c r="E435">
        <v>0.671</v>
      </c>
      <c r="F435">
        <v>10.715</v>
      </c>
      <c r="G435" t="s">
        <v>445</v>
      </c>
      <c r="H435">
        <v>1.655</v>
      </c>
      <c r="I435">
        <v>153.9318</v>
      </c>
      <c r="K435" s="2">
        <v>0.89722222222216</v>
      </c>
      <c r="L435" s="3">
        <f t="shared" si="32"/>
        <v>334.8972222222222</v>
      </c>
      <c r="M435">
        <f t="shared" si="37"/>
        <v>539.369619622349</v>
      </c>
      <c r="N435">
        <f t="shared" si="36"/>
        <v>204.5515289366334</v>
      </c>
    </row>
    <row r="436" spans="1:14" ht="12.75">
      <c r="A436" t="s">
        <v>247</v>
      </c>
      <c r="B436" s="1">
        <v>36859</v>
      </c>
      <c r="C436" s="2">
        <v>0.9</v>
      </c>
      <c r="D436" t="s">
        <v>444</v>
      </c>
      <c r="E436">
        <v>0.671</v>
      </c>
      <c r="F436">
        <v>10.0229</v>
      </c>
      <c r="G436" t="s">
        <v>445</v>
      </c>
      <c r="H436">
        <v>1.656</v>
      </c>
      <c r="I436">
        <v>154.2813</v>
      </c>
      <c r="K436" s="2">
        <v>0.899305555555493</v>
      </c>
      <c r="L436" s="3">
        <f t="shared" si="32"/>
        <v>334.8993055555555</v>
      </c>
      <c r="M436">
        <f t="shared" si="37"/>
        <v>504.53082225971457</v>
      </c>
      <c r="N436">
        <f t="shared" si="36"/>
        <v>204.93478049542634</v>
      </c>
    </row>
    <row r="437" spans="1:14" ht="12.75">
      <c r="A437" t="s">
        <v>248</v>
      </c>
      <c r="B437" s="1">
        <v>36859</v>
      </c>
      <c r="C437" s="2">
        <v>0.9020949074074074</v>
      </c>
      <c r="D437" t="s">
        <v>444</v>
      </c>
      <c r="E437">
        <v>0.67</v>
      </c>
      <c r="F437">
        <v>10.068</v>
      </c>
      <c r="G437" t="s">
        <v>445</v>
      </c>
      <c r="H437">
        <v>1.655</v>
      </c>
      <c r="I437">
        <v>163.3234</v>
      </c>
      <c r="K437" s="2">
        <v>0.901388888888826</v>
      </c>
      <c r="L437" s="3">
        <f t="shared" si="32"/>
        <v>334.90138888888885</v>
      </c>
      <c r="M437">
        <f t="shared" si="37"/>
        <v>506.8010574295669</v>
      </c>
      <c r="N437">
        <f t="shared" si="36"/>
        <v>214.85008498687714</v>
      </c>
    </row>
    <row r="438" spans="1:14" ht="12.75">
      <c r="A438" t="s">
        <v>249</v>
      </c>
      <c r="B438" s="1">
        <v>36859</v>
      </c>
      <c r="C438" s="2">
        <v>0.9041782407407407</v>
      </c>
      <c r="D438" t="s">
        <v>444</v>
      </c>
      <c r="E438">
        <v>0.67</v>
      </c>
      <c r="F438">
        <v>9.5886</v>
      </c>
      <c r="G438" t="s">
        <v>445</v>
      </c>
      <c r="H438">
        <v>1.653</v>
      </c>
      <c r="I438">
        <v>148.154</v>
      </c>
      <c r="K438" s="2">
        <v>0.903472222222159</v>
      </c>
      <c r="L438" s="3">
        <f t="shared" si="32"/>
        <v>334.90347222222215</v>
      </c>
      <c r="M438">
        <f t="shared" si="37"/>
        <v>482.66911196554884</v>
      </c>
      <c r="N438">
        <f t="shared" si="36"/>
        <v>198.21576110717953</v>
      </c>
    </row>
    <row r="439" spans="1:14" ht="12.75">
      <c r="A439" t="s">
        <v>250</v>
      </c>
      <c r="B439" s="1">
        <v>36859</v>
      </c>
      <c r="C439" s="2">
        <v>0.9062615740740741</v>
      </c>
      <c r="D439" t="s">
        <v>444</v>
      </c>
      <c r="E439">
        <v>0.671</v>
      </c>
      <c r="F439">
        <v>10.5554</v>
      </c>
      <c r="G439" t="s">
        <v>445</v>
      </c>
      <c r="H439">
        <v>1.656</v>
      </c>
      <c r="I439">
        <v>168.5226</v>
      </c>
      <c r="K439" s="2">
        <v>0.905555555555492</v>
      </c>
      <c r="L439" s="3">
        <f t="shared" si="32"/>
        <v>334.9055555555555</v>
      </c>
      <c r="M439">
        <f>500*F439/AVERAGE($Q$367,$Q$6)</f>
        <v>531.3357053627385</v>
      </c>
      <c r="N439">
        <f t="shared" si="36"/>
        <v>220.55137684517896</v>
      </c>
    </row>
    <row r="440" spans="1:14" ht="12.75">
      <c r="A440" t="s">
        <v>251</v>
      </c>
      <c r="B440" s="1">
        <v>36859</v>
      </c>
      <c r="C440" s="2">
        <v>0.9083449074074075</v>
      </c>
      <c r="D440" t="s">
        <v>444</v>
      </c>
      <c r="E440">
        <v>0.671</v>
      </c>
      <c r="F440">
        <v>9.7459</v>
      </c>
      <c r="G440" t="s">
        <v>445</v>
      </c>
      <c r="H440">
        <v>1.656</v>
      </c>
      <c r="I440">
        <v>149.2253</v>
      </c>
      <c r="K440" s="2">
        <v>0.907638888888825</v>
      </c>
      <c r="L440" s="3">
        <f t="shared" si="32"/>
        <v>334.9076388888888</v>
      </c>
      <c r="M440">
        <f t="shared" si="37"/>
        <v>490.5872492652778</v>
      </c>
      <c r="N440">
        <f t="shared" si="36"/>
        <v>199.3905176019862</v>
      </c>
    </row>
    <row r="441" spans="1:14" ht="12.75">
      <c r="A441" t="s">
        <v>252</v>
      </c>
      <c r="B441" s="1">
        <v>36859</v>
      </c>
      <c r="C441" s="2">
        <v>0.9104282407407407</v>
      </c>
      <c r="D441" t="s">
        <v>444</v>
      </c>
      <c r="E441">
        <v>0.67</v>
      </c>
      <c r="F441">
        <v>10.503</v>
      </c>
      <c r="G441" t="s">
        <v>445</v>
      </c>
      <c r="H441">
        <v>1.655</v>
      </c>
      <c r="I441">
        <v>161.5065</v>
      </c>
      <c r="K441" s="2">
        <v>0.909722222222158</v>
      </c>
      <c r="L441" s="3">
        <f t="shared" si="32"/>
        <v>334.9097222222222</v>
      </c>
      <c r="M441">
        <f>500*F441/AVERAGE($Q$367,$Q$6)</f>
        <v>528.6980041897837</v>
      </c>
      <c r="N441">
        <f t="shared" si="36"/>
        <v>212.8577251666454</v>
      </c>
    </row>
    <row r="442" spans="1:14" ht="12.75">
      <c r="A442" t="s">
        <v>452</v>
      </c>
      <c r="B442" s="1">
        <v>36859</v>
      </c>
      <c r="C442">
        <f>AVERAGE(C441,C443)</f>
        <v>0.9125115740740741</v>
      </c>
      <c r="D442" t="s">
        <v>444</v>
      </c>
      <c r="E442" t="s">
        <v>452</v>
      </c>
      <c r="F442" t="s">
        <v>452</v>
      </c>
      <c r="G442" t="s">
        <v>445</v>
      </c>
      <c r="H442" t="s">
        <v>452</v>
      </c>
      <c r="I442" t="s">
        <v>452</v>
      </c>
      <c r="K442" s="2">
        <v>0.911805555555491</v>
      </c>
      <c r="L442" s="3">
        <f t="shared" si="32"/>
        <v>334.9118055555555</v>
      </c>
      <c r="M442" t="s">
        <v>452</v>
      </c>
      <c r="N442" t="s">
        <v>452</v>
      </c>
    </row>
    <row r="443" spans="1:14" ht="12.75">
      <c r="A443" t="s">
        <v>253</v>
      </c>
      <c r="B443" s="1">
        <v>36859</v>
      </c>
      <c r="C443" s="2">
        <v>0.9145949074074075</v>
      </c>
      <c r="D443" t="s">
        <v>444</v>
      </c>
      <c r="E443">
        <v>0.673</v>
      </c>
      <c r="F443">
        <v>10.4654</v>
      </c>
      <c r="G443" t="s">
        <v>445</v>
      </c>
      <c r="H443">
        <v>1.656</v>
      </c>
      <c r="I443">
        <v>164.1739</v>
      </c>
      <c r="K443" s="2">
        <v>0.913888888888824</v>
      </c>
      <c r="L443" s="3">
        <f t="shared" si="32"/>
        <v>334.91388888888883</v>
      </c>
      <c r="M443">
        <f>500*F443/AVERAGE($Q$367,$Q$6)</f>
        <v>526.8053025847627</v>
      </c>
      <c r="N443">
        <f>(277-103)/(-62+(AVERAGE($Q$4,$P$367)))*I443+277-((277-103)/(-62+(AVERAGE($Q$4,$P$367)))*220)</f>
        <v>215.78271860848926</v>
      </c>
    </row>
    <row r="444" spans="1:14" ht="12.75">
      <c r="A444" t="s">
        <v>254</v>
      </c>
      <c r="B444" s="1">
        <v>36859</v>
      </c>
      <c r="C444" s="2">
        <v>0.9166898148148147</v>
      </c>
      <c r="D444" t="s">
        <v>444</v>
      </c>
      <c r="E444">
        <v>0.671</v>
      </c>
      <c r="F444">
        <v>9.9485</v>
      </c>
      <c r="G444" t="s">
        <v>445</v>
      </c>
      <c r="H444">
        <v>1.655</v>
      </c>
      <c r="I444">
        <v>153.2063</v>
      </c>
      <c r="K444" s="2">
        <v>0.915972222222157</v>
      </c>
      <c r="L444" s="3">
        <f t="shared" si="32"/>
        <v>334.91597222222214</v>
      </c>
      <c r="M444">
        <f>500*F444/AVERAGE($Q$367,$Q$6)</f>
        <v>500.78568929658786</v>
      </c>
      <c r="N444">
        <f>(277-103)/(-62+(AVERAGE($Q$4,$P$367)))*I444+277-((277-103)/(-62+(AVERAGE($Q$4,$P$367)))*220)</f>
        <v>203.75596668798013</v>
      </c>
    </row>
    <row r="445" spans="1:14" ht="12.75">
      <c r="A445" t="s">
        <v>255</v>
      </c>
      <c r="B445" s="1">
        <v>36859</v>
      </c>
      <c r="C445" s="2">
        <v>0.9187731481481481</v>
      </c>
      <c r="D445" t="s">
        <v>444</v>
      </c>
      <c r="E445">
        <v>0.671</v>
      </c>
      <c r="F445">
        <v>10.6431</v>
      </c>
      <c r="G445" t="s">
        <v>445</v>
      </c>
      <c r="H445">
        <v>1.655</v>
      </c>
      <c r="I445">
        <v>179.6725</v>
      </c>
      <c r="K445" s="2">
        <v>0.91805555555549</v>
      </c>
      <c r="L445" s="3">
        <f t="shared" si="32"/>
        <v>334.9180555555555</v>
      </c>
      <c r="M445">
        <f t="shared" si="37"/>
        <v>535.7503311808327</v>
      </c>
      <c r="N445">
        <f>(277-103)/(-62+(AVERAGE($Q$4,$P$367)))*I445+277-((277-103)/(-62+(AVERAGE($Q$4,$P$367)))*220)</f>
        <v>232.77803365601127</v>
      </c>
    </row>
    <row r="446" spans="1:14" ht="12.75">
      <c r="A446" t="s">
        <v>256</v>
      </c>
      <c r="B446" s="1">
        <v>36859</v>
      </c>
      <c r="C446" s="2">
        <v>0.9208564814814815</v>
      </c>
      <c r="D446" t="s">
        <v>444</v>
      </c>
      <c r="E446">
        <v>0.673</v>
      </c>
      <c r="F446">
        <v>10.6395</v>
      </c>
      <c r="G446" t="s">
        <v>445</v>
      </c>
      <c r="H446">
        <v>1.656</v>
      </c>
      <c r="I446">
        <v>161.6963</v>
      </c>
      <c r="K446" s="2">
        <v>0.920138888888823</v>
      </c>
      <c r="L446" s="3">
        <f t="shared" si="32"/>
        <v>334.9201388888888</v>
      </c>
      <c r="M446">
        <f t="shared" si="37"/>
        <v>535.5691150697137</v>
      </c>
      <c r="N446">
        <f>(277-103)/(-62+(AVERAGE($Q$4,$P$367)))*I446+277-((277-103)/(-62+(AVERAGE($Q$4,$P$367)))*220)</f>
        <v>213.06585433934615</v>
      </c>
    </row>
    <row r="447" spans="1:14" ht="12.75">
      <c r="A447" t="s">
        <v>257</v>
      </c>
      <c r="B447" s="1">
        <v>36859</v>
      </c>
      <c r="C447" s="2">
        <v>0.9229398148148148</v>
      </c>
      <c r="D447" t="s">
        <v>444</v>
      </c>
      <c r="E447">
        <v>0.671</v>
      </c>
      <c r="F447">
        <v>10.8563</v>
      </c>
      <c r="G447" t="s">
        <v>445</v>
      </c>
      <c r="H447">
        <v>1.655</v>
      </c>
      <c r="I447">
        <v>174.6847</v>
      </c>
      <c r="K447" s="2">
        <v>0.922222222222156</v>
      </c>
      <c r="L447" s="3">
        <f t="shared" si="32"/>
        <v>334.92222222222216</v>
      </c>
      <c r="M447">
        <f t="shared" si="37"/>
        <v>546.4823519837711</v>
      </c>
      <c r="N447">
        <f>(277-103)/(-62+(AVERAGE($Q$4,$P$367)))*I447+277-((277-103)/(-62+(AVERAGE($Q$4,$P$367)))*220)</f>
        <v>227.30855690365743</v>
      </c>
    </row>
    <row r="448" spans="1:14" ht="12.75">
      <c r="A448" t="s">
        <v>452</v>
      </c>
      <c r="B448" s="1">
        <v>36859</v>
      </c>
      <c r="C448">
        <f>AVERAGE(C447,C449)</f>
        <v>0.9250231481481481</v>
      </c>
      <c r="D448" t="s">
        <v>444</v>
      </c>
      <c r="E448" t="s">
        <v>452</v>
      </c>
      <c r="F448" t="s">
        <v>452</v>
      </c>
      <c r="G448" t="s">
        <v>445</v>
      </c>
      <c r="H448" t="s">
        <v>452</v>
      </c>
      <c r="I448" t="s">
        <v>452</v>
      </c>
      <c r="K448" s="2">
        <v>0.924305555555489</v>
      </c>
      <c r="L448" s="3">
        <f t="shared" si="32"/>
        <v>334.92430555555546</v>
      </c>
      <c r="M448" t="s">
        <v>452</v>
      </c>
      <c r="N448" t="s">
        <v>452</v>
      </c>
    </row>
    <row r="449" spans="1:14" ht="12.75">
      <c r="A449" t="s">
        <v>258</v>
      </c>
      <c r="B449" s="1">
        <v>36859</v>
      </c>
      <c r="C449" s="2">
        <v>0.9271064814814814</v>
      </c>
      <c r="D449" t="s">
        <v>444</v>
      </c>
      <c r="E449">
        <v>0.671</v>
      </c>
      <c r="F449">
        <v>10.3074</v>
      </c>
      <c r="G449" t="s">
        <v>445</v>
      </c>
      <c r="H449">
        <v>1.655</v>
      </c>
      <c r="I449">
        <v>173.2741</v>
      </c>
      <c r="K449" s="2">
        <v>0.926388888888822</v>
      </c>
      <c r="L449" s="3">
        <f t="shared" si="32"/>
        <v>334.9263888888888</v>
      </c>
      <c r="M449">
        <f t="shared" si="37"/>
        <v>518.8519288189827</v>
      </c>
      <c r="N449">
        <f aca="true" t="shared" si="38" ref="N449:N457">(277-103)/(-62+(AVERAGE($Q$4,$P$367)))*I449+277-((277-103)/(-62+(AVERAGE($Q$4,$P$367)))*220)</f>
        <v>225.76173387409128</v>
      </c>
    </row>
    <row r="450" spans="1:14" ht="12.75">
      <c r="A450" t="s">
        <v>259</v>
      </c>
      <c r="B450" s="1">
        <v>36859</v>
      </c>
      <c r="C450" s="2">
        <v>0.9292013888888889</v>
      </c>
      <c r="D450" t="s">
        <v>444</v>
      </c>
      <c r="E450">
        <v>0.671</v>
      </c>
      <c r="F450">
        <v>10.8986</v>
      </c>
      <c r="G450" t="s">
        <v>445</v>
      </c>
      <c r="H450">
        <v>1.655</v>
      </c>
      <c r="I450">
        <v>169.3414</v>
      </c>
      <c r="K450" s="2">
        <v>0.928472222222155</v>
      </c>
      <c r="L450" s="3">
        <f t="shared" si="32"/>
        <v>334.9284722222222</v>
      </c>
      <c r="M450">
        <f t="shared" si="37"/>
        <v>548.6116412894198</v>
      </c>
      <c r="N450">
        <f t="shared" si="38"/>
        <v>221.44924916660867</v>
      </c>
    </row>
    <row r="451" spans="1:14" ht="12.75">
      <c r="A451" t="s">
        <v>260</v>
      </c>
      <c r="B451" s="1">
        <v>36859</v>
      </c>
      <c r="C451" s="2">
        <v>0.9312847222222222</v>
      </c>
      <c r="D451" t="s">
        <v>444</v>
      </c>
      <c r="E451">
        <v>0.671</v>
      </c>
      <c r="F451">
        <v>11.1829</v>
      </c>
      <c r="G451" t="s">
        <v>445</v>
      </c>
      <c r="H451">
        <v>1.655</v>
      </c>
      <c r="I451">
        <v>173.4287</v>
      </c>
      <c r="K451" s="2">
        <v>0.930555555555488</v>
      </c>
      <c r="L451" s="3">
        <f t="shared" si="32"/>
        <v>334.9305555555555</v>
      </c>
      <c r="M451">
        <f t="shared" si="37"/>
        <v>562.922680286959</v>
      </c>
      <c r="N451">
        <f t="shared" si="38"/>
        <v>225.93126374816674</v>
      </c>
    </row>
    <row r="452" spans="1:14" ht="12.75">
      <c r="A452" t="s">
        <v>261</v>
      </c>
      <c r="B452" s="1">
        <v>36859</v>
      </c>
      <c r="C452" s="2">
        <v>0.9333680555555556</v>
      </c>
      <c r="D452" t="s">
        <v>444</v>
      </c>
      <c r="E452">
        <v>0.67</v>
      </c>
      <c r="F452">
        <v>10.1215</v>
      </c>
      <c r="G452" t="s">
        <v>445</v>
      </c>
      <c r="H452">
        <v>1.655</v>
      </c>
      <c r="I452">
        <v>168.0402</v>
      </c>
      <c r="K452" s="2">
        <v>0.932638888888821</v>
      </c>
      <c r="L452" s="3">
        <f t="shared" si="32"/>
        <v>334.93263888888885</v>
      </c>
      <c r="M452">
        <f t="shared" si="37"/>
        <v>509.49413019203035</v>
      </c>
      <c r="N452">
        <f t="shared" si="38"/>
        <v>220.02239100265606</v>
      </c>
    </row>
    <row r="453" spans="1:14" ht="12.75">
      <c r="A453" t="s">
        <v>262</v>
      </c>
      <c r="B453" s="1">
        <v>36859</v>
      </c>
      <c r="C453" s="2">
        <v>0.9354513888888888</v>
      </c>
      <c r="D453" t="s">
        <v>444</v>
      </c>
      <c r="E453">
        <v>0.671</v>
      </c>
      <c r="F453">
        <v>10.3596</v>
      </c>
      <c r="G453" t="s">
        <v>445</v>
      </c>
      <c r="H453">
        <v>1.655</v>
      </c>
      <c r="I453">
        <v>178.2437</v>
      </c>
      <c r="K453" s="2">
        <v>0.934722222222154</v>
      </c>
      <c r="L453" s="3">
        <f t="shared" si="32"/>
        <v>334.93472222222215</v>
      </c>
      <c r="M453">
        <f t="shared" si="37"/>
        <v>521.4795624302087</v>
      </c>
      <c r="N453">
        <f t="shared" si="38"/>
        <v>231.21125303454218</v>
      </c>
    </row>
    <row r="454" spans="1:14" ht="12.75">
      <c r="A454" t="s">
        <v>263</v>
      </c>
      <c r="B454" s="1">
        <v>36859</v>
      </c>
      <c r="C454" s="2">
        <v>0.9375347222222222</v>
      </c>
      <c r="D454" t="s">
        <v>444</v>
      </c>
      <c r="E454">
        <v>0.671</v>
      </c>
      <c r="F454">
        <v>10.1958</v>
      </c>
      <c r="G454" t="s">
        <v>445</v>
      </c>
      <c r="H454">
        <v>1.655</v>
      </c>
      <c r="I454">
        <v>174.1148</v>
      </c>
      <c r="K454" s="2">
        <v>0.936805555555487</v>
      </c>
      <c r="L454" s="3">
        <f aca="true" t="shared" si="39" ref="L454:L484">B454-DATE(1999,12,31)+K454</f>
        <v>334.9368055555555</v>
      </c>
      <c r="M454">
        <f t="shared" si="37"/>
        <v>513.2342293742927</v>
      </c>
      <c r="N454">
        <f t="shared" si="38"/>
        <v>226.6836211000634</v>
      </c>
    </row>
    <row r="455" spans="1:14" ht="12.75">
      <c r="A455" t="s">
        <v>264</v>
      </c>
      <c r="B455" s="1">
        <v>36859</v>
      </c>
      <c r="C455" s="2">
        <v>0.9396180555555556</v>
      </c>
      <c r="D455" t="s">
        <v>444</v>
      </c>
      <c r="E455">
        <v>0.675</v>
      </c>
      <c r="F455">
        <v>10.5461</v>
      </c>
      <c r="G455" t="s">
        <v>445</v>
      </c>
      <c r="H455">
        <v>1.658</v>
      </c>
      <c r="I455">
        <v>180.4115</v>
      </c>
      <c r="K455" s="2">
        <v>0.93888888888882</v>
      </c>
      <c r="L455" s="3">
        <f t="shared" si="39"/>
        <v>334.9388888888888</v>
      </c>
      <c r="M455">
        <f t="shared" si="37"/>
        <v>530.8675637423476</v>
      </c>
      <c r="N455">
        <f t="shared" si="38"/>
        <v>233.58839961294402</v>
      </c>
    </row>
    <row r="456" spans="1:14" ht="12.75">
      <c r="A456" t="s">
        <v>265</v>
      </c>
      <c r="B456" s="1">
        <v>36859</v>
      </c>
      <c r="C456" s="2">
        <v>0.9417013888888889</v>
      </c>
      <c r="D456" t="s">
        <v>444</v>
      </c>
      <c r="E456">
        <v>0.67</v>
      </c>
      <c r="F456">
        <v>10.3296</v>
      </c>
      <c r="G456" t="s">
        <v>445</v>
      </c>
      <c r="H456">
        <v>1.655</v>
      </c>
      <c r="I456">
        <v>175.944</v>
      </c>
      <c r="K456" s="2">
        <v>0.940972222222153</v>
      </c>
      <c r="L456" s="3">
        <f t="shared" si="39"/>
        <v>334.9409722222222</v>
      </c>
      <c r="M456">
        <f t="shared" si="37"/>
        <v>519.9694281708834</v>
      </c>
      <c r="N456">
        <f t="shared" si="38"/>
        <v>228.68946874339426</v>
      </c>
    </row>
    <row r="457" spans="1:14" ht="12.75">
      <c r="A457" t="s">
        <v>266</v>
      </c>
      <c r="B457" s="1">
        <v>36859</v>
      </c>
      <c r="C457" s="2">
        <v>0.9437847222222223</v>
      </c>
      <c r="D457" t="s">
        <v>444</v>
      </c>
      <c r="E457">
        <v>0.67</v>
      </c>
      <c r="F457">
        <v>10.4097</v>
      </c>
      <c r="G457" t="s">
        <v>445</v>
      </c>
      <c r="H457">
        <v>1.655</v>
      </c>
      <c r="I457">
        <v>193.7058</v>
      </c>
      <c r="K457" s="2">
        <v>0.943055555555486</v>
      </c>
      <c r="L457" s="3">
        <f t="shared" si="39"/>
        <v>334.9430555555555</v>
      </c>
      <c r="M457">
        <f>500*F457/AVERAGE($Q$367,$Q$6)</f>
        <v>524.001486643282</v>
      </c>
      <c r="N457">
        <f t="shared" si="38"/>
        <v>248.16654324116027</v>
      </c>
    </row>
    <row r="458" spans="1:14" ht="12.75">
      <c r="A458" t="s">
        <v>452</v>
      </c>
      <c r="B458" s="1">
        <v>36859</v>
      </c>
      <c r="C458">
        <f>AVERAGE(C457,C459)</f>
        <v>0.9458738425925927</v>
      </c>
      <c r="D458" t="s">
        <v>444</v>
      </c>
      <c r="E458" t="s">
        <v>452</v>
      </c>
      <c r="F458" t="s">
        <v>452</v>
      </c>
      <c r="G458" t="s">
        <v>445</v>
      </c>
      <c r="H458" t="s">
        <v>452</v>
      </c>
      <c r="I458" t="s">
        <v>452</v>
      </c>
      <c r="K458" s="2">
        <v>0.945138888888819</v>
      </c>
      <c r="L458" s="3">
        <f t="shared" si="39"/>
        <v>334.94513888888883</v>
      </c>
      <c r="M458" t="s">
        <v>452</v>
      </c>
      <c r="N458" t="s">
        <v>452</v>
      </c>
    </row>
    <row r="459" spans="1:14" ht="12.75">
      <c r="A459" t="s">
        <v>267</v>
      </c>
      <c r="B459" s="1">
        <v>36859</v>
      </c>
      <c r="C459" s="2">
        <v>0.947962962962963</v>
      </c>
      <c r="D459" t="s">
        <v>444</v>
      </c>
      <c r="E459">
        <v>0.671</v>
      </c>
      <c r="F459">
        <v>10.8729</v>
      </c>
      <c r="G459" t="s">
        <v>445</v>
      </c>
      <c r="H459">
        <v>1.655</v>
      </c>
      <c r="I459">
        <v>187.6179</v>
      </c>
      <c r="K459" s="2">
        <v>0.947222222222152</v>
      </c>
      <c r="L459" s="3">
        <f t="shared" si="39"/>
        <v>334.94722222222214</v>
      </c>
      <c r="M459">
        <f t="shared" si="37"/>
        <v>547.3179596072644</v>
      </c>
      <c r="N459">
        <f aca="true" t="shared" si="40" ref="N459:N484">(277-103)/(-62+(AVERAGE($Q$4,$P$367)))*I459+277-((277-103)/(-62+(AVERAGE($Q$4,$P$367)))*220)</f>
        <v>241.49072874967007</v>
      </c>
    </row>
    <row r="460" spans="1:14" ht="12.75">
      <c r="A460" t="s">
        <v>268</v>
      </c>
      <c r="B460" s="1">
        <v>36859</v>
      </c>
      <c r="C460" s="2">
        <v>0.9500462962962963</v>
      </c>
      <c r="D460" t="s">
        <v>444</v>
      </c>
      <c r="E460">
        <v>0.67</v>
      </c>
      <c r="F460">
        <v>10.7401</v>
      </c>
      <c r="G460" t="s">
        <v>445</v>
      </c>
      <c r="H460">
        <v>1.653</v>
      </c>
      <c r="I460">
        <v>189.2432</v>
      </c>
      <c r="K460" s="2">
        <v>0.949305555555485</v>
      </c>
      <c r="L460" s="3">
        <f t="shared" si="39"/>
        <v>334.9493055555555</v>
      </c>
      <c r="M460">
        <f t="shared" si="37"/>
        <v>540.6330986193178</v>
      </c>
      <c r="N460">
        <f t="shared" si="40"/>
        <v>243.27298556943046</v>
      </c>
    </row>
    <row r="461" spans="1:14" ht="12.75">
      <c r="A461" t="s">
        <v>269</v>
      </c>
      <c r="B461" s="1">
        <v>36859</v>
      </c>
      <c r="C461" s="2">
        <v>0.9521296296296297</v>
      </c>
      <c r="D461" t="s">
        <v>444</v>
      </c>
      <c r="E461">
        <v>0.671</v>
      </c>
      <c r="F461">
        <v>10.7282</v>
      </c>
      <c r="G461" t="s">
        <v>445</v>
      </c>
      <c r="H461">
        <v>1.655</v>
      </c>
      <c r="I461">
        <v>189.5122</v>
      </c>
      <c r="K461" s="2">
        <v>0.951388888888818</v>
      </c>
      <c r="L461" s="3">
        <f t="shared" si="39"/>
        <v>334.9513888888888</v>
      </c>
      <c r="M461">
        <f>500*F461/AVERAGE($Q$367,$Q$6)</f>
        <v>540.0340786964521</v>
      </c>
      <c r="N461">
        <f t="shared" si="40"/>
        <v>243.56796316403793</v>
      </c>
    </row>
    <row r="462" spans="1:14" ht="12.75">
      <c r="A462" t="s">
        <v>270</v>
      </c>
      <c r="B462" s="1">
        <v>36859</v>
      </c>
      <c r="C462" s="2">
        <v>0.9542129629629629</v>
      </c>
      <c r="D462" t="s">
        <v>444</v>
      </c>
      <c r="E462">
        <v>0.671</v>
      </c>
      <c r="F462">
        <v>10.568</v>
      </c>
      <c r="G462" t="s">
        <v>445</v>
      </c>
      <c r="H462">
        <v>1.655</v>
      </c>
      <c r="I462">
        <v>196.5609</v>
      </c>
      <c r="K462" s="2">
        <v>0.953472222222151</v>
      </c>
      <c r="L462" s="3">
        <f t="shared" si="39"/>
        <v>334.95347222222216</v>
      </c>
      <c r="M462">
        <f t="shared" si="37"/>
        <v>531.9699617516551</v>
      </c>
      <c r="N462">
        <f t="shared" si="40"/>
        <v>251.2973630566391</v>
      </c>
    </row>
    <row r="463" spans="1:14" ht="12.75">
      <c r="A463" t="s">
        <v>271</v>
      </c>
      <c r="B463" s="1">
        <v>36859</v>
      </c>
      <c r="C463" s="2">
        <v>0.9562962962962963</v>
      </c>
      <c r="D463" t="s">
        <v>444</v>
      </c>
      <c r="E463">
        <v>0.67</v>
      </c>
      <c r="F463">
        <v>10.4661</v>
      </c>
      <c r="G463" t="s">
        <v>445</v>
      </c>
      <c r="H463">
        <v>1.653</v>
      </c>
      <c r="I463">
        <v>192.959</v>
      </c>
      <c r="K463" s="2">
        <v>0.955555555555484</v>
      </c>
      <c r="L463" s="3">
        <f t="shared" si="39"/>
        <v>334.95555555555546</v>
      </c>
      <c r="M463">
        <f t="shared" si="37"/>
        <v>526.8405390508135</v>
      </c>
      <c r="N463">
        <f t="shared" si="40"/>
        <v>247.34762403055484</v>
      </c>
    </row>
    <row r="464" spans="1:14" ht="12.75">
      <c r="A464" t="s">
        <v>272</v>
      </c>
      <c r="B464" s="1">
        <v>36859</v>
      </c>
      <c r="C464" s="2">
        <v>0.9583912037037038</v>
      </c>
      <c r="D464" t="s">
        <v>444</v>
      </c>
      <c r="E464">
        <v>0.671</v>
      </c>
      <c r="F464">
        <v>11.1679</v>
      </c>
      <c r="G464" t="s">
        <v>445</v>
      </c>
      <c r="H464">
        <v>1.655</v>
      </c>
      <c r="I464">
        <v>192.5038</v>
      </c>
      <c r="K464" s="2">
        <v>0.957638888888816</v>
      </c>
      <c r="L464" s="3">
        <f t="shared" si="39"/>
        <v>334.9576388888888</v>
      </c>
      <c r="M464">
        <f t="shared" si="37"/>
        <v>562.1676131572964</v>
      </c>
      <c r="N464">
        <f t="shared" si="40"/>
        <v>246.8484649187878</v>
      </c>
    </row>
    <row r="465" spans="1:14" ht="12.75">
      <c r="A465" t="s">
        <v>273</v>
      </c>
      <c r="B465" s="1">
        <v>36859</v>
      </c>
      <c r="C465" s="2">
        <v>0.960474537037037</v>
      </c>
      <c r="D465" t="s">
        <v>444</v>
      </c>
      <c r="E465">
        <v>0.67</v>
      </c>
      <c r="F465">
        <v>11.3294</v>
      </c>
      <c r="G465" t="s">
        <v>445</v>
      </c>
      <c r="H465">
        <v>1.655</v>
      </c>
      <c r="I465">
        <v>203.0297</v>
      </c>
      <c r="K465" s="2">
        <v>0.959722222222149</v>
      </c>
      <c r="L465" s="3">
        <f t="shared" si="39"/>
        <v>334.9597222222221</v>
      </c>
      <c r="M465">
        <f t="shared" si="37"/>
        <v>570.2971692533309</v>
      </c>
      <c r="N465">
        <f t="shared" si="40"/>
        <v>258.3908614358095</v>
      </c>
    </row>
    <row r="466" spans="1:14" ht="12.75">
      <c r="A466" t="s">
        <v>274</v>
      </c>
      <c r="B466" s="1">
        <v>36859</v>
      </c>
      <c r="C466" s="2">
        <v>0.9625578703703703</v>
      </c>
      <c r="D466" t="s">
        <v>444</v>
      </c>
      <c r="E466">
        <v>0.67</v>
      </c>
      <c r="F466">
        <v>10.7673</v>
      </c>
      <c r="G466" t="s">
        <v>445</v>
      </c>
      <c r="H466">
        <v>1.653</v>
      </c>
      <c r="I466">
        <v>195.0252</v>
      </c>
      <c r="K466" s="2">
        <v>0.961805555555482</v>
      </c>
      <c r="L466" s="3">
        <f t="shared" si="39"/>
        <v>334.9618055555555</v>
      </c>
      <c r="M466">
        <f t="shared" si="37"/>
        <v>542.0022870144395</v>
      </c>
      <c r="N466">
        <f t="shared" si="40"/>
        <v>249.61335899701564</v>
      </c>
    </row>
    <row r="467" spans="1:14" ht="12.75">
      <c r="A467" t="s">
        <v>275</v>
      </c>
      <c r="B467" s="1">
        <v>36859</v>
      </c>
      <c r="C467" s="2">
        <v>0.9646412037037037</v>
      </c>
      <c r="D467" t="s">
        <v>444</v>
      </c>
      <c r="E467">
        <v>0.67</v>
      </c>
      <c r="F467">
        <v>12.326</v>
      </c>
      <c r="G467" t="s">
        <v>445</v>
      </c>
      <c r="H467">
        <v>1.651</v>
      </c>
      <c r="I467">
        <v>207.235</v>
      </c>
      <c r="K467" s="2">
        <v>0.963888888888815</v>
      </c>
      <c r="L467" s="3">
        <f t="shared" si="39"/>
        <v>334.9638888888888</v>
      </c>
      <c r="M467">
        <f t="shared" si="37"/>
        <v>620.463829348117</v>
      </c>
      <c r="N467">
        <f t="shared" si="40"/>
        <v>263.00227139344076</v>
      </c>
    </row>
    <row r="468" spans="1:14" ht="12.75">
      <c r="A468" t="s">
        <v>276</v>
      </c>
      <c r="B468" s="1">
        <v>36859</v>
      </c>
      <c r="C468" s="2">
        <v>0.9667245370370371</v>
      </c>
      <c r="D468" t="s">
        <v>444</v>
      </c>
      <c r="E468">
        <v>0.671</v>
      </c>
      <c r="F468">
        <v>10.7679</v>
      </c>
      <c r="G468" t="s">
        <v>445</v>
      </c>
      <c r="H468">
        <v>1.655</v>
      </c>
      <c r="I468">
        <v>197.4223</v>
      </c>
      <c r="K468" s="2">
        <v>0.965972222222148</v>
      </c>
      <c r="L468" s="3">
        <f t="shared" si="39"/>
        <v>334.96597222222215</v>
      </c>
      <c r="M468">
        <f t="shared" si="37"/>
        <v>542.0324896996259</v>
      </c>
      <c r="N468">
        <f t="shared" si="40"/>
        <v>252.24194930197322</v>
      </c>
    </row>
    <row r="469" spans="1:14" ht="12.75">
      <c r="A469" t="s">
        <v>277</v>
      </c>
      <c r="B469" s="1">
        <v>36859</v>
      </c>
      <c r="C469" s="2">
        <v>0.9688078703703704</v>
      </c>
      <c r="D469" t="s">
        <v>444</v>
      </c>
      <c r="E469">
        <v>0.671</v>
      </c>
      <c r="F469">
        <v>10.3224</v>
      </c>
      <c r="G469" t="s">
        <v>445</v>
      </c>
      <c r="H469">
        <v>1.655</v>
      </c>
      <c r="I469">
        <v>201.3328</v>
      </c>
      <c r="K469" s="2">
        <v>0.968055555555481</v>
      </c>
      <c r="L469" s="3">
        <f t="shared" si="39"/>
        <v>334.9680555555555</v>
      </c>
      <c r="M469">
        <f t="shared" si="37"/>
        <v>519.6069959486454</v>
      </c>
      <c r="N469">
        <f t="shared" si="40"/>
        <v>256.5300901336183</v>
      </c>
    </row>
    <row r="470" spans="1:14" ht="12.75">
      <c r="A470" t="s">
        <v>278</v>
      </c>
      <c r="B470" s="1">
        <v>36859</v>
      </c>
      <c r="C470" s="2">
        <v>0.9709027777777778</v>
      </c>
      <c r="D470" t="s">
        <v>444</v>
      </c>
      <c r="E470">
        <v>0.671</v>
      </c>
      <c r="F470">
        <v>11.2174</v>
      </c>
      <c r="G470" t="s">
        <v>445</v>
      </c>
      <c r="H470">
        <v>1.653</v>
      </c>
      <c r="I470">
        <v>197.5363</v>
      </c>
      <c r="K470" s="2">
        <v>0.970138888888814</v>
      </c>
      <c r="L470" s="3">
        <f t="shared" si="39"/>
        <v>334.9701388888888</v>
      </c>
      <c r="M470">
        <f t="shared" si="37"/>
        <v>564.6593346851831</v>
      </c>
      <c r="N470">
        <f t="shared" si="40"/>
        <v>252.36695839411172</v>
      </c>
    </row>
    <row r="471" spans="1:14" ht="12.75">
      <c r="A471" t="s">
        <v>279</v>
      </c>
      <c r="B471" s="1">
        <v>36859</v>
      </c>
      <c r="C471" s="2">
        <v>0.9729861111111111</v>
      </c>
      <c r="D471" t="s">
        <v>444</v>
      </c>
      <c r="E471">
        <v>0.67</v>
      </c>
      <c r="F471">
        <v>10.7561</v>
      </c>
      <c r="G471" t="s">
        <v>445</v>
      </c>
      <c r="H471">
        <v>1.655</v>
      </c>
      <c r="I471">
        <v>202.0867</v>
      </c>
      <c r="K471" s="2">
        <v>0.972222222222147</v>
      </c>
      <c r="L471" s="3">
        <f t="shared" si="39"/>
        <v>334.9722222222222</v>
      </c>
      <c r="M471">
        <f>500*F471/AVERAGE($Q$367,$Q$6)</f>
        <v>541.4385035576247</v>
      </c>
      <c r="N471">
        <f t="shared" si="40"/>
        <v>257.3567949982079</v>
      </c>
    </row>
    <row r="472" spans="1:14" ht="12.75">
      <c r="A472" t="s">
        <v>280</v>
      </c>
      <c r="B472" s="1">
        <v>36859</v>
      </c>
      <c r="C472" s="2">
        <v>0.9750694444444444</v>
      </c>
      <c r="D472" t="s">
        <v>444</v>
      </c>
      <c r="E472">
        <v>0.67</v>
      </c>
      <c r="F472">
        <v>12.4366</v>
      </c>
      <c r="G472" t="s">
        <v>445</v>
      </c>
      <c r="H472">
        <v>1.653</v>
      </c>
      <c r="I472">
        <v>201.7375</v>
      </c>
      <c r="K472" s="2">
        <v>0.97430555555548</v>
      </c>
      <c r="L472" s="3">
        <f t="shared" si="39"/>
        <v>334.9743055555555</v>
      </c>
      <c r="M472">
        <f>500*F472/AVERAGE($Q$367,$Q$6)</f>
        <v>626.0311909841629</v>
      </c>
      <c r="N472">
        <f t="shared" si="40"/>
        <v>256.97387241071</v>
      </c>
    </row>
    <row r="473" spans="1:14" ht="12.75">
      <c r="A473" t="s">
        <v>281</v>
      </c>
      <c r="B473" s="1">
        <v>36859</v>
      </c>
      <c r="C473" s="2">
        <v>0.9771527777777779</v>
      </c>
      <c r="D473" t="s">
        <v>444</v>
      </c>
      <c r="E473">
        <v>0.671</v>
      </c>
      <c r="F473">
        <v>10.5909</v>
      </c>
      <c r="G473" t="s">
        <v>445</v>
      </c>
      <c r="H473">
        <v>1.653</v>
      </c>
      <c r="I473">
        <v>196.0241</v>
      </c>
      <c r="K473" s="2">
        <v>0.976388888888813</v>
      </c>
      <c r="L473" s="3">
        <f t="shared" si="39"/>
        <v>334.97638888888883</v>
      </c>
      <c r="M473">
        <f t="shared" si="37"/>
        <v>533.1226975696067</v>
      </c>
      <c r="N473">
        <f t="shared" si="40"/>
        <v>250.70872375260453</v>
      </c>
    </row>
    <row r="474" spans="1:14" ht="12.75">
      <c r="A474" t="s">
        <v>282</v>
      </c>
      <c r="B474" s="1">
        <v>36859</v>
      </c>
      <c r="C474" s="2">
        <v>0.9792361111111111</v>
      </c>
      <c r="D474" t="s">
        <v>444</v>
      </c>
      <c r="E474">
        <v>0.671</v>
      </c>
      <c r="F474">
        <v>10.7003</v>
      </c>
      <c r="G474" t="s">
        <v>445</v>
      </c>
      <c r="H474">
        <v>1.653</v>
      </c>
      <c r="I474">
        <v>196.7681</v>
      </c>
      <c r="K474" s="2">
        <v>0.978472222222146</v>
      </c>
      <c r="L474" s="3">
        <f t="shared" si="39"/>
        <v>334.97847222222214</v>
      </c>
      <c r="M474">
        <f t="shared" si="37"/>
        <v>538.6296538352797</v>
      </c>
      <c r="N474">
        <f t="shared" si="40"/>
        <v>251.52457256445572</v>
      </c>
    </row>
    <row r="475" spans="1:14" ht="12.75">
      <c r="A475" t="s">
        <v>283</v>
      </c>
      <c r="B475" s="1">
        <v>36859</v>
      </c>
      <c r="C475" s="2">
        <v>0.9813194444444444</v>
      </c>
      <c r="D475" t="s">
        <v>444</v>
      </c>
      <c r="E475">
        <v>0.67</v>
      </c>
      <c r="F475">
        <v>10.6904</v>
      </c>
      <c r="G475" t="s">
        <v>445</v>
      </c>
      <c r="H475">
        <v>1.655</v>
      </c>
      <c r="I475">
        <v>200.538</v>
      </c>
      <c r="K475" s="2">
        <v>0.980555555555479</v>
      </c>
      <c r="L475" s="3">
        <f t="shared" si="39"/>
        <v>334.9805555555555</v>
      </c>
      <c r="M475">
        <f t="shared" si="37"/>
        <v>538.1313095297022</v>
      </c>
      <c r="N475">
        <f t="shared" si="40"/>
        <v>255.65853551579667</v>
      </c>
    </row>
    <row r="476" spans="1:14" ht="12.75">
      <c r="A476" t="s">
        <v>284</v>
      </c>
      <c r="B476" s="1">
        <v>36859</v>
      </c>
      <c r="C476" s="2">
        <v>0.9834027777777777</v>
      </c>
      <c r="D476" t="s">
        <v>444</v>
      </c>
      <c r="E476">
        <v>0.671</v>
      </c>
      <c r="F476">
        <v>11.2143</v>
      </c>
      <c r="G476" t="s">
        <v>445</v>
      </c>
      <c r="H476">
        <v>1.655</v>
      </c>
      <c r="I476">
        <v>197.2774</v>
      </c>
      <c r="K476" s="2">
        <v>0.982638888888812</v>
      </c>
      <c r="L476" s="3">
        <f t="shared" si="39"/>
        <v>334.9826388888888</v>
      </c>
      <c r="M476">
        <f t="shared" si="37"/>
        <v>564.5032874783861</v>
      </c>
      <c r="N476">
        <f t="shared" si="40"/>
        <v>252.08305616643926</v>
      </c>
    </row>
    <row r="477" spans="1:14" ht="12.75">
      <c r="A477" t="s">
        <v>285</v>
      </c>
      <c r="B477" s="1">
        <v>36859</v>
      </c>
      <c r="C477" s="2">
        <v>0.9854976851851852</v>
      </c>
      <c r="D477" t="s">
        <v>444</v>
      </c>
      <c r="E477">
        <v>0.67</v>
      </c>
      <c r="F477">
        <v>10.8108</v>
      </c>
      <c r="G477" t="s">
        <v>445</v>
      </c>
      <c r="H477">
        <v>1.653</v>
      </c>
      <c r="I477">
        <v>198.3254</v>
      </c>
      <c r="K477" s="2">
        <v>0.984722222222145</v>
      </c>
      <c r="L477" s="3">
        <f t="shared" si="39"/>
        <v>334.98472222222216</v>
      </c>
      <c r="M477">
        <f t="shared" si="37"/>
        <v>544.1919816904611</v>
      </c>
      <c r="N477">
        <f t="shared" si="40"/>
        <v>253.23226255732638</v>
      </c>
    </row>
    <row r="478" spans="1:14" ht="12.75">
      <c r="A478" t="s">
        <v>286</v>
      </c>
      <c r="B478" s="1">
        <v>36859</v>
      </c>
      <c r="C478" s="2">
        <v>0.9875810185185184</v>
      </c>
      <c r="D478" t="s">
        <v>444</v>
      </c>
      <c r="E478">
        <v>0.67</v>
      </c>
      <c r="F478">
        <v>10.7301</v>
      </c>
      <c r="G478" t="s">
        <v>445</v>
      </c>
      <c r="H478">
        <v>1.653</v>
      </c>
      <c r="I478">
        <v>197.3526</v>
      </c>
      <c r="K478" s="2">
        <v>0.986805555555478</v>
      </c>
      <c r="L478" s="3">
        <f t="shared" si="39"/>
        <v>334.98680555555546</v>
      </c>
      <c r="M478">
        <f t="shared" si="37"/>
        <v>540.129720532876</v>
      </c>
      <c r="N478">
        <f t="shared" si="40"/>
        <v>252.16551830441134</v>
      </c>
    </row>
    <row r="479" spans="1:14" ht="12.75">
      <c r="A479" t="s">
        <v>287</v>
      </c>
      <c r="B479" s="1">
        <v>36859</v>
      </c>
      <c r="C479" s="2">
        <v>0.9896643518518519</v>
      </c>
      <c r="D479" t="s">
        <v>444</v>
      </c>
      <c r="E479">
        <v>0.67</v>
      </c>
      <c r="F479">
        <v>10.6964</v>
      </c>
      <c r="G479" t="s">
        <v>445</v>
      </c>
      <c r="H479">
        <v>1.655</v>
      </c>
      <c r="I479">
        <v>196.2283</v>
      </c>
      <c r="K479" s="2">
        <v>0.988888888888811</v>
      </c>
      <c r="L479" s="3">
        <f t="shared" si="39"/>
        <v>334.9888888888888</v>
      </c>
      <c r="M479">
        <f t="shared" si="37"/>
        <v>538.4333363815674</v>
      </c>
      <c r="N479">
        <f t="shared" si="40"/>
        <v>250.93264354747012</v>
      </c>
    </row>
    <row r="480" spans="1:14" ht="12.75">
      <c r="A480" t="s">
        <v>288</v>
      </c>
      <c r="B480" s="1">
        <v>36859</v>
      </c>
      <c r="C480" s="2">
        <v>0.9917476851851852</v>
      </c>
      <c r="D480" t="s">
        <v>444</v>
      </c>
      <c r="E480">
        <v>0.671</v>
      </c>
      <c r="F480">
        <v>10.6693</v>
      </c>
      <c r="G480" t="s">
        <v>445</v>
      </c>
      <c r="H480">
        <v>1.655</v>
      </c>
      <c r="I480">
        <v>192.9066</v>
      </c>
      <c r="K480" s="2">
        <v>0.990972222222144</v>
      </c>
      <c r="L480" s="3">
        <f t="shared" si="39"/>
        <v>334.9909722222221</v>
      </c>
      <c r="M480">
        <f>500*F480/AVERAGE($Q$367,$Q$6)</f>
        <v>537.06918176731</v>
      </c>
      <c r="N480">
        <f t="shared" si="40"/>
        <v>247.29016371101042</v>
      </c>
    </row>
    <row r="481" spans="1:14" ht="12.75">
      <c r="A481" t="s">
        <v>289</v>
      </c>
      <c r="B481" s="1">
        <v>36859</v>
      </c>
      <c r="C481" s="2">
        <v>0.9938310185185185</v>
      </c>
      <c r="D481" t="s">
        <v>444</v>
      </c>
      <c r="E481">
        <v>0.67</v>
      </c>
      <c r="F481">
        <v>11.2437</v>
      </c>
      <c r="G481" t="s">
        <v>445</v>
      </c>
      <c r="H481">
        <v>1.653</v>
      </c>
      <c r="I481">
        <v>196.4081</v>
      </c>
      <c r="K481" s="2">
        <v>0.993055555555477</v>
      </c>
      <c r="L481" s="3">
        <f t="shared" si="39"/>
        <v>334.9930555555555</v>
      </c>
      <c r="M481">
        <f t="shared" si="37"/>
        <v>565.983219052525</v>
      </c>
      <c r="N481">
        <f t="shared" si="40"/>
        <v>251.12980701033413</v>
      </c>
    </row>
    <row r="482" spans="1:14" ht="12.75">
      <c r="A482" t="s">
        <v>290</v>
      </c>
      <c r="B482" s="1">
        <v>36859</v>
      </c>
      <c r="C482" s="2">
        <v>0.995914351851852</v>
      </c>
      <c r="D482" t="s">
        <v>444</v>
      </c>
      <c r="E482">
        <v>0.67</v>
      </c>
      <c r="F482">
        <v>10.435</v>
      </c>
      <c r="G482" t="s">
        <v>445</v>
      </c>
      <c r="H482">
        <v>1.653</v>
      </c>
      <c r="I482">
        <v>193.0954</v>
      </c>
      <c r="K482" s="2">
        <v>0.99513888888881</v>
      </c>
      <c r="L482" s="3">
        <f t="shared" si="39"/>
        <v>334.9951388888888</v>
      </c>
      <c r="M482">
        <f t="shared" si="37"/>
        <v>525.2750332019797</v>
      </c>
      <c r="N482">
        <f t="shared" si="40"/>
        <v>247.49719631272754</v>
      </c>
    </row>
    <row r="483" spans="1:14" ht="12.75">
      <c r="A483" t="s">
        <v>291</v>
      </c>
      <c r="B483" s="1">
        <v>36859</v>
      </c>
      <c r="C483" s="2">
        <v>0.9979976851851852</v>
      </c>
      <c r="D483" t="s">
        <v>444</v>
      </c>
      <c r="E483">
        <v>0.67</v>
      </c>
      <c r="F483">
        <v>11.1262</v>
      </c>
      <c r="G483" t="s">
        <v>445</v>
      </c>
      <c r="H483">
        <v>1.653</v>
      </c>
      <c r="I483">
        <v>189.3252</v>
      </c>
      <c r="K483" s="2">
        <v>0.997222222222143</v>
      </c>
      <c r="L483" s="3">
        <f t="shared" si="39"/>
        <v>334.99722222222215</v>
      </c>
      <c r="M483">
        <f t="shared" si="37"/>
        <v>560.0685265368343</v>
      </c>
      <c r="N483">
        <f t="shared" si="40"/>
        <v>243.36290439009142</v>
      </c>
    </row>
    <row r="484" spans="1:14" ht="12.75">
      <c r="A484" t="s">
        <v>292</v>
      </c>
      <c r="B484" s="1">
        <v>36859</v>
      </c>
      <c r="C484" s="2">
        <v>8.101851851851852E-05</v>
      </c>
      <c r="D484" t="s">
        <v>444</v>
      </c>
      <c r="E484">
        <v>0.671</v>
      </c>
      <c r="F484">
        <v>11.0483</v>
      </c>
      <c r="G484" t="s">
        <v>445</v>
      </c>
      <c r="H484">
        <v>1.653</v>
      </c>
      <c r="I484">
        <v>187.7215</v>
      </c>
      <c r="K484" s="2">
        <v>0.999305555555476</v>
      </c>
      <c r="L484" s="3">
        <f t="shared" si="39"/>
        <v>334.99930555555545</v>
      </c>
      <c r="M484">
        <f t="shared" si="37"/>
        <v>556.147211243453</v>
      </c>
      <c r="N484">
        <f t="shared" si="40"/>
        <v>241.60433350357843</v>
      </c>
    </row>
    <row r="485" ht="12.75">
      <c r="K485" s="2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