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<sst xmlns="http://schemas.openxmlformats.org/spreadsheetml/2006/main" count="1890" uniqueCount="432">
  <si>
    <t>c:\data\co\000929\fld1089</t>
  </si>
  <si>
    <t>c:\data\co\000929\fld1090</t>
  </si>
  <si>
    <t>c:\data\co\000929\fld1091</t>
  </si>
  <si>
    <t>c:\data\co\000929\fld1092</t>
  </si>
  <si>
    <t>c:\data\co\000929\fld1093</t>
  </si>
  <si>
    <t>c:\data\co\000929\fld1094</t>
  </si>
  <si>
    <t>c:\data\co\000929\fld1095</t>
  </si>
  <si>
    <t>c:\data\co\000929\fld1096</t>
  </si>
  <si>
    <t>c:\data\co\000929\fld1097</t>
  </si>
  <si>
    <t>c:\data\co\000929\fld1098</t>
  </si>
  <si>
    <t>c:\data\co\000929\fld1099</t>
  </si>
  <si>
    <t>c:\data\co\000929\fld1100</t>
  </si>
  <si>
    <t>c:\data\co\000929\fld1101</t>
  </si>
  <si>
    <t>c:\data\co\000929\fld1102</t>
  </si>
  <si>
    <t>c:\data\co\000929\fld1103</t>
  </si>
  <si>
    <t>c:\data\co\000929\fld1104</t>
  </si>
  <si>
    <t>c:\data\co\000929\fld1105</t>
  </si>
  <si>
    <t>c:\data\co\000929\fld1106</t>
  </si>
  <si>
    <t>c:\data\co\000929\fld1107</t>
  </si>
  <si>
    <t>c:\data\co\000929\fld1108</t>
  </si>
  <si>
    <t>c:\data\co\000929\fld1109</t>
  </si>
  <si>
    <t>c:\data\co\000929\fld1110</t>
  </si>
  <si>
    <t>c:\data\co\000929\fld1111</t>
  </si>
  <si>
    <t>c:\data\co\000929\fld1112</t>
  </si>
  <si>
    <t>c:\data\co\000929\fld1113</t>
  </si>
  <si>
    <t>c:\data\co\000929\fld701</t>
  </si>
  <si>
    <t>c:\data\co\000929\fld702</t>
  </si>
  <si>
    <t>c:\data\co\000929\fld703</t>
  </si>
  <si>
    <t>c:\data\co\000929\fld704</t>
  </si>
  <si>
    <t>c:\data\co\000929\fld705</t>
  </si>
  <si>
    <t>c:\data\co\000929\fld706</t>
  </si>
  <si>
    <t>c:\data\co\000929\fld707</t>
  </si>
  <si>
    <t>c:\data\co\000929\fld708</t>
  </si>
  <si>
    <t>c:\data\co\000929\fld709</t>
  </si>
  <si>
    <t>c:\data\co\000929\fld710</t>
  </si>
  <si>
    <t>c:\data\co\000929\fld711</t>
  </si>
  <si>
    <t>c:\data\co\000929\fld712</t>
  </si>
  <si>
    <t>c:\data\co\000929\fld713</t>
  </si>
  <si>
    <t>c:\data\co\000929\fld714</t>
  </si>
  <si>
    <t>c:\data\co\000929\fld715</t>
  </si>
  <si>
    <t>c:\data\co\000929\fld716</t>
  </si>
  <si>
    <t>c:\data\co\000929\fld717</t>
  </si>
  <si>
    <t>c:\data\co\000929\fld718</t>
  </si>
  <si>
    <t>c:\data\co\000929\fld719</t>
  </si>
  <si>
    <t>c:\data\co\000929\fld720</t>
  </si>
  <si>
    <t>c:\data\co\000929\fld721</t>
  </si>
  <si>
    <t>c:\data\co\000929\fld722</t>
  </si>
  <si>
    <t>c:\data\co\000929\fld723</t>
  </si>
  <si>
    <t>c:\data\co\000929\fld724</t>
  </si>
  <si>
    <t>c:\data\co\000929\fld725</t>
  </si>
  <si>
    <t>c:\data\co\000929\fld726</t>
  </si>
  <si>
    <t>c:\data\co\000929\fld727</t>
  </si>
  <si>
    <t>c:\data\co\000929\fld728</t>
  </si>
  <si>
    <t>c:\data\co\000929\fld729</t>
  </si>
  <si>
    <t>c:\data\co\000929\fld730</t>
  </si>
  <si>
    <t>c:\data\co\000929\fld731</t>
  </si>
  <si>
    <t>c:\data\co\000929\fld732</t>
  </si>
  <si>
    <t>c:\data\co\000929\fld733</t>
  </si>
  <si>
    <t>c:\data\co\000929\fld734</t>
  </si>
  <si>
    <t>c:\data\co\000929\fld735</t>
  </si>
  <si>
    <t>c:\data\co\000929\fld736</t>
  </si>
  <si>
    <t>c:\data\co\000929\fld737</t>
  </si>
  <si>
    <t>c:\data\co\000929\fld738</t>
  </si>
  <si>
    <t>c:\data\co\000929\fld739</t>
  </si>
  <si>
    <t>c:\data\co\000929\fld740</t>
  </si>
  <si>
    <t>c:\data\co\000929\fld741</t>
  </si>
  <si>
    <t>c:\data\co\000929\fld742</t>
  </si>
  <si>
    <t>c:\data\co\000929\fld743</t>
  </si>
  <si>
    <t>c:\data\co\000929\fld744</t>
  </si>
  <si>
    <t>c:\data\co\000929\fld745</t>
  </si>
  <si>
    <t>c:\data\co\000929\fld746</t>
  </si>
  <si>
    <t>c:\data\co\000929\fld747</t>
  </si>
  <si>
    <t>c:\data\co\000929\fld748</t>
  </si>
  <si>
    <t>c:\data\co\000929\fld749</t>
  </si>
  <si>
    <t>c:\data\co\000929\fld750</t>
  </si>
  <si>
    <t>c:\data\co\000929\fld751</t>
  </si>
  <si>
    <t>c:\data\co\000929\fld752</t>
  </si>
  <si>
    <t>c:\data\co\000929\fld753</t>
  </si>
  <si>
    <t>c:\data\co\000929\fld754</t>
  </si>
  <si>
    <t>c:\data\co\000929\fld755</t>
  </si>
  <si>
    <t>c:\data\co\000929\fld756</t>
  </si>
  <si>
    <t>c:\data\co\000929\fld757</t>
  </si>
  <si>
    <t>c:\data\co\000929\fld758</t>
  </si>
  <si>
    <t>c:\data\co\000929\fld759</t>
  </si>
  <si>
    <t>c:\data\co\000929\fld760</t>
  </si>
  <si>
    <t>c:\data\co\000929\fld761</t>
  </si>
  <si>
    <t>c:\data\co\000929\fld762</t>
  </si>
  <si>
    <t>c:\data\co\000929\fld763</t>
  </si>
  <si>
    <t>c:\data\co\000929\fld764</t>
  </si>
  <si>
    <t>c:\data\co\000929\fld765</t>
  </si>
  <si>
    <t>c:\data\co\000929\fld766</t>
  </si>
  <si>
    <t>c:\data\co\000929\fld767</t>
  </si>
  <si>
    <t>c:\data\co\000929\fld768</t>
  </si>
  <si>
    <t>c:\data\co\000929\fld769</t>
  </si>
  <si>
    <t>c:\data\co\000929\fld770</t>
  </si>
  <si>
    <t>c:\data\co\000929\fld771</t>
  </si>
  <si>
    <t>c:\data\co\000929\fld772</t>
  </si>
  <si>
    <t>c:\data\co\000929\fld773</t>
  </si>
  <si>
    <t>c:\data\co\000929\fld774</t>
  </si>
  <si>
    <t>c:\data\co\000929\fld775</t>
  </si>
  <si>
    <t>c:\data\co\000929\fld776</t>
  </si>
  <si>
    <t>c:\data\co\000929\fld777</t>
  </si>
  <si>
    <t>c:\data\co\000929\fld778</t>
  </si>
  <si>
    <t>c:\data\co\000929\fld779</t>
  </si>
  <si>
    <t>c:\data\co\000929\fld780</t>
  </si>
  <si>
    <t>c:\data\co\000929\fld781</t>
  </si>
  <si>
    <t>c:\data\co\000929\fld782</t>
  </si>
  <si>
    <t>c:\data\co\000929\fld783</t>
  </si>
  <si>
    <t>c:\data\co\000929\fld784</t>
  </si>
  <si>
    <t>c:\data\co\000929\fld785</t>
  </si>
  <si>
    <t>c:\data\co\000929\fld786</t>
  </si>
  <si>
    <t>c:\data\co\000929\fld787</t>
  </si>
  <si>
    <t>c:\data\co\000929\fld788</t>
  </si>
  <si>
    <t>c:\data\co\000929\fld789</t>
  </si>
  <si>
    <t>c:\data\co\000929\fld790</t>
  </si>
  <si>
    <t>c:\data\co\000929\fld791</t>
  </si>
  <si>
    <t>c:\data\co\000929\fld792</t>
  </si>
  <si>
    <t>c:\data\co\000929\fld793</t>
  </si>
  <si>
    <t>c:\data\co\000929\fld794</t>
  </si>
  <si>
    <t>c:\data\co\000929\fld795</t>
  </si>
  <si>
    <t>c:\data\co\000929\fld796</t>
  </si>
  <si>
    <t>c:\data\co\000929\fld797</t>
  </si>
  <si>
    <t>c:\data\co\000929\fld798</t>
  </si>
  <si>
    <t>c:\data\co\000929\fld799</t>
  </si>
  <si>
    <t>c:\data\co\000929\fld800</t>
  </si>
  <si>
    <t>c:\data\co\000929\fld801</t>
  </si>
  <si>
    <t>c:\data\co\000929\fld802</t>
  </si>
  <si>
    <t>c:\data\co\000929\fld803</t>
  </si>
  <si>
    <t>c:\data\co\000929\fld804</t>
  </si>
  <si>
    <t>c:\data\co\000929\fld805</t>
  </si>
  <si>
    <t>c:\data\co\000929\fld806</t>
  </si>
  <si>
    <t>c:\data\co\000929\fld807</t>
  </si>
  <si>
    <t>c:\data\co\000929\fld808</t>
  </si>
  <si>
    <t>c:\data\co\000929\fld809</t>
  </si>
  <si>
    <t>c:\data\co\000929\fld810</t>
  </si>
  <si>
    <t>c:\data\co\000929\fld811</t>
  </si>
  <si>
    <t>c:\data\co\000929\fld812</t>
  </si>
  <si>
    <t>c:\data\co\000929\fld813</t>
  </si>
  <si>
    <t>c:\data\co\000929\fld814</t>
  </si>
  <si>
    <t>c:\data\co\000929\fld815</t>
  </si>
  <si>
    <t>c:\data\co\000929\fld816</t>
  </si>
  <si>
    <t>c:\data\co\000929\fld817</t>
  </si>
  <si>
    <t>c:\data\co\000929\fld818</t>
  </si>
  <si>
    <t>c:\data\co\000929\fld819</t>
  </si>
  <si>
    <t>c:\data\co\000929\fld820</t>
  </si>
  <si>
    <t>c:\data\co\000929\fld821</t>
  </si>
  <si>
    <t>c:\data\co\000929\fld822</t>
  </si>
  <si>
    <t>c:\data\co\000929\fld823</t>
  </si>
  <si>
    <t>c:\data\co\000929\fld824</t>
  </si>
  <si>
    <t>c:\data\co\000929\fld825</t>
  </si>
  <si>
    <t>c:\data\co\000929\fld826</t>
  </si>
  <si>
    <t>c:\data\co\000929\fld827</t>
  </si>
  <si>
    <t>c:\data\co\000929\fld828</t>
  </si>
  <si>
    <t>c:\data\co\000929\fld829</t>
  </si>
  <si>
    <t>c:\data\co\000929\fld830</t>
  </si>
  <si>
    <t>c:\data\co\000929\fld831</t>
  </si>
  <si>
    <t>c:\data\co\000929\fld832</t>
  </si>
  <si>
    <t>c:\data\co\000929\fld833</t>
  </si>
  <si>
    <t>c:\data\co\000929\fld834</t>
  </si>
  <si>
    <t>c:\data\co\000929\fld835</t>
  </si>
  <si>
    <t>c:\data\co\000929\fld836</t>
  </si>
  <si>
    <t>c:\data\co\000929\fld837</t>
  </si>
  <si>
    <t>c:\data\co\000929\fld838</t>
  </si>
  <si>
    <t>c:\data\co\000929\fld839</t>
  </si>
  <si>
    <t>c:\data\co\000929\fld840</t>
  </si>
  <si>
    <t>c:\data\co\000929\fld841</t>
  </si>
  <si>
    <t>c:\data\co\000929\fld842</t>
  </si>
  <si>
    <t>c:\data\co\000929\fld843</t>
  </si>
  <si>
    <t>c:\data\co\000929\fld844</t>
  </si>
  <si>
    <t>c:\data\co\000929\fld845</t>
  </si>
  <si>
    <t>c:\data\co\000929\fld846</t>
  </si>
  <si>
    <t>c:\data\co\000929\fld847</t>
  </si>
  <si>
    <t>c:\data\co\000929\fld848</t>
  </si>
  <si>
    <t>c:\data\co\000929\fld849</t>
  </si>
  <si>
    <t>c:\data\co\000929\fld850</t>
  </si>
  <si>
    <t>c:\data\co\000929\fld851</t>
  </si>
  <si>
    <t>c:\data\co\000929\fld852</t>
  </si>
  <si>
    <t>c:\data\co\000929\fld853</t>
  </si>
  <si>
    <t>c:\data\co\000929\fld854</t>
  </si>
  <si>
    <t>c:\data\co\000929\fld855</t>
  </si>
  <si>
    <t>c:\data\co\000929\fld856</t>
  </si>
  <si>
    <t>c:\data\co\000929\fld857</t>
  </si>
  <si>
    <t>c:\data\co\000929\fld858</t>
  </si>
  <si>
    <t>c:\data\co\000929\fld859</t>
  </si>
  <si>
    <t>c:\data\co\000929\fld860</t>
  </si>
  <si>
    <t>c:\data\co\000929\fld861</t>
  </si>
  <si>
    <t>c:\data\co\000929\fld862</t>
  </si>
  <si>
    <t>c:\data\co\000929\fld863</t>
  </si>
  <si>
    <t>c:\data\co\000929\fld864</t>
  </si>
  <si>
    <t>c:\data\co\000929\fld865</t>
  </si>
  <si>
    <t>c:\data\co\000929\fld866</t>
  </si>
  <si>
    <t>c:\data\co\000929\fld867</t>
  </si>
  <si>
    <t>c:\data\co\000929\fld868</t>
  </si>
  <si>
    <t>c:\data\co\000929\fld869</t>
  </si>
  <si>
    <t>c:\data\co\000929\fld870</t>
  </si>
  <si>
    <t>c:\data\co\000929\fld871</t>
  </si>
  <si>
    <t>c:\data\co\000929\fld872</t>
  </si>
  <si>
    <t>c:\data\co\000929\fld873</t>
  </si>
  <si>
    <t>c:\data\co\000929\fld874</t>
  </si>
  <si>
    <t>c:\data\co\000929\fld875</t>
  </si>
  <si>
    <t>c:\data\co\000929\fld876</t>
  </si>
  <si>
    <t>c:\data\co\000929\fld877</t>
  </si>
  <si>
    <t>c:\data\co\000929\fld878</t>
  </si>
  <si>
    <t>c:\data\co\000929\fld879</t>
  </si>
  <si>
    <t>c:\data\co\000929\fld880</t>
  </si>
  <si>
    <t>c:\data\co\000929\fld881</t>
  </si>
  <si>
    <t>c:\data\co\000929\fld882</t>
  </si>
  <si>
    <t>c:\data\co\000929\fld883</t>
  </si>
  <si>
    <t>c:\data\co\000929\fld884</t>
  </si>
  <si>
    <t>c:\data\co\000929\fld885</t>
  </si>
  <si>
    <t>c:\data\co\000929\fld886</t>
  </si>
  <si>
    <t>c:\data\co\000929\fld887</t>
  </si>
  <si>
    <t>c:\data\co\000929\fld888</t>
  </si>
  <si>
    <t>c:\data\co\000929\fld889</t>
  </si>
  <si>
    <t>c:\data\co\000929\fld890</t>
  </si>
  <si>
    <t>c:\data\co\000929\fld891</t>
  </si>
  <si>
    <t>c:\data\co\000929\fld892</t>
  </si>
  <si>
    <t>c:\data\co\000929\fld893</t>
  </si>
  <si>
    <t>c:\data\co\000929\fld894</t>
  </si>
  <si>
    <t>c:\data\co\000929\fld895</t>
  </si>
  <si>
    <t>c:\data\co\000929\fld896</t>
  </si>
  <si>
    <t>c:\data\co\000929\fld897</t>
  </si>
  <si>
    <t>c:\data\co\000929\fld898</t>
  </si>
  <si>
    <t>c:\data\co\000929\fld899</t>
  </si>
  <si>
    <t>c:\data\co\000929\fld900</t>
  </si>
  <si>
    <t>c:\data\co\000929\fld901</t>
  </si>
  <si>
    <t>c:\data\co\000929\fld902</t>
  </si>
  <si>
    <t>c:\data\co\000929\fld903</t>
  </si>
  <si>
    <t>c:\data\co\000929\fld904</t>
  </si>
  <si>
    <t>c:\data\co\000929\fld905</t>
  </si>
  <si>
    <t>c:\data\co\000929\fld906</t>
  </si>
  <si>
    <t>c:\data\co\000929\fld907</t>
  </si>
  <si>
    <t>c:\data\co\000929\fld908</t>
  </si>
  <si>
    <t>c:\data\co\000929\fld909</t>
  </si>
  <si>
    <t>c:\data\co\000929\fld910</t>
  </si>
  <si>
    <t>c:\data\co\000929\fld911</t>
  </si>
  <si>
    <t>c:\data\co\000929\fld912</t>
  </si>
  <si>
    <t>c:\data\co\000929\fld913</t>
  </si>
  <si>
    <t>c:\data\co\000929\fld914</t>
  </si>
  <si>
    <t>c:\data\co\000929\fld915</t>
  </si>
  <si>
    <t>c:\data\co\000929\fld916</t>
  </si>
  <si>
    <t>c:\data\co\000929\fld917</t>
  </si>
  <si>
    <t>c:\data\co\000929\fld918</t>
  </si>
  <si>
    <t>c:\data\co\000929\fld919</t>
  </si>
  <si>
    <t>c:\data\co\000929\fld920</t>
  </si>
  <si>
    <t>c:\data\co\000929\fld921</t>
  </si>
  <si>
    <t>c:\data\co\000929\fld922</t>
  </si>
  <si>
    <t>c:\data\co\000929\fld923</t>
  </si>
  <si>
    <t>c:\data\co\000929\fld924</t>
  </si>
  <si>
    <t>c:\data\co\000929\fld925</t>
  </si>
  <si>
    <t>c:\data\co\000929\fld926</t>
  </si>
  <si>
    <t>c:\data\co\000929\fld927</t>
  </si>
  <si>
    <t>c:\data\co\000929\fld928</t>
  </si>
  <si>
    <t>c:\data\co\000929\fld929</t>
  </si>
  <si>
    <t>c:\data\co\000929\fld930</t>
  </si>
  <si>
    <t>c:\data\co\000929\fld931</t>
  </si>
  <si>
    <t>c:\data\co\000929\fld932</t>
  </si>
  <si>
    <t>c:\data\co\000929\fld933</t>
  </si>
  <si>
    <t>c:\data\co\000929\fld934</t>
  </si>
  <si>
    <t>c:\data\co\000929\fld935</t>
  </si>
  <si>
    <t>c:\data\co\000929\fld936</t>
  </si>
  <si>
    <t>c:\data\co\000929\fld937</t>
  </si>
  <si>
    <t>c:\data\co\000929\fld938</t>
  </si>
  <si>
    <t>c:\data\co\000929\fld939</t>
  </si>
  <si>
    <t>c:\data\co\000929\fld940</t>
  </si>
  <si>
    <t>c:\data\co\000929\fld941</t>
  </si>
  <si>
    <t>c:\data\co\000929\fld942</t>
  </si>
  <si>
    <t>c:\data\co\000929\fld943</t>
  </si>
  <si>
    <t>c:\data\co\000929\fld944</t>
  </si>
  <si>
    <t>c:\data\co\000929\fld945</t>
  </si>
  <si>
    <t>c:\data\co\000929\fld946</t>
  </si>
  <si>
    <t>c:\data\co\000929\fld947</t>
  </si>
  <si>
    <t>c:\data\co\000929\fld948</t>
  </si>
  <si>
    <t>c:\data\co\000929\fld949</t>
  </si>
  <si>
    <t>c:\data\co\000929\fld950</t>
  </si>
  <si>
    <t>c:\data\co\000929\fld951</t>
  </si>
  <si>
    <t>c:\data\co\000929\fld952</t>
  </si>
  <si>
    <t>c:\data\co\000929\fld953</t>
  </si>
  <si>
    <t>c:\data\co\000929\fld954</t>
  </si>
  <si>
    <t>c:\data\co\000929\fld955</t>
  </si>
  <si>
    <t>c:\data\co\000929\fld956</t>
  </si>
  <si>
    <t>c:\data\co\000929\fld957</t>
  </si>
  <si>
    <t>c:\data\co\000929\fld958</t>
  </si>
  <si>
    <t>c:\data\co\000929\fld959</t>
  </si>
  <si>
    <t>c:\data\co\000929\fld960</t>
  </si>
  <si>
    <t>c:\data\co\000929\fld961</t>
  </si>
  <si>
    <t>c:\data\co\000929\fld962</t>
  </si>
  <si>
    <t>c:\data\co\000929\fld963</t>
  </si>
  <si>
    <t>c:\data\co\000929\fld964</t>
  </si>
  <si>
    <t>c:\data\co\000929\fld965</t>
  </si>
  <si>
    <t>c:\data\co\000929\fld966</t>
  </si>
  <si>
    <t>c:\data\co\000929\fld967</t>
  </si>
  <si>
    <t>c:\data\co\000929\fld968</t>
  </si>
  <si>
    <t>c:\data\co\000929\fld969</t>
  </si>
  <si>
    <t>c:\data\co\000929\fld970</t>
  </si>
  <si>
    <t>c:\data\co\000929\fld971</t>
  </si>
  <si>
    <t>c:\data\co\000929\fld972</t>
  </si>
  <si>
    <t>c:\data\co\000929\fld973</t>
  </si>
  <si>
    <t>c:\data\co\000929\fld974</t>
  </si>
  <si>
    <t>c:\data\co\000929\fld975</t>
  </si>
  <si>
    <t>c:\data\co\000929\fld976</t>
  </si>
  <si>
    <t>c:\data\co\000929\fld977</t>
  </si>
  <si>
    <t>c:\data\co\000929\fld978</t>
  </si>
  <si>
    <t>c:\data\co\000929\fld979</t>
  </si>
  <si>
    <t>c:\data\co\000929\fld980</t>
  </si>
  <si>
    <t>c:\data\co\000929\fld981</t>
  </si>
  <si>
    <t>c:\data\co\000929\fld982</t>
  </si>
  <si>
    <t>c:\data\co\000929\fld983</t>
  </si>
  <si>
    <t>c:\data\co\000929\fld984</t>
  </si>
  <si>
    <t>c:\data\co\000929\fld985</t>
  </si>
  <si>
    <t>c:\data\co\000929\fld986</t>
  </si>
  <si>
    <t>c:\data\co\000929\fld987</t>
  </si>
  <si>
    <t>c:\data\co\000929\fld988</t>
  </si>
  <si>
    <t>c:\data\co\000929\fld989</t>
  </si>
  <si>
    <t>c:\data\co\000929\fld990</t>
  </si>
  <si>
    <t>c:\data\co\000929\fld991</t>
  </si>
  <si>
    <t>c:\data\co\000929\fld992</t>
  </si>
  <si>
    <t>c:\data\co\000929\fld993</t>
  </si>
  <si>
    <t>c:\data\co\000929\fld994</t>
  </si>
  <si>
    <t>c:\data\co\000929\fld995</t>
  </si>
  <si>
    <t>c:\data\co\000929\fld996</t>
  </si>
  <si>
    <t>c:\data\co\000929\fld997</t>
  </si>
  <si>
    <t>c:\data\co\000929\fld998</t>
  </si>
  <si>
    <t>c:\data\co\000929\fld999</t>
  </si>
  <si>
    <t>c:\data\co\000929\fld1000</t>
  </si>
  <si>
    <t>c:\data\co\000929\fld1001</t>
  </si>
  <si>
    <t>c:\data\co\000929\fld1002</t>
  </si>
  <si>
    <t>c:\data\co\000929\fld1003</t>
  </si>
  <si>
    <t>c:\data\co\000929\fld1004</t>
  </si>
  <si>
    <t>c:\data\co\000929\fld1005</t>
  </si>
  <si>
    <t>c:\data\co\000929\fld1006</t>
  </si>
  <si>
    <t>c:\data\co\000929\fld1007</t>
  </si>
  <si>
    <t>c:\data\co\000929\fld1008</t>
  </si>
  <si>
    <t>c:\data\co\000929\fld1009</t>
  </si>
  <si>
    <t>c:\data\co\000929\fld1010</t>
  </si>
  <si>
    <t>c:\data\co\000929\fld1011</t>
  </si>
  <si>
    <t>c:\data\co\000929\fld1012</t>
  </si>
  <si>
    <t>c:\data\co\000929\fld1013</t>
  </si>
  <si>
    <t>c:\data\co\000929\fld1014</t>
  </si>
  <si>
    <t>c:\data\co\000929\fld1015</t>
  </si>
  <si>
    <t>c:\data\co\000929\fld1016</t>
  </si>
  <si>
    <t>c:\data\co\000929\fld1017</t>
  </si>
  <si>
    <t>c:\data\co\000929\fld1018</t>
  </si>
  <si>
    <t>c:\data\co\000929\fld1019</t>
  </si>
  <si>
    <t>c:\data\co\000929\fld1020</t>
  </si>
  <si>
    <t>c:\data\co\000929\fld1021</t>
  </si>
  <si>
    <t>c:\data\co\000929\fld1022</t>
  </si>
  <si>
    <t>c:\data\co\000929\fld1023</t>
  </si>
  <si>
    <t>c:\data\co\000929\fld1024</t>
  </si>
  <si>
    <t>c:\data\co\000929\fld1025</t>
  </si>
  <si>
    <t>c:\data\co\000929\fld1026</t>
  </si>
  <si>
    <t>c:\data\co\000929\fld1027</t>
  </si>
  <si>
    <t>c:\data\co\000929\fld1028</t>
  </si>
  <si>
    <t>c:\data\co\000929\fld1029</t>
  </si>
  <si>
    <t>c:\data\co\000929\fld1030</t>
  </si>
  <si>
    <t>c:\data\co\000929\fld1031</t>
  </si>
  <si>
    <t>c:\data\co\000929\fld1032</t>
  </si>
  <si>
    <t>c:\data\co\000929\fld1033</t>
  </si>
  <si>
    <t>c:\data\co\000929\fld1034</t>
  </si>
  <si>
    <t>c:\data\co\000929\fld1035</t>
  </si>
  <si>
    <t>c:\data\co\000929\fld1036</t>
  </si>
  <si>
    <t>c:\data\co\000929\fld1037</t>
  </si>
  <si>
    <t>c:\data\co\000929\fld1038</t>
  </si>
  <si>
    <t>c:\data\co\000929\fld1039</t>
  </si>
  <si>
    <t>c:\data\co\000929\fld1040</t>
  </si>
  <si>
    <t>c:\data\co\000929\fld1041</t>
  </si>
  <si>
    <t>c:\data\co\000929\fld1042</t>
  </si>
  <si>
    <t>c:\data\co\000929\fld1043</t>
  </si>
  <si>
    <t>c:\data\co\000929\fld1044</t>
  </si>
  <si>
    <t>c:\data\co\000929\fld1045</t>
  </si>
  <si>
    <t>c:\data\co\000929\fld1046</t>
  </si>
  <si>
    <t>c:\data\co\000929\fld1047</t>
  </si>
  <si>
    <t>c:\data\co\000929\fld1048</t>
  </si>
  <si>
    <t>c:\data\co\000929\fld1049</t>
  </si>
  <si>
    <t>c:\data\co\000929\fld1050</t>
  </si>
  <si>
    <t>c:\data\co\000929\fld1051</t>
  </si>
  <si>
    <t>c:\data\co\000929\fld1052</t>
  </si>
  <si>
    <t>c:\data\co\000929\fld1053</t>
  </si>
  <si>
    <t>c:\data\co\000929\fld1054</t>
  </si>
  <si>
    <t>c:\data\co\000929\fld1055</t>
  </si>
  <si>
    <t>c:\data\co\000929\fld1056</t>
  </si>
  <si>
    <t>c:\data\co\000929\fld1057</t>
  </si>
  <si>
    <t>c:\data\co\000929\fld1058</t>
  </si>
  <si>
    <t>c:\data\co\000929\fld1059</t>
  </si>
  <si>
    <t>c:\data\co\000929\fld1060</t>
  </si>
  <si>
    <t>c:\data\co\000929\fld1061</t>
  </si>
  <si>
    <t>c:\data\co\000929\fld1062</t>
  </si>
  <si>
    <t>c:\data\co\000929\fld1063</t>
  </si>
  <si>
    <t>c:\data\co\000929\fld1064</t>
  </si>
  <si>
    <t>c:\data\co\000929\fld1065</t>
  </si>
  <si>
    <t>c:\data\co\000929\fld1066</t>
  </si>
  <si>
    <t>c:\data\co\000929\fld1067</t>
  </si>
  <si>
    <t>c:\data\co\000929\fld1068</t>
  </si>
  <si>
    <t>c:\data\co\000929\fld1069</t>
  </si>
  <si>
    <t>c:\data\co\000929\fld1070</t>
  </si>
  <si>
    <t>c:\data\co\000929\fld1071</t>
  </si>
  <si>
    <t>c:\data\co\000929\fld1072</t>
  </si>
  <si>
    <t>c:\data\co\000929\fld1073</t>
  </si>
  <si>
    <t>c:\data\co\000929\fld1074</t>
  </si>
  <si>
    <t>c:\data\co\000929\fld1075</t>
  </si>
  <si>
    <t>c:\data\co\000929\fld1076</t>
  </si>
  <si>
    <t>c:\data\co\000929\fld1077</t>
  </si>
  <si>
    <t>c:\data\co\000929\fld1078</t>
  </si>
  <si>
    <t>c:\data\co\000929\fld1079</t>
  </si>
  <si>
    <t>c:\data\co\000929\fld1080</t>
  </si>
  <si>
    <t>c:\data\co\000929\fld1081</t>
  </si>
  <si>
    <t>c:\data\co\000929\fld1082</t>
  </si>
  <si>
    <t>c:\data\co\000929\fld1083</t>
  </si>
  <si>
    <t>c:\data\co\000929\fld1084</t>
  </si>
  <si>
    <t>c:\data\co\000929\fld1085</t>
  </si>
  <si>
    <t>c:\data\co\000929\fld1086</t>
  </si>
  <si>
    <t>c:\data\co\000929\fld1087</t>
  </si>
  <si>
    <t>c:\data\co\000929\fld1088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</si>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</sst>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930-001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004"/>
      <sheetName val="001003"/>
      <sheetName val="001002"/>
      <sheetName val="001001"/>
      <sheetName val="000930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E466">
      <selection activeCell="E468" sqref="E468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413</v>
      </c>
      <c r="B3" t="s">
        <v>414</v>
      </c>
      <c r="C3" t="s">
        <v>415</v>
      </c>
      <c r="E3" t="s">
        <v>416</v>
      </c>
      <c r="F3" t="s">
        <v>417</v>
      </c>
      <c r="H3" t="s">
        <v>418</v>
      </c>
      <c r="I3" t="s">
        <v>419</v>
      </c>
      <c r="K3" t="s">
        <v>420</v>
      </c>
      <c r="L3" t="s">
        <v>421</v>
      </c>
      <c r="M3" t="s">
        <v>422</v>
      </c>
      <c r="N3" t="s">
        <v>423</v>
      </c>
      <c r="O3" t="s">
        <v>424</v>
      </c>
      <c r="P3" t="s">
        <v>425</v>
      </c>
      <c r="Q3" t="s">
        <v>426</v>
      </c>
    </row>
    <row r="4" spans="11:17" ht="12.75">
      <c r="K4" t="s">
        <v>427</v>
      </c>
      <c r="M4" t="s">
        <v>428</v>
      </c>
      <c r="N4" t="s">
        <v>429</v>
      </c>
      <c r="O4">
        <v>277</v>
      </c>
      <c r="P4">
        <v>215.35733333333334</v>
      </c>
      <c r="Q4">
        <v>217.88799999999998</v>
      </c>
    </row>
    <row r="5" spans="1:16" ht="12.75">
      <c r="A5" t="s">
        <v>25</v>
      </c>
      <c r="B5" s="1">
        <v>36800</v>
      </c>
      <c r="C5" s="2">
        <v>0.002314814814814815</v>
      </c>
      <c r="D5" t="s">
        <v>422</v>
      </c>
      <c r="E5">
        <v>0.673</v>
      </c>
      <c r="F5">
        <v>11.0132</v>
      </c>
      <c r="G5" t="s">
        <v>423</v>
      </c>
      <c r="H5">
        <v>1.661</v>
      </c>
      <c r="I5">
        <v>123.8932</v>
      </c>
      <c r="K5" s="2">
        <v>0.001388888888888889</v>
      </c>
      <c r="L5" s="3">
        <f>B5-DATE(1999,12,31)+K5</f>
        <v>275.00138888888887</v>
      </c>
      <c r="M5">
        <f>500*F5/AVERAGE($Q$47,$P$6)</f>
        <v>567.0690892114828</v>
      </c>
      <c r="N5">
        <f aca="true" t="shared" si="0" ref="N5:N11">(277-103)/(-62+(AVERAGE($P$4,$P$47)))*I5+277-((277-103)/(-62+(AVERAGE($P$4,$P$47)))*210)</f>
        <v>180.31506208419495</v>
      </c>
      <c r="P5" t="s">
        <v>422</v>
      </c>
    </row>
    <row r="6" spans="1:17" ht="12.75">
      <c r="A6" t="s">
        <v>26</v>
      </c>
      <c r="B6" s="1">
        <v>36800</v>
      </c>
      <c r="C6" s="2">
        <v>0.004340277777777778</v>
      </c>
      <c r="D6" t="s">
        <v>422</v>
      </c>
      <c r="E6">
        <v>0.673</v>
      </c>
      <c r="F6">
        <v>11.8052</v>
      </c>
      <c r="G6" t="s">
        <v>423</v>
      </c>
      <c r="H6">
        <v>1.661</v>
      </c>
      <c r="I6">
        <v>119.9321</v>
      </c>
      <c r="K6" s="2">
        <v>0.003472222222222222</v>
      </c>
      <c r="L6" s="3">
        <f aca="true" t="shared" si="1" ref="L6:L69">B6-DATE(1999,12,31)+K6</f>
        <v>275.00347222222223</v>
      </c>
      <c r="M6">
        <f aca="true" t="shared" si="2" ref="M6:M44">500*F6/AVERAGE($Q$47,$P$6)</f>
        <v>607.849127588657</v>
      </c>
      <c r="N6">
        <f t="shared" si="0"/>
        <v>175.86734474272725</v>
      </c>
      <c r="P6">
        <v>9.6119</v>
      </c>
      <c r="Q6">
        <v>9.8187</v>
      </c>
    </row>
    <row r="7" spans="1:14" ht="12.75">
      <c r="A7" t="s">
        <v>27</v>
      </c>
      <c r="B7" s="1">
        <v>36800</v>
      </c>
      <c r="C7" s="2">
        <v>0.006435185185185186</v>
      </c>
      <c r="D7" t="s">
        <v>422</v>
      </c>
      <c r="E7">
        <v>0.673</v>
      </c>
      <c r="F7">
        <v>10.674</v>
      </c>
      <c r="G7" t="s">
        <v>423</v>
      </c>
      <c r="H7">
        <v>1.661</v>
      </c>
      <c r="I7">
        <v>121.7094</v>
      </c>
      <c r="K7" s="2">
        <v>0.005555555555555556</v>
      </c>
      <c r="L7" s="3">
        <f t="shared" si="1"/>
        <v>275.00555555555553</v>
      </c>
      <c r="M7">
        <f t="shared" si="2"/>
        <v>549.6036990378245</v>
      </c>
      <c r="N7">
        <f t="shared" si="0"/>
        <v>177.86298434561297</v>
      </c>
    </row>
    <row r="8" spans="1:14" ht="12.75">
      <c r="A8" t="s">
        <v>28</v>
      </c>
      <c r="B8" s="1">
        <v>36800</v>
      </c>
      <c r="C8" s="2">
        <v>0.008518518518518519</v>
      </c>
      <c r="D8" t="s">
        <v>422</v>
      </c>
      <c r="E8">
        <v>0.673</v>
      </c>
      <c r="F8">
        <v>10.5007</v>
      </c>
      <c r="G8" t="s">
        <v>423</v>
      </c>
      <c r="H8">
        <v>1.663</v>
      </c>
      <c r="I8">
        <v>121.1229</v>
      </c>
      <c r="K8" s="2">
        <v>0.007638888888888889</v>
      </c>
      <c r="L8" s="3">
        <f t="shared" si="1"/>
        <v>275.0076388888889</v>
      </c>
      <c r="M8">
        <f t="shared" si="2"/>
        <v>540.6804911454453</v>
      </c>
      <c r="N8">
        <f t="shared" si="0"/>
        <v>177.204433382302</v>
      </c>
    </row>
    <row r="9" spans="1:14" ht="12.75">
      <c r="A9" t="s">
        <v>29</v>
      </c>
      <c r="B9" s="1">
        <v>36800</v>
      </c>
      <c r="C9" s="2">
        <v>0.010601851851851854</v>
      </c>
      <c r="D9" t="s">
        <v>422</v>
      </c>
      <c r="E9">
        <v>0.673</v>
      </c>
      <c r="F9">
        <v>11.3781</v>
      </c>
      <c r="G9" t="s">
        <v>423</v>
      </c>
      <c r="H9">
        <v>1.663</v>
      </c>
      <c r="I9">
        <v>124.4583</v>
      </c>
      <c r="K9" s="2">
        <v>0.009722222222222222</v>
      </c>
      <c r="L9" s="3">
        <f t="shared" si="1"/>
        <v>275.0097222222222</v>
      </c>
      <c r="M9">
        <f t="shared" si="2"/>
        <v>585.8577710345016</v>
      </c>
      <c r="N9">
        <f t="shared" si="0"/>
        <v>180.9495840780006</v>
      </c>
    </row>
    <row r="10" spans="1:14" ht="12.75">
      <c r="A10" t="s">
        <v>30</v>
      </c>
      <c r="B10" s="1">
        <v>36800</v>
      </c>
      <c r="C10" s="2">
        <v>0.012685185185185183</v>
      </c>
      <c r="D10" t="s">
        <v>422</v>
      </c>
      <c r="E10">
        <v>0.675</v>
      </c>
      <c r="F10">
        <v>10.5016</v>
      </c>
      <c r="G10" t="s">
        <v>423</v>
      </c>
      <c r="H10">
        <v>1.663</v>
      </c>
      <c r="I10">
        <v>122.2311</v>
      </c>
      <c r="K10" s="2">
        <v>0.011805555555555555</v>
      </c>
      <c r="L10" s="3">
        <f t="shared" si="1"/>
        <v>275.01180555555555</v>
      </c>
      <c r="M10">
        <f t="shared" si="2"/>
        <v>540.7268320981467</v>
      </c>
      <c r="N10">
        <f t="shared" si="0"/>
        <v>178.4487746909826</v>
      </c>
    </row>
    <row r="11" spans="1:14" ht="12.75">
      <c r="A11" t="s">
        <v>31</v>
      </c>
      <c r="B11" s="1">
        <v>36800</v>
      </c>
      <c r="C11" s="2">
        <v>0.01476851851851852</v>
      </c>
      <c r="D11" t="s">
        <v>422</v>
      </c>
      <c r="E11">
        <v>0.675</v>
      </c>
      <c r="F11">
        <v>10.3151</v>
      </c>
      <c r="G11" t="s">
        <v>423</v>
      </c>
      <c r="H11">
        <v>1.663</v>
      </c>
      <c r="I11">
        <v>123.2809</v>
      </c>
      <c r="K11" s="2">
        <v>0.013888888888888888</v>
      </c>
      <c r="L11" s="3">
        <f t="shared" si="1"/>
        <v>275.0138888888889</v>
      </c>
      <c r="M11">
        <f t="shared" si="2"/>
        <v>531.1239568994812</v>
      </c>
      <c r="N11">
        <f t="shared" si="0"/>
        <v>179.62754161559263</v>
      </c>
    </row>
    <row r="12" spans="1:14" ht="12.75">
      <c r="A12" t="s">
        <v>430</v>
      </c>
      <c r="B12" s="1">
        <v>36800</v>
      </c>
      <c r="C12">
        <f>AVERAGE(C11,C13)</f>
        <v>0.01685185185185185</v>
      </c>
      <c r="D12" t="s">
        <v>422</v>
      </c>
      <c r="E12" t="s">
        <v>430</v>
      </c>
      <c r="F12" t="s">
        <v>430</v>
      </c>
      <c r="G12" t="s">
        <v>423</v>
      </c>
      <c r="H12" t="s">
        <v>430</v>
      </c>
      <c r="I12" t="s">
        <v>430</v>
      </c>
      <c r="K12" s="2">
        <v>0.015972222222222224</v>
      </c>
      <c r="L12" s="3">
        <f t="shared" si="1"/>
        <v>275.0159722222222</v>
      </c>
      <c r="M12" t="s">
        <v>430</v>
      </c>
      <c r="N12" t="s">
        <v>430</v>
      </c>
    </row>
    <row r="13" spans="1:14" ht="12.75">
      <c r="A13" t="s">
        <v>32</v>
      </c>
      <c r="B13" s="1">
        <v>36800</v>
      </c>
      <c r="C13" s="2">
        <v>0.018935185185185183</v>
      </c>
      <c r="D13" t="s">
        <v>422</v>
      </c>
      <c r="E13">
        <v>0.675</v>
      </c>
      <c r="F13">
        <v>11.1686</v>
      </c>
      <c r="G13" t="s">
        <v>423</v>
      </c>
      <c r="H13">
        <v>1.663</v>
      </c>
      <c r="I13">
        <v>121.4108</v>
      </c>
      <c r="K13" s="2">
        <v>0.018055555555555557</v>
      </c>
      <c r="L13" s="3">
        <f t="shared" si="1"/>
        <v>275.0180555555556</v>
      </c>
      <c r="M13">
        <f t="shared" si="2"/>
        <v>575.07062704458</v>
      </c>
      <c r="N13">
        <f>(277-103)/(-62+(AVERAGE($P$4,$P$47)))*I13+277-((277-103)/(-62+(AVERAGE($P$4,$P$47)))*210)</f>
        <v>177.52770162158117</v>
      </c>
    </row>
    <row r="14" spans="1:14" ht="12.75">
      <c r="A14" t="s">
        <v>430</v>
      </c>
      <c r="B14" s="1">
        <v>36800</v>
      </c>
      <c r="C14">
        <f>AVERAGE(C13,C15)</f>
        <v>0.021024305555555553</v>
      </c>
      <c r="D14" t="s">
        <v>422</v>
      </c>
      <c r="E14" t="s">
        <v>430</v>
      </c>
      <c r="F14" t="s">
        <v>430</v>
      </c>
      <c r="G14" t="s">
        <v>423</v>
      </c>
      <c r="H14" t="s">
        <v>430</v>
      </c>
      <c r="I14" t="s">
        <v>430</v>
      </c>
      <c r="K14" s="2">
        <v>0.02013888888888889</v>
      </c>
      <c r="L14" s="3">
        <f t="shared" si="1"/>
        <v>275.0201388888889</v>
      </c>
      <c r="M14" t="s">
        <v>430</v>
      </c>
      <c r="N14" t="s">
        <v>430</v>
      </c>
    </row>
    <row r="15" spans="1:14" ht="12.75">
      <c r="A15" t="s">
        <v>33</v>
      </c>
      <c r="B15" s="1">
        <v>36800</v>
      </c>
      <c r="C15" s="2">
        <v>0.023113425925925926</v>
      </c>
      <c r="D15" t="s">
        <v>422</v>
      </c>
      <c r="E15">
        <v>0.673</v>
      </c>
      <c r="F15">
        <v>10.2864</v>
      </c>
      <c r="G15" t="s">
        <v>423</v>
      </c>
      <c r="H15">
        <v>1.663</v>
      </c>
      <c r="I15">
        <v>125.1623</v>
      </c>
      <c r="K15" s="2">
        <v>0.022222222222222223</v>
      </c>
      <c r="L15" s="3">
        <f t="shared" si="1"/>
        <v>275.02222222222224</v>
      </c>
      <c r="M15">
        <f t="shared" si="2"/>
        <v>529.6461954077831</v>
      </c>
      <c r="N15">
        <f>(277-103)/(-62+(AVERAGE($P$4,$P$47)))*I15+277-((277-103)/(-62+(AVERAGE($P$4,$P$47)))*210)</f>
        <v>181.74006980378215</v>
      </c>
    </row>
    <row r="16" spans="1:14" ht="12.75">
      <c r="A16" t="s">
        <v>430</v>
      </c>
      <c r="B16" s="1">
        <v>36800</v>
      </c>
      <c r="C16">
        <f>AVERAGE(C15,C18)</f>
        <v>0.026238425925925922</v>
      </c>
      <c r="D16" t="s">
        <v>422</v>
      </c>
      <c r="E16" t="s">
        <v>430</v>
      </c>
      <c r="F16" t="s">
        <v>430</v>
      </c>
      <c r="G16" t="s">
        <v>423</v>
      </c>
      <c r="H16" t="s">
        <v>430</v>
      </c>
      <c r="I16" t="s">
        <v>430</v>
      </c>
      <c r="K16" s="2">
        <v>0.024305555555555556</v>
      </c>
      <c r="L16" s="3">
        <f t="shared" si="1"/>
        <v>275.02430555555554</v>
      </c>
      <c r="M16" t="s">
        <v>430</v>
      </c>
      <c r="N16" t="s">
        <v>430</v>
      </c>
    </row>
    <row r="17" spans="1:14" ht="12.75">
      <c r="A17" t="s">
        <v>430</v>
      </c>
      <c r="B17" s="1">
        <v>36800</v>
      </c>
      <c r="C17">
        <f>AVERAGE(C16,C18)</f>
        <v>0.027800925925925923</v>
      </c>
      <c r="D17" t="s">
        <v>422</v>
      </c>
      <c r="E17" t="s">
        <v>430</v>
      </c>
      <c r="F17" t="s">
        <v>430</v>
      </c>
      <c r="G17" t="s">
        <v>423</v>
      </c>
      <c r="H17" t="s">
        <v>430</v>
      </c>
      <c r="I17" t="s">
        <v>430</v>
      </c>
      <c r="K17" s="2">
        <v>0.02638888888888889</v>
      </c>
      <c r="L17" s="3">
        <f t="shared" si="1"/>
        <v>275.0263888888889</v>
      </c>
      <c r="M17" t="s">
        <v>430</v>
      </c>
      <c r="N17" t="s">
        <v>430</v>
      </c>
    </row>
    <row r="18" spans="1:14" ht="12.75">
      <c r="A18" t="s">
        <v>34</v>
      </c>
      <c r="B18" s="1">
        <v>36800</v>
      </c>
      <c r="C18" s="2">
        <v>0.02936342592592592</v>
      </c>
      <c r="D18" t="s">
        <v>422</v>
      </c>
      <c r="E18">
        <v>0.673</v>
      </c>
      <c r="F18">
        <v>11.0945</v>
      </c>
      <c r="G18" t="s">
        <v>423</v>
      </c>
      <c r="H18">
        <v>1.663</v>
      </c>
      <c r="I18">
        <v>113.4455</v>
      </c>
      <c r="K18" s="2">
        <v>0.02847222222222222</v>
      </c>
      <c r="L18" s="3">
        <f t="shared" si="1"/>
        <v>275.0284722222222</v>
      </c>
      <c r="M18">
        <f t="shared" si="2"/>
        <v>571.2552219388368</v>
      </c>
      <c r="N18">
        <f>(277-103)/(-62+(AVERAGE($P$4,$P$47)))*I18+277-((277-103)/(-62+(AVERAGE($P$4,$P$47)))*210)</f>
        <v>168.5838721449224</v>
      </c>
    </row>
    <row r="19" spans="1:14" ht="12.75">
      <c r="A19" t="s">
        <v>430</v>
      </c>
      <c r="B19" s="1">
        <v>36800</v>
      </c>
      <c r="C19">
        <f>AVERAGE(C18,C20)</f>
        <v>0.03144675925925926</v>
      </c>
      <c r="D19" t="s">
        <v>422</v>
      </c>
      <c r="E19" t="s">
        <v>430</v>
      </c>
      <c r="F19" t="s">
        <v>430</v>
      </c>
      <c r="G19" t="s">
        <v>423</v>
      </c>
      <c r="H19" t="s">
        <v>430</v>
      </c>
      <c r="I19" t="s">
        <v>430</v>
      </c>
      <c r="K19" s="2">
        <v>0.030555555555555555</v>
      </c>
      <c r="L19" s="3">
        <f t="shared" si="1"/>
        <v>275.03055555555557</v>
      </c>
      <c r="M19" t="s">
        <v>430</v>
      </c>
      <c r="N19" t="s">
        <v>430</v>
      </c>
    </row>
    <row r="20" spans="1:14" ht="12.75">
      <c r="A20" t="s">
        <v>35</v>
      </c>
      <c r="B20" s="1">
        <v>36800</v>
      </c>
      <c r="C20" s="2">
        <v>0.03353009259259259</v>
      </c>
      <c r="D20" t="s">
        <v>422</v>
      </c>
      <c r="E20">
        <v>0.673</v>
      </c>
      <c r="F20">
        <v>10.521</v>
      </c>
      <c r="G20" t="s">
        <v>423</v>
      </c>
      <c r="H20">
        <v>1.663</v>
      </c>
      <c r="I20">
        <v>114.8762</v>
      </c>
      <c r="K20" s="2">
        <v>0.03263888888888889</v>
      </c>
      <c r="L20" s="3">
        <f t="shared" si="1"/>
        <v>275.03263888888887</v>
      </c>
      <c r="M20">
        <f t="shared" si="2"/>
        <v>541.7257370785976</v>
      </c>
      <c r="N20">
        <f aca="true" t="shared" si="3" ref="N20:N25">(277-103)/(-62+(AVERAGE($P$4,$P$47)))*I20+277-((277-103)/(-62+(AVERAGE($P$4,$P$47)))*210)</f>
        <v>170.1903322697458</v>
      </c>
    </row>
    <row r="21" spans="1:14" ht="12.75">
      <c r="A21" t="s">
        <v>36</v>
      </c>
      <c r="B21" s="1">
        <v>36800</v>
      </c>
      <c r="C21" s="2">
        <v>0.03561342592592592</v>
      </c>
      <c r="D21" t="s">
        <v>422</v>
      </c>
      <c r="E21">
        <v>0.675</v>
      </c>
      <c r="F21">
        <v>10.7713</v>
      </c>
      <c r="G21" t="s">
        <v>423</v>
      </c>
      <c r="H21">
        <v>1.663</v>
      </c>
      <c r="I21">
        <v>115.4609</v>
      </c>
      <c r="K21" s="2">
        <v>0.034722222222222224</v>
      </c>
      <c r="L21" s="3">
        <f t="shared" si="1"/>
        <v>275.03472222222223</v>
      </c>
      <c r="M21">
        <f t="shared" si="2"/>
        <v>554.6136709243132</v>
      </c>
      <c r="N21">
        <f t="shared" si="3"/>
        <v>170.84686210478054</v>
      </c>
    </row>
    <row r="22" spans="1:14" ht="12.75">
      <c r="A22" t="s">
        <v>37</v>
      </c>
      <c r="B22" s="1">
        <v>36800</v>
      </c>
      <c r="C22" s="2">
        <v>0.03770833333333333</v>
      </c>
      <c r="D22" t="s">
        <v>422</v>
      </c>
      <c r="E22">
        <v>0.673</v>
      </c>
      <c r="F22">
        <v>10.6134</v>
      </c>
      <c r="G22" t="s">
        <v>423</v>
      </c>
      <c r="H22">
        <v>1.661</v>
      </c>
      <c r="I22">
        <v>116.3689</v>
      </c>
      <c r="K22" s="2">
        <v>0.03680555555555556</v>
      </c>
      <c r="L22" s="3">
        <f t="shared" si="1"/>
        <v>275.03680555555553</v>
      </c>
      <c r="M22">
        <f t="shared" si="2"/>
        <v>546.4834082226013</v>
      </c>
      <c r="N22">
        <f t="shared" si="3"/>
        <v>171.86640903519196</v>
      </c>
    </row>
    <row r="23" spans="1:14" ht="12.75">
      <c r="A23" t="s">
        <v>38</v>
      </c>
      <c r="B23" s="1">
        <v>36800</v>
      </c>
      <c r="C23" s="2">
        <v>0.03979166666666666</v>
      </c>
      <c r="D23" t="s">
        <v>422</v>
      </c>
      <c r="E23">
        <v>0.675</v>
      </c>
      <c r="F23">
        <v>10.1012</v>
      </c>
      <c r="G23" t="s">
        <v>423</v>
      </c>
      <c r="H23">
        <v>1.663</v>
      </c>
      <c r="I23">
        <v>117.9845</v>
      </c>
      <c r="K23" s="2">
        <v>0.03888888888888889</v>
      </c>
      <c r="L23" s="3">
        <f t="shared" si="1"/>
        <v>275.0388888888889</v>
      </c>
      <c r="M23">
        <f t="shared" si="2"/>
        <v>520.1102571407976</v>
      </c>
      <c r="N23">
        <f t="shared" si="3"/>
        <v>173.6804839479372</v>
      </c>
    </row>
    <row r="24" spans="1:14" ht="12.75">
      <c r="A24" t="s">
        <v>39</v>
      </c>
      <c r="B24" s="1">
        <v>36800</v>
      </c>
      <c r="C24" s="2">
        <v>0.041875</v>
      </c>
      <c r="D24" t="s">
        <v>422</v>
      </c>
      <c r="E24">
        <v>0.673</v>
      </c>
      <c r="F24">
        <v>10.8082</v>
      </c>
      <c r="G24" t="s">
        <v>423</v>
      </c>
      <c r="H24">
        <v>1.661</v>
      </c>
      <c r="I24">
        <v>113.9259</v>
      </c>
      <c r="K24" s="2">
        <v>0.04097222222222222</v>
      </c>
      <c r="L24" s="3">
        <f t="shared" si="1"/>
        <v>275.0409722222222</v>
      </c>
      <c r="M24">
        <f t="shared" si="2"/>
        <v>556.5136499850678</v>
      </c>
      <c r="N24">
        <f t="shared" si="3"/>
        <v>169.1232888248449</v>
      </c>
    </row>
    <row r="25" spans="1:14" ht="12.75">
      <c r="A25" t="s">
        <v>40</v>
      </c>
      <c r="B25" s="1">
        <v>36800</v>
      </c>
      <c r="C25" s="2">
        <v>0.04395833333333333</v>
      </c>
      <c r="D25" t="s">
        <v>422</v>
      </c>
      <c r="E25">
        <v>0.673</v>
      </c>
      <c r="F25">
        <v>11.0602</v>
      </c>
      <c r="G25" t="s">
        <v>423</v>
      </c>
      <c r="H25">
        <v>1.661</v>
      </c>
      <c r="I25">
        <v>116.5649</v>
      </c>
      <c r="K25" s="2">
        <v>0.04305555555555556</v>
      </c>
      <c r="L25" s="3">
        <f t="shared" si="1"/>
        <v>275.04305555555555</v>
      </c>
      <c r="M25">
        <f t="shared" si="2"/>
        <v>569.4891167414415</v>
      </c>
      <c r="N25">
        <f t="shared" si="3"/>
        <v>172.08648744748342</v>
      </c>
    </row>
    <row r="26" spans="1:14" ht="12.75">
      <c r="A26" t="s">
        <v>430</v>
      </c>
      <c r="B26" s="1">
        <v>36800</v>
      </c>
      <c r="C26">
        <f>AVERAGE(C25,C27)</f>
        <v>0.04604166666666666</v>
      </c>
      <c r="D26" t="s">
        <v>422</v>
      </c>
      <c r="E26" t="s">
        <v>430</v>
      </c>
      <c r="F26" t="s">
        <v>430</v>
      </c>
      <c r="G26" t="s">
        <v>423</v>
      </c>
      <c r="H26" t="s">
        <v>430</v>
      </c>
      <c r="I26" t="s">
        <v>430</v>
      </c>
      <c r="K26" s="2">
        <v>0.04513888888888889</v>
      </c>
      <c r="L26" s="3">
        <f t="shared" si="1"/>
        <v>275.0451388888889</v>
      </c>
      <c r="M26" t="s">
        <v>430</v>
      </c>
      <c r="N26" t="s">
        <v>430</v>
      </c>
    </row>
    <row r="27" spans="1:14" ht="12.75">
      <c r="A27" t="s">
        <v>41</v>
      </c>
      <c r="B27" s="1">
        <v>36800</v>
      </c>
      <c r="C27" s="2">
        <v>0.048125</v>
      </c>
      <c r="D27" t="s">
        <v>422</v>
      </c>
      <c r="E27">
        <v>0.675</v>
      </c>
      <c r="F27">
        <v>11.0207</v>
      </c>
      <c r="G27" t="s">
        <v>423</v>
      </c>
      <c r="H27">
        <v>1.663</v>
      </c>
      <c r="I27">
        <v>113.9282</v>
      </c>
      <c r="K27" s="2">
        <v>0.04722222222222222</v>
      </c>
      <c r="L27" s="3">
        <f t="shared" si="1"/>
        <v>275.0472222222222</v>
      </c>
      <c r="M27">
        <f t="shared" si="2"/>
        <v>567.4552638173274</v>
      </c>
      <c r="N27">
        <f>(277-103)/(-62+(AVERAGE($P$4,$P$47)))*I27+277-((277-103)/(-62+(AVERAGE($P$4,$P$47)))*210)</f>
        <v>169.12587137764223</v>
      </c>
    </row>
    <row r="28" spans="1:14" ht="12.75">
      <c r="A28" t="s">
        <v>42</v>
      </c>
      <c r="B28" s="1">
        <v>36800</v>
      </c>
      <c r="C28" s="2">
        <v>0.050219907407407414</v>
      </c>
      <c r="D28" t="s">
        <v>422</v>
      </c>
      <c r="E28">
        <v>0.673</v>
      </c>
      <c r="F28">
        <v>10.7843</v>
      </c>
      <c r="G28" t="s">
        <v>423</v>
      </c>
      <c r="H28">
        <v>1.661</v>
      </c>
      <c r="I28">
        <v>115.2192</v>
      </c>
      <c r="K28" s="2">
        <v>0.049305555555555554</v>
      </c>
      <c r="L28" s="3">
        <f t="shared" si="1"/>
        <v>275.0493055555556</v>
      </c>
      <c r="M28">
        <f t="shared" si="2"/>
        <v>555.2830402411101</v>
      </c>
      <c r="N28">
        <f>(277-103)/(-62+(AVERAGE($P$4,$P$47)))*I28+277-((277-103)/(-62+(AVERAGE($P$4,$P$47)))*210)</f>
        <v>170.57546949125583</v>
      </c>
    </row>
    <row r="29" spans="1:14" ht="12.75">
      <c r="A29" t="s">
        <v>43</v>
      </c>
      <c r="B29" s="1">
        <v>36800</v>
      </c>
      <c r="C29" s="2">
        <v>0.05230324074074074</v>
      </c>
      <c r="D29" t="s">
        <v>422</v>
      </c>
      <c r="E29">
        <v>0.675</v>
      </c>
      <c r="F29">
        <v>10.3588</v>
      </c>
      <c r="G29" t="s">
        <v>423</v>
      </c>
      <c r="H29">
        <v>1.663</v>
      </c>
      <c r="I29">
        <v>114.7219</v>
      </c>
      <c r="K29" s="2">
        <v>0.051388888888888894</v>
      </c>
      <c r="L29" s="3">
        <f t="shared" si="1"/>
        <v>275.0513888888889</v>
      </c>
      <c r="M29">
        <f t="shared" si="2"/>
        <v>533.3740676028683</v>
      </c>
      <c r="N29">
        <f>(277-103)/(-62+(AVERAGE($P$4,$P$47)))*I29+277-((277-103)/(-62+(AVERAGE($P$4,$P$47)))*210)</f>
        <v>170.01707666251838</v>
      </c>
    </row>
    <row r="30" spans="1:14" ht="12.75">
      <c r="A30" t="s">
        <v>430</v>
      </c>
      <c r="B30" s="1">
        <v>36800</v>
      </c>
      <c r="C30">
        <f>AVERAGE(C29,C31)</f>
        <v>0.05438657407407407</v>
      </c>
      <c r="D30" t="s">
        <v>422</v>
      </c>
      <c r="E30" t="s">
        <v>430</v>
      </c>
      <c r="F30" t="s">
        <v>430</v>
      </c>
      <c r="G30" t="s">
        <v>423</v>
      </c>
      <c r="H30" t="s">
        <v>430</v>
      </c>
      <c r="I30" t="s">
        <v>430</v>
      </c>
      <c r="K30" s="2">
        <v>0.05347222222222222</v>
      </c>
      <c r="L30" s="3">
        <f t="shared" si="1"/>
        <v>275.05347222222224</v>
      </c>
      <c r="M30" t="s">
        <v>430</v>
      </c>
      <c r="N30" t="s">
        <v>430</v>
      </c>
    </row>
    <row r="31" spans="1:14" ht="12.75">
      <c r="A31" t="s">
        <v>44</v>
      </c>
      <c r="B31" s="1">
        <v>36800</v>
      </c>
      <c r="C31" s="2">
        <v>0.056469907407407406</v>
      </c>
      <c r="D31" t="s">
        <v>422</v>
      </c>
      <c r="E31">
        <v>0.675</v>
      </c>
      <c r="F31">
        <v>10.6659</v>
      </c>
      <c r="G31" t="s">
        <v>423</v>
      </c>
      <c r="H31">
        <v>1.663</v>
      </c>
      <c r="I31">
        <v>114.5461</v>
      </c>
      <c r="K31" s="2">
        <v>0.05555555555555555</v>
      </c>
      <c r="L31" s="3">
        <f t="shared" si="1"/>
        <v>275.05555555555554</v>
      </c>
      <c r="M31">
        <f t="shared" si="2"/>
        <v>549.1866304635125</v>
      </c>
      <c r="N31">
        <f>(277-103)/(-62+(AVERAGE($P$4,$P$47)))*I31+277-((277-103)/(-62+(AVERAGE($P$4,$P$47)))*210)</f>
        <v>169.81967980088143</v>
      </c>
    </row>
    <row r="32" spans="1:14" ht="12.75">
      <c r="A32" t="s">
        <v>45</v>
      </c>
      <c r="B32" s="1">
        <v>36800</v>
      </c>
      <c r="C32" s="2">
        <v>0.058553240740740746</v>
      </c>
      <c r="D32" t="s">
        <v>422</v>
      </c>
      <c r="E32">
        <v>0.678</v>
      </c>
      <c r="F32">
        <v>11.3665</v>
      </c>
      <c r="G32" t="s">
        <v>423</v>
      </c>
      <c r="H32">
        <v>1.666</v>
      </c>
      <c r="I32">
        <v>113.8136</v>
      </c>
      <c r="K32" s="2">
        <v>0.057638888888888885</v>
      </c>
      <c r="L32" s="3">
        <f t="shared" si="1"/>
        <v>275.0576388888889</v>
      </c>
      <c r="M32">
        <f t="shared" si="2"/>
        <v>585.260487644129</v>
      </c>
      <c r="N32">
        <f>(277-103)/(-62+(AVERAGE($P$4,$P$47)))*I32+277-((277-103)/(-62+(AVERAGE($P$4,$P$47)))*210)</f>
        <v>168.99719287739424</v>
      </c>
    </row>
    <row r="33" spans="1:14" ht="12.75">
      <c r="A33" t="s">
        <v>430</v>
      </c>
      <c r="B33" s="1">
        <v>36800</v>
      </c>
      <c r="C33">
        <f>AVERAGE(C32,C34)</f>
        <v>0.06063657407407408</v>
      </c>
      <c r="D33" t="s">
        <v>422</v>
      </c>
      <c r="E33" t="s">
        <v>430</v>
      </c>
      <c r="F33" t="s">
        <v>430</v>
      </c>
      <c r="G33" t="s">
        <v>423</v>
      </c>
      <c r="H33" t="s">
        <v>430</v>
      </c>
      <c r="I33" t="s">
        <v>430</v>
      </c>
      <c r="K33" s="2">
        <v>0.059722222222222225</v>
      </c>
      <c r="L33" s="3">
        <f t="shared" si="1"/>
        <v>275.0597222222222</v>
      </c>
      <c r="M33" t="s">
        <v>430</v>
      </c>
      <c r="N33" t="s">
        <v>430</v>
      </c>
    </row>
    <row r="34" spans="1:14" ht="12.75">
      <c r="A34" t="s">
        <v>46</v>
      </c>
      <c r="B34" s="1">
        <v>36800</v>
      </c>
      <c r="C34" s="2">
        <v>0.0627199074074074</v>
      </c>
      <c r="D34" t="s">
        <v>422</v>
      </c>
      <c r="E34">
        <v>0.673</v>
      </c>
      <c r="F34">
        <v>10.9127</v>
      </c>
      <c r="G34" t="s">
        <v>423</v>
      </c>
      <c r="H34">
        <v>1.661</v>
      </c>
      <c r="I34">
        <v>114.7314</v>
      </c>
      <c r="K34" s="2">
        <v>0.06180555555555556</v>
      </c>
      <c r="L34" s="3">
        <f t="shared" si="1"/>
        <v>275.06180555555557</v>
      </c>
      <c r="M34">
        <f t="shared" si="2"/>
        <v>561.8943494931672</v>
      </c>
      <c r="N34">
        <f>(277-103)/(-62+(AVERAGE($P$4,$P$47)))*I34+277-((277-103)/(-62+(AVERAGE($P$4,$P$47)))*210)</f>
        <v>170.0277437284202</v>
      </c>
    </row>
    <row r="35" spans="1:14" ht="12.75">
      <c r="A35" t="s">
        <v>47</v>
      </c>
      <c r="B35" s="1">
        <v>36800</v>
      </c>
      <c r="C35" s="2">
        <v>0.06480324074074074</v>
      </c>
      <c r="D35" t="s">
        <v>422</v>
      </c>
      <c r="E35">
        <v>0.673</v>
      </c>
      <c r="F35">
        <v>10.2772</v>
      </c>
      <c r="G35" t="s">
        <v>423</v>
      </c>
      <c r="H35">
        <v>1.661</v>
      </c>
      <c r="I35">
        <v>117.1913</v>
      </c>
      <c r="K35" s="2">
        <v>0.06388888888888888</v>
      </c>
      <c r="L35" s="3">
        <f t="shared" si="1"/>
        <v>275.06388888888887</v>
      </c>
      <c r="M35">
        <f t="shared" si="2"/>
        <v>529.1724878912808</v>
      </c>
      <c r="N35">
        <f>(277-103)/(-62+(AVERAGE($P$4,$P$47)))*I35+277-((277-103)/(-62+(AVERAGE($P$4,$P$47)))*210)</f>
        <v>172.7898400875822</v>
      </c>
    </row>
    <row r="36" spans="1:14" ht="12.75">
      <c r="A36" t="s">
        <v>48</v>
      </c>
      <c r="B36" s="1">
        <v>36800</v>
      </c>
      <c r="C36" s="2">
        <v>0.06695601851851851</v>
      </c>
      <c r="D36" t="s">
        <v>422</v>
      </c>
      <c r="E36">
        <v>0.673</v>
      </c>
      <c r="F36">
        <v>10.7865</v>
      </c>
      <c r="G36" t="s">
        <v>423</v>
      </c>
      <c r="H36">
        <v>1.661</v>
      </c>
      <c r="I36">
        <v>113.2696</v>
      </c>
      <c r="K36" s="2">
        <v>0.06597222222222222</v>
      </c>
      <c r="L36" s="3">
        <f t="shared" si="1"/>
        <v>275.06597222222223</v>
      </c>
      <c r="M36">
        <f t="shared" si="2"/>
        <v>555.3963181254912</v>
      </c>
      <c r="N36">
        <f>(277-103)/(-62+(AVERAGE($P$4,$P$47)))*I36+277-((277-103)/(-62+(AVERAGE($P$4,$P$47)))*210)</f>
        <v>168.38636299838123</v>
      </c>
    </row>
    <row r="37" spans="1:14" ht="12.75">
      <c r="A37" t="s">
        <v>49</v>
      </c>
      <c r="B37" s="1">
        <v>36800</v>
      </c>
      <c r="C37" s="2">
        <v>0.06898148148148148</v>
      </c>
      <c r="D37" t="s">
        <v>422</v>
      </c>
      <c r="E37">
        <v>0.673</v>
      </c>
      <c r="F37">
        <v>10.5534</v>
      </c>
      <c r="G37" t="s">
        <v>423</v>
      </c>
      <c r="H37">
        <v>1.661</v>
      </c>
      <c r="I37">
        <v>117.9804</v>
      </c>
      <c r="K37" s="2">
        <v>0.06805555555555555</v>
      </c>
      <c r="L37" s="3">
        <f t="shared" si="1"/>
        <v>275.06805555555553</v>
      </c>
      <c r="M37">
        <f t="shared" si="2"/>
        <v>543.3940113758457</v>
      </c>
      <c r="N37">
        <f>(277-103)/(-62+(AVERAGE($P$4,$P$47)))*I37+277-((277-103)/(-62+(AVERAGE($P$4,$P$47)))*210)</f>
        <v>173.67588026686383</v>
      </c>
    </row>
    <row r="38" spans="1:14" ht="12.75">
      <c r="A38" t="s">
        <v>50</v>
      </c>
      <c r="B38" s="1">
        <v>36800</v>
      </c>
      <c r="C38" s="2">
        <v>0.07106481481481482</v>
      </c>
      <c r="D38" t="s">
        <v>422</v>
      </c>
      <c r="E38">
        <v>0.673</v>
      </c>
      <c r="F38">
        <v>10.679</v>
      </c>
      <c r="G38" t="s">
        <v>423</v>
      </c>
      <c r="H38">
        <v>1.661</v>
      </c>
      <c r="I38">
        <v>113.5866</v>
      </c>
      <c r="K38" s="2">
        <v>0.07013888888888889</v>
      </c>
      <c r="L38" s="3">
        <f t="shared" si="1"/>
        <v>275.0701388888889</v>
      </c>
      <c r="M38">
        <f t="shared" si="2"/>
        <v>549.8611487750541</v>
      </c>
      <c r="N38">
        <f>(277-103)/(-62+(AVERAGE($P$4,$P$47)))*I38+277-((277-103)/(-62+(AVERAGE($P$4,$P$47)))*210)</f>
        <v>168.74230614479143</v>
      </c>
    </row>
    <row r="39" spans="1:14" ht="12.75">
      <c r="A39" t="s">
        <v>430</v>
      </c>
      <c r="B39" s="1">
        <v>36800</v>
      </c>
      <c r="C39">
        <f>AVERAGE(C38,C40)</f>
        <v>0.07314814814814816</v>
      </c>
      <c r="D39" t="s">
        <v>422</v>
      </c>
      <c r="E39" t="s">
        <v>430</v>
      </c>
      <c r="F39" t="s">
        <v>430</v>
      </c>
      <c r="G39" t="s">
        <v>423</v>
      </c>
      <c r="H39" t="s">
        <v>430</v>
      </c>
      <c r="I39" t="s">
        <v>430</v>
      </c>
      <c r="K39" s="2">
        <v>0.07222222222222223</v>
      </c>
      <c r="L39" s="3">
        <f t="shared" si="1"/>
        <v>275.0722222222222</v>
      </c>
      <c r="M39" t="s">
        <v>430</v>
      </c>
      <c r="N39" t="s">
        <v>430</v>
      </c>
    </row>
    <row r="40" spans="1:14" ht="12.75">
      <c r="A40" t="s">
        <v>51</v>
      </c>
      <c r="B40" s="1">
        <v>36800</v>
      </c>
      <c r="C40" s="2">
        <v>0.07523148148148148</v>
      </c>
      <c r="D40" t="s">
        <v>422</v>
      </c>
      <c r="E40">
        <v>0.675</v>
      </c>
      <c r="F40">
        <v>10.8226</v>
      </c>
      <c r="G40" t="s">
        <v>423</v>
      </c>
      <c r="H40">
        <v>1.663</v>
      </c>
      <c r="I40">
        <v>115.5371</v>
      </c>
      <c r="K40" s="2">
        <v>0.07430555555555556</v>
      </c>
      <c r="L40" s="3">
        <f t="shared" si="1"/>
        <v>275.07430555555555</v>
      </c>
      <c r="M40">
        <f t="shared" si="2"/>
        <v>557.2551052282893</v>
      </c>
      <c r="N40">
        <f>(277-103)/(-62+(AVERAGE($P$4,$P$47)))*I40+277-((277-103)/(-62+(AVERAGE($P$4,$P$47)))*210)</f>
        <v>170.93242320180406</v>
      </c>
    </row>
    <row r="41" spans="1:14" ht="12.75">
      <c r="A41" t="s">
        <v>52</v>
      </c>
      <c r="B41" s="1">
        <v>36800</v>
      </c>
      <c r="C41" s="2">
        <v>0.07731481481481482</v>
      </c>
      <c r="D41" t="s">
        <v>422</v>
      </c>
      <c r="E41">
        <v>0.673</v>
      </c>
      <c r="F41">
        <v>10.3211</v>
      </c>
      <c r="G41" t="s">
        <v>423</v>
      </c>
      <c r="H41">
        <v>1.661</v>
      </c>
      <c r="I41">
        <v>113.9532</v>
      </c>
      <c r="K41" s="2">
        <v>0.0763888888888889</v>
      </c>
      <c r="L41" s="3">
        <f t="shared" si="1"/>
        <v>275.0763888888889</v>
      </c>
      <c r="M41">
        <f t="shared" si="2"/>
        <v>531.4328965841569</v>
      </c>
      <c r="N41">
        <f>(277-103)/(-62+(AVERAGE($P$4,$P$47)))*I41+277-((277-103)/(-62+(AVERAGE($P$4,$P$47)))*210)</f>
        <v>169.15394260369976</v>
      </c>
    </row>
    <row r="42" spans="1:14" ht="12.75">
      <c r="A42" t="s">
        <v>53</v>
      </c>
      <c r="B42" s="1">
        <v>36800</v>
      </c>
      <c r="C42" s="2">
        <v>0.07939814814814815</v>
      </c>
      <c r="D42" t="s">
        <v>422</v>
      </c>
      <c r="E42">
        <v>0.673</v>
      </c>
      <c r="F42">
        <v>11.3851</v>
      </c>
      <c r="G42" t="s">
        <v>423</v>
      </c>
      <c r="H42">
        <v>1.66</v>
      </c>
      <c r="I42">
        <v>112.6629</v>
      </c>
      <c r="K42" s="2">
        <v>0.07847222222222222</v>
      </c>
      <c r="L42" s="3">
        <f t="shared" si="1"/>
        <v>275.0784722222222</v>
      </c>
      <c r="M42">
        <f t="shared" si="2"/>
        <v>586.2182006666231</v>
      </c>
      <c r="N42">
        <f>(277-103)/(-62+(AVERAGE($P$4,$P$47)))*I42+277-((277-103)/(-62+(AVERAGE($P$4,$P$47)))*210)</f>
        <v>167.7051304844158</v>
      </c>
    </row>
    <row r="43" spans="1:14" ht="12.75">
      <c r="A43" t="s">
        <v>54</v>
      </c>
      <c r="B43" s="1">
        <v>36800</v>
      </c>
      <c r="C43" s="2">
        <v>0.08149305555555555</v>
      </c>
      <c r="D43" t="s">
        <v>422</v>
      </c>
      <c r="E43">
        <v>0.678</v>
      </c>
      <c r="F43">
        <v>11.005</v>
      </c>
      <c r="G43" t="s">
        <v>423</v>
      </c>
      <c r="H43">
        <v>1.666</v>
      </c>
      <c r="I43">
        <v>115.5533</v>
      </c>
      <c r="K43" s="2">
        <v>0.08055555555555556</v>
      </c>
      <c r="L43" s="3">
        <f t="shared" si="1"/>
        <v>275.0805555555556</v>
      </c>
      <c r="M43">
        <f t="shared" si="2"/>
        <v>566.6468716424263</v>
      </c>
      <c r="N43">
        <f>(277-103)/(-62+(AVERAGE($P$4,$P$47)))*I43+277-((277-103)/(-62+(AVERAGE($P$4,$P$47)))*210)</f>
        <v>170.95061335628935</v>
      </c>
    </row>
    <row r="44" spans="1:14" ht="12.75">
      <c r="A44" t="s">
        <v>55</v>
      </c>
      <c r="B44" s="1">
        <v>36800</v>
      </c>
      <c r="C44" s="2">
        <v>0.0835763888888889</v>
      </c>
      <c r="D44" t="s">
        <v>422</v>
      </c>
      <c r="E44">
        <v>0.673</v>
      </c>
      <c r="F44">
        <v>11.3324</v>
      </c>
      <c r="G44" t="s">
        <v>423</v>
      </c>
      <c r="H44">
        <v>1.661</v>
      </c>
      <c r="I44">
        <v>136.6009</v>
      </c>
      <c r="K44" s="2">
        <v>0.08263888888888889</v>
      </c>
      <c r="L44" s="3">
        <f t="shared" si="1"/>
        <v>275.0826388888889</v>
      </c>
      <c r="M44">
        <f t="shared" si="2"/>
        <v>583.5046804362228</v>
      </c>
      <c r="N44">
        <f>$O$4/AVERAGE($P$4,$P$47)*I44</f>
        <v>174.4005107784532</v>
      </c>
    </row>
    <row r="45" spans="1:17" ht="12.75">
      <c r="A45" t="s">
        <v>56</v>
      </c>
      <c r="B45" s="1">
        <v>36800</v>
      </c>
      <c r="C45" s="2">
        <v>0.08565972222222222</v>
      </c>
      <c r="D45" t="s">
        <v>422</v>
      </c>
      <c r="E45">
        <v>0.675</v>
      </c>
      <c r="F45">
        <v>9.5959</v>
      </c>
      <c r="G45" t="s">
        <v>423</v>
      </c>
      <c r="H45">
        <v>1.661</v>
      </c>
      <c r="I45">
        <v>214.7709</v>
      </c>
      <c r="K45" s="2">
        <v>0.08472222222222221</v>
      </c>
      <c r="L45" s="3">
        <f t="shared" si="1"/>
        <v>275.08472222222224</v>
      </c>
      <c r="M45" t="s">
        <v>430</v>
      </c>
      <c r="N45" t="s">
        <v>430</v>
      </c>
      <c r="P45" t="s">
        <v>431</v>
      </c>
      <c r="Q45" t="s">
        <v>422</v>
      </c>
    </row>
    <row r="46" spans="1:14" ht="12.75">
      <c r="A46" t="s">
        <v>57</v>
      </c>
      <c r="B46" s="1">
        <v>36800</v>
      </c>
      <c r="C46" s="2">
        <v>0.08774305555555556</v>
      </c>
      <c r="D46" t="s">
        <v>422</v>
      </c>
      <c r="E46">
        <v>0.673</v>
      </c>
      <c r="F46">
        <v>9.4499</v>
      </c>
      <c r="G46" t="s">
        <v>423</v>
      </c>
      <c r="H46">
        <v>1.661</v>
      </c>
      <c r="I46">
        <v>219.3885</v>
      </c>
      <c r="K46" s="2">
        <v>0.08680555555555557</v>
      </c>
      <c r="L46" s="3">
        <f t="shared" si="1"/>
        <v>275.08680555555554</v>
      </c>
      <c r="M46" t="s">
        <v>430</v>
      </c>
      <c r="N46" t="s">
        <v>430</v>
      </c>
    </row>
    <row r="47" spans="1:17" ht="12.75">
      <c r="A47" t="s">
        <v>58</v>
      </c>
      <c r="B47" s="1">
        <v>36800</v>
      </c>
      <c r="C47" s="2">
        <v>0.08982638888888889</v>
      </c>
      <c r="D47" t="s">
        <v>422</v>
      </c>
      <c r="E47">
        <v>0.673</v>
      </c>
      <c r="F47">
        <v>9.9939</v>
      </c>
      <c r="G47" t="s">
        <v>423</v>
      </c>
      <c r="H47">
        <v>1.66</v>
      </c>
      <c r="I47">
        <v>216.2827</v>
      </c>
      <c r="K47" s="2">
        <v>0.08888888888888889</v>
      </c>
      <c r="L47" s="3">
        <f t="shared" si="1"/>
        <v>275.0888888888889</v>
      </c>
      <c r="M47" t="s">
        <v>430</v>
      </c>
      <c r="N47" t="s">
        <v>430</v>
      </c>
      <c r="P47">
        <f>AVERAGE(I46:I48)</f>
        <v>218.56856666666667</v>
      </c>
      <c r="Q47">
        <f>AVERAGE(F46:F48)</f>
        <v>9.809366666666667</v>
      </c>
    </row>
    <row r="48" spans="1:17" ht="12.75">
      <c r="A48" t="s">
        <v>59</v>
      </c>
      <c r="B48" s="1">
        <v>36800</v>
      </c>
      <c r="C48" s="2">
        <v>0.09190972222222223</v>
      </c>
      <c r="D48" t="s">
        <v>422</v>
      </c>
      <c r="E48">
        <v>0.675</v>
      </c>
      <c r="F48">
        <v>9.9843</v>
      </c>
      <c r="G48" t="s">
        <v>423</v>
      </c>
      <c r="H48">
        <v>1.661</v>
      </c>
      <c r="I48">
        <v>220.0345</v>
      </c>
      <c r="K48" s="2">
        <v>0.09097222222222222</v>
      </c>
      <c r="L48" s="3">
        <f t="shared" si="1"/>
        <v>275.0909722222222</v>
      </c>
      <c r="M48" t="s">
        <v>430</v>
      </c>
      <c r="N48" t="s">
        <v>430</v>
      </c>
      <c r="P48">
        <f>STDEV(I46:I48)</f>
        <v>2.0057963040492757</v>
      </c>
      <c r="Q48">
        <f>STDEV(F46:F48)</f>
        <v>0.3113442681876894</v>
      </c>
    </row>
    <row r="49" spans="1:14" ht="12.75">
      <c r="A49" t="s">
        <v>60</v>
      </c>
      <c r="B49" s="1">
        <v>36800</v>
      </c>
      <c r="C49" s="2">
        <v>0.09400462962962963</v>
      </c>
      <c r="D49" t="s">
        <v>422</v>
      </c>
      <c r="E49">
        <v>0.673</v>
      </c>
      <c r="F49">
        <v>11.0082</v>
      </c>
      <c r="G49" t="s">
        <v>423</v>
      </c>
      <c r="H49">
        <v>1.661</v>
      </c>
      <c r="I49">
        <v>125.3693</v>
      </c>
      <c r="K49" s="2">
        <v>0.09305555555555556</v>
      </c>
      <c r="L49" s="3">
        <f t="shared" si="1"/>
        <v>275.09305555555557</v>
      </c>
      <c r="M49">
        <f aca="true" t="shared" si="4" ref="M49:M111">500*F49/AVERAGE($Q$207,$Q$47)</f>
        <v>546.8246530249994</v>
      </c>
      <c r="N49">
        <f aca="true" t="shared" si="5" ref="N49:N63">(277-103)/(-62+(AVERAGE($P$207,$P$47)))*I49+277-((277-103)/(-62+(AVERAGE($P$207,$P$47)))*210)</f>
        <v>181.2150301650541</v>
      </c>
    </row>
    <row r="50" spans="1:14" ht="12.75">
      <c r="A50" t="s">
        <v>61</v>
      </c>
      <c r="B50" s="1">
        <v>36800</v>
      </c>
      <c r="C50" s="2">
        <v>0.09608796296296296</v>
      </c>
      <c r="D50" t="s">
        <v>422</v>
      </c>
      <c r="E50">
        <v>0.675</v>
      </c>
      <c r="F50">
        <v>10.9966</v>
      </c>
      <c r="G50" t="s">
        <v>423</v>
      </c>
      <c r="H50">
        <v>1.663</v>
      </c>
      <c r="I50">
        <v>120.6694</v>
      </c>
      <c r="K50" s="2">
        <v>0.09513888888888888</v>
      </c>
      <c r="L50" s="3">
        <f t="shared" si="1"/>
        <v>275.09513888888887</v>
      </c>
      <c r="M50">
        <f t="shared" si="4"/>
        <v>546.2484311199568</v>
      </c>
      <c r="N50">
        <f t="shared" si="5"/>
        <v>175.8956864785755</v>
      </c>
    </row>
    <row r="51" spans="1:14" ht="12.75">
      <c r="A51" t="s">
        <v>62</v>
      </c>
      <c r="B51" s="1">
        <v>36800</v>
      </c>
      <c r="C51" s="2">
        <v>0.0981712962962963</v>
      </c>
      <c r="D51" t="s">
        <v>422</v>
      </c>
      <c r="E51">
        <v>0.675</v>
      </c>
      <c r="F51">
        <v>10.5686</v>
      </c>
      <c r="G51" t="s">
        <v>423</v>
      </c>
      <c r="H51">
        <v>1.661</v>
      </c>
      <c r="I51">
        <v>116.0771</v>
      </c>
      <c r="K51" s="2">
        <v>0.09722222222222222</v>
      </c>
      <c r="L51" s="3">
        <f t="shared" si="1"/>
        <v>275.09722222222223</v>
      </c>
      <c r="M51">
        <f t="shared" si="4"/>
        <v>524.987829795971</v>
      </c>
      <c r="N51">
        <f t="shared" si="5"/>
        <v>170.69812440035776</v>
      </c>
    </row>
    <row r="52" spans="1:14" ht="12.75">
      <c r="A52" t="s">
        <v>63</v>
      </c>
      <c r="B52" s="1">
        <v>36800</v>
      </c>
      <c r="C52" s="2">
        <v>0.10025462962962962</v>
      </c>
      <c r="D52" t="s">
        <v>422</v>
      </c>
      <c r="E52">
        <v>0.673</v>
      </c>
      <c r="F52">
        <v>12.3982</v>
      </c>
      <c r="G52" t="s">
        <v>423</v>
      </c>
      <c r="H52">
        <v>1.663</v>
      </c>
      <c r="I52">
        <v>115.429</v>
      </c>
      <c r="K52" s="2">
        <v>0.09930555555555555</v>
      </c>
      <c r="L52" s="3">
        <f t="shared" si="1"/>
        <v>275.09930555555553</v>
      </c>
      <c r="M52">
        <f t="shared" si="4"/>
        <v>615.8719330257941</v>
      </c>
      <c r="N52">
        <f t="shared" si="5"/>
        <v>169.96460525245953</v>
      </c>
    </row>
    <row r="53" spans="1:14" ht="12.75">
      <c r="A53" t="s">
        <v>64</v>
      </c>
      <c r="B53" s="1">
        <v>36800</v>
      </c>
      <c r="C53" s="2">
        <v>0.10233796296296298</v>
      </c>
      <c r="D53" t="s">
        <v>422</v>
      </c>
      <c r="E53">
        <v>0.675</v>
      </c>
      <c r="F53">
        <v>11.0499</v>
      </c>
      <c r="G53" t="s">
        <v>423</v>
      </c>
      <c r="H53">
        <v>1.663</v>
      </c>
      <c r="I53">
        <v>112.8646</v>
      </c>
      <c r="K53" s="2">
        <v>0.1013888888888889</v>
      </c>
      <c r="L53" s="3">
        <f t="shared" si="1"/>
        <v>275.1013888888889</v>
      </c>
      <c r="M53">
        <f t="shared" si="4"/>
        <v>548.8960714250233</v>
      </c>
      <c r="N53">
        <f t="shared" si="5"/>
        <v>167.06221904219854</v>
      </c>
    </row>
    <row r="54" spans="1:14" ht="12.75">
      <c r="A54" t="s">
        <v>65</v>
      </c>
      <c r="B54" s="1">
        <v>36800</v>
      </c>
      <c r="C54" s="2">
        <v>0.1044212962962963</v>
      </c>
      <c r="D54" t="s">
        <v>422</v>
      </c>
      <c r="E54">
        <v>0.675</v>
      </c>
      <c r="F54">
        <v>10.987</v>
      </c>
      <c r="G54" t="s">
        <v>423</v>
      </c>
      <c r="H54">
        <v>1.661</v>
      </c>
      <c r="I54">
        <v>111.0552</v>
      </c>
      <c r="K54" s="2">
        <v>0.10347222222222223</v>
      </c>
      <c r="L54" s="3">
        <f t="shared" si="1"/>
        <v>275.1034722222222</v>
      </c>
      <c r="M54">
        <f t="shared" si="4"/>
        <v>545.7715578192318</v>
      </c>
      <c r="N54">
        <f t="shared" si="5"/>
        <v>165.01434132856332</v>
      </c>
    </row>
    <row r="55" spans="1:14" ht="12.75">
      <c r="A55" t="s">
        <v>66</v>
      </c>
      <c r="B55" s="1">
        <v>36800</v>
      </c>
      <c r="C55" s="2">
        <v>0.10650462962962963</v>
      </c>
      <c r="D55" t="s">
        <v>422</v>
      </c>
      <c r="E55">
        <v>0.673</v>
      </c>
      <c r="F55">
        <v>10.8701</v>
      </c>
      <c r="G55" t="s">
        <v>423</v>
      </c>
      <c r="H55">
        <v>1.661</v>
      </c>
      <c r="I55">
        <v>115.0217</v>
      </c>
      <c r="K55" s="2">
        <v>0.10555555555555556</v>
      </c>
      <c r="L55" s="3">
        <f t="shared" si="1"/>
        <v>275.10555555555555</v>
      </c>
      <c r="M55">
        <f t="shared" si="4"/>
        <v>539.9646318968629</v>
      </c>
      <c r="N55">
        <f t="shared" si="5"/>
        <v>169.50362338401493</v>
      </c>
    </row>
    <row r="56" spans="1:14" ht="12.75">
      <c r="A56" t="s">
        <v>67</v>
      </c>
      <c r="B56" s="1">
        <v>36800</v>
      </c>
      <c r="C56" s="2">
        <v>0.10859953703703702</v>
      </c>
      <c r="D56" t="s">
        <v>422</v>
      </c>
      <c r="E56">
        <v>0.673</v>
      </c>
      <c r="F56">
        <v>11.1725</v>
      </c>
      <c r="G56" t="s">
        <v>423</v>
      </c>
      <c r="H56">
        <v>1.661</v>
      </c>
      <c r="I56">
        <v>112.3233</v>
      </c>
      <c r="K56" s="2">
        <v>0.1076388888888889</v>
      </c>
      <c r="L56" s="3">
        <f t="shared" si="1"/>
        <v>275.1076388888889</v>
      </c>
      <c r="M56">
        <f t="shared" si="4"/>
        <v>554.9861408696977</v>
      </c>
      <c r="N56">
        <f t="shared" si="5"/>
        <v>166.44957606309458</v>
      </c>
    </row>
    <row r="57" spans="1:14" ht="12.75">
      <c r="A57" t="s">
        <v>68</v>
      </c>
      <c r="B57" s="1">
        <v>36800</v>
      </c>
      <c r="C57" s="2">
        <v>0.11068287037037038</v>
      </c>
      <c r="D57" t="s">
        <v>422</v>
      </c>
      <c r="E57">
        <v>0.675</v>
      </c>
      <c r="F57">
        <v>10.1364</v>
      </c>
      <c r="G57" t="s">
        <v>423</v>
      </c>
      <c r="H57">
        <v>1.663</v>
      </c>
      <c r="I57">
        <v>115.6673</v>
      </c>
      <c r="K57" s="2">
        <v>0.10972222222222222</v>
      </c>
      <c r="L57" s="3">
        <f t="shared" si="1"/>
        <v>275.1097222222222</v>
      </c>
      <c r="M57">
        <f t="shared" si="4"/>
        <v>503.51859640291815</v>
      </c>
      <c r="N57">
        <f t="shared" si="5"/>
        <v>170.23431303358</v>
      </c>
    </row>
    <row r="58" spans="1:14" ht="12.75">
      <c r="A58" t="s">
        <v>69</v>
      </c>
      <c r="B58" s="1">
        <v>36800</v>
      </c>
      <c r="C58" s="2">
        <v>0.1127662037037037</v>
      </c>
      <c r="D58" t="s">
        <v>422</v>
      </c>
      <c r="E58">
        <v>0.675</v>
      </c>
      <c r="F58">
        <v>10.868</v>
      </c>
      <c r="G58" t="s">
        <v>423</v>
      </c>
      <c r="H58">
        <v>1.663</v>
      </c>
      <c r="I58">
        <v>109.1624</v>
      </c>
      <c r="K58" s="2">
        <v>0.11180555555555556</v>
      </c>
      <c r="L58" s="3">
        <f t="shared" si="1"/>
        <v>275.1118055555556</v>
      </c>
      <c r="M58">
        <f t="shared" si="4"/>
        <v>539.8603158623293</v>
      </c>
      <c r="N58">
        <f t="shared" si="5"/>
        <v>162.87207155053255</v>
      </c>
    </row>
    <row r="59" spans="1:14" ht="12.75">
      <c r="A59" t="s">
        <v>70</v>
      </c>
      <c r="B59" s="1">
        <v>36800</v>
      </c>
      <c r="C59" s="2">
        <v>0.11484953703703704</v>
      </c>
      <c r="D59" t="s">
        <v>422</v>
      </c>
      <c r="E59">
        <v>0.673</v>
      </c>
      <c r="F59">
        <v>10.8017</v>
      </c>
      <c r="G59" t="s">
        <v>423</v>
      </c>
      <c r="H59">
        <v>1.661</v>
      </c>
      <c r="I59">
        <v>115.7306</v>
      </c>
      <c r="K59" s="2">
        <v>0.11388888888888889</v>
      </c>
      <c r="L59" s="3">
        <f t="shared" si="1"/>
        <v>275.1138888888889</v>
      </c>
      <c r="M59">
        <f t="shared" si="4"/>
        <v>536.5669096291979</v>
      </c>
      <c r="N59">
        <f t="shared" si="5"/>
        <v>170.30595593137656</v>
      </c>
    </row>
    <row r="60" spans="1:14" ht="12.75">
      <c r="A60" t="s">
        <v>71</v>
      </c>
      <c r="B60" s="1">
        <v>36800</v>
      </c>
      <c r="C60" s="2">
        <v>0.11693287037037037</v>
      </c>
      <c r="D60" t="s">
        <v>422</v>
      </c>
      <c r="E60">
        <v>0.675</v>
      </c>
      <c r="F60">
        <v>10.7101</v>
      </c>
      <c r="G60" t="s">
        <v>423</v>
      </c>
      <c r="H60">
        <v>1.661</v>
      </c>
      <c r="I60">
        <v>112.722</v>
      </c>
      <c r="K60" s="2">
        <v>0.11597222222222221</v>
      </c>
      <c r="L60" s="3">
        <f t="shared" si="1"/>
        <v>275.11597222222224</v>
      </c>
      <c r="M60">
        <f t="shared" si="4"/>
        <v>532.0167435514477</v>
      </c>
      <c r="N60">
        <f t="shared" si="5"/>
        <v>166.90082445727296</v>
      </c>
    </row>
    <row r="61" spans="1:14" ht="12.75">
      <c r="A61" t="s">
        <v>72</v>
      </c>
      <c r="B61" s="1">
        <v>36800</v>
      </c>
      <c r="C61" s="2">
        <v>0.1190162037037037</v>
      </c>
      <c r="D61" t="s">
        <v>422</v>
      </c>
      <c r="E61">
        <v>0.678</v>
      </c>
      <c r="F61">
        <v>10.8874</v>
      </c>
      <c r="G61" t="s">
        <v>423</v>
      </c>
      <c r="H61">
        <v>1.665</v>
      </c>
      <c r="I61">
        <v>113.5525</v>
      </c>
      <c r="K61" s="2">
        <v>0.11805555555555557</v>
      </c>
      <c r="L61" s="3">
        <f t="shared" si="1"/>
        <v>275.11805555555554</v>
      </c>
      <c r="M61">
        <f t="shared" si="4"/>
        <v>540.8239973242108</v>
      </c>
      <c r="N61">
        <f t="shared" si="5"/>
        <v>167.84078380356124</v>
      </c>
    </row>
    <row r="62" spans="1:14" ht="12.75">
      <c r="A62" t="s">
        <v>73</v>
      </c>
      <c r="B62" s="1">
        <v>36800</v>
      </c>
      <c r="C62" s="2">
        <v>0.12111111111111111</v>
      </c>
      <c r="D62" t="s">
        <v>422</v>
      </c>
      <c r="E62">
        <v>0.675</v>
      </c>
      <c r="F62">
        <v>10.811</v>
      </c>
      <c r="G62" t="s">
        <v>423</v>
      </c>
      <c r="H62">
        <v>1.661</v>
      </c>
      <c r="I62">
        <v>127.0288</v>
      </c>
      <c r="K62" s="2">
        <v>0.12013888888888889</v>
      </c>
      <c r="L62" s="3">
        <f t="shared" si="1"/>
        <v>275.1201388888889</v>
      </c>
      <c r="M62">
        <f t="shared" si="4"/>
        <v>537.0288806392751</v>
      </c>
      <c r="N62">
        <f t="shared" si="5"/>
        <v>183.09325115863078</v>
      </c>
    </row>
    <row r="63" spans="1:14" ht="12.75">
      <c r="A63" t="s">
        <v>74</v>
      </c>
      <c r="B63" s="1">
        <v>36800</v>
      </c>
      <c r="C63" s="2">
        <v>0.12318287037037036</v>
      </c>
      <c r="D63" t="s">
        <v>422</v>
      </c>
      <c r="E63">
        <v>0.673</v>
      </c>
      <c r="F63">
        <v>11.6363</v>
      </c>
      <c r="G63" t="s">
        <v>423</v>
      </c>
      <c r="H63">
        <v>1.661</v>
      </c>
      <c r="I63">
        <v>124.4336</v>
      </c>
      <c r="K63" s="2">
        <v>0.12222222222222223</v>
      </c>
      <c r="L63" s="3">
        <f t="shared" si="1"/>
        <v>275.1222222222222</v>
      </c>
      <c r="M63">
        <f t="shared" si="4"/>
        <v>578.0250822109701</v>
      </c>
      <c r="N63">
        <f t="shared" si="5"/>
        <v>180.1560055289048</v>
      </c>
    </row>
    <row r="64" spans="1:14" ht="12.75">
      <c r="A64" t="s">
        <v>430</v>
      </c>
      <c r="B64" s="1">
        <v>36800</v>
      </c>
      <c r="C64">
        <f>AVERAGE(C63,C65)</f>
        <v>0.12527199074074075</v>
      </c>
      <c r="D64" t="s">
        <v>422</v>
      </c>
      <c r="E64" t="s">
        <v>430</v>
      </c>
      <c r="F64" t="s">
        <v>430</v>
      </c>
      <c r="G64" t="s">
        <v>423</v>
      </c>
      <c r="H64" t="s">
        <v>430</v>
      </c>
      <c r="I64" t="s">
        <v>430</v>
      </c>
      <c r="K64" s="2">
        <v>0.12430555555555556</v>
      </c>
      <c r="L64" s="3">
        <f t="shared" si="1"/>
        <v>275.12430555555557</v>
      </c>
      <c r="M64" t="s">
        <v>430</v>
      </c>
      <c r="N64" t="s">
        <v>430</v>
      </c>
    </row>
    <row r="65" spans="1:14" ht="12.75">
      <c r="A65" t="s">
        <v>75</v>
      </c>
      <c r="B65" s="1">
        <v>36800</v>
      </c>
      <c r="C65" s="2">
        <v>0.12736111111111112</v>
      </c>
      <c r="D65" t="s">
        <v>422</v>
      </c>
      <c r="E65">
        <v>0.673</v>
      </c>
      <c r="F65">
        <v>10.3247</v>
      </c>
      <c r="G65" t="s">
        <v>423</v>
      </c>
      <c r="H65">
        <v>1.661</v>
      </c>
      <c r="I65">
        <v>117.158</v>
      </c>
      <c r="K65" s="2">
        <v>0.12638888888888888</v>
      </c>
      <c r="L65" s="3">
        <f t="shared" si="1"/>
        <v>275.12638888888887</v>
      </c>
      <c r="M65">
        <f t="shared" si="4"/>
        <v>512.8722674994287</v>
      </c>
      <c r="N65">
        <f aca="true" t="shared" si="6" ref="N65:N70">(277-103)/(-62+(AVERAGE($P$207,$P$47)))*I65+277-((277-103)/(-62+(AVERAGE($P$207,$P$47)))*210)</f>
        <v>171.9214862996992</v>
      </c>
    </row>
    <row r="66" spans="1:14" ht="12.75">
      <c r="A66" t="s">
        <v>76</v>
      </c>
      <c r="B66" s="1">
        <v>36800</v>
      </c>
      <c r="C66" s="2">
        <v>0.12944444444444445</v>
      </c>
      <c r="D66" t="s">
        <v>422</v>
      </c>
      <c r="E66">
        <v>0.675</v>
      </c>
      <c r="F66">
        <v>10.5212</v>
      </c>
      <c r="G66" t="s">
        <v>423</v>
      </c>
      <c r="H66">
        <v>1.663</v>
      </c>
      <c r="I66">
        <v>121.2059</v>
      </c>
      <c r="K66" s="2">
        <v>0.12847222222222224</v>
      </c>
      <c r="L66" s="3">
        <f t="shared" si="1"/>
        <v>275.12847222222223</v>
      </c>
      <c r="M66">
        <f t="shared" si="4"/>
        <v>522.6332678736418</v>
      </c>
      <c r="N66">
        <f t="shared" si="6"/>
        <v>176.50289682087976</v>
      </c>
    </row>
    <row r="67" spans="1:14" ht="12.75">
      <c r="A67" t="s">
        <v>77</v>
      </c>
      <c r="B67" s="1">
        <v>36800</v>
      </c>
      <c r="C67" s="2">
        <v>0.13152777777777777</v>
      </c>
      <c r="D67" t="s">
        <v>422</v>
      </c>
      <c r="E67">
        <v>0.675</v>
      </c>
      <c r="F67">
        <v>10.8076</v>
      </c>
      <c r="G67" t="s">
        <v>423</v>
      </c>
      <c r="H67">
        <v>1.661</v>
      </c>
      <c r="I67">
        <v>119.6089</v>
      </c>
      <c r="K67" s="2">
        <v>0.13055555555555556</v>
      </c>
      <c r="L67" s="3">
        <f t="shared" si="1"/>
        <v>275.13055555555553</v>
      </c>
      <c r="M67">
        <f t="shared" si="4"/>
        <v>536.8599880119351</v>
      </c>
      <c r="N67">
        <f t="shared" si="6"/>
        <v>174.69541328563298</v>
      </c>
    </row>
    <row r="68" spans="1:14" ht="12.75">
      <c r="A68" t="s">
        <v>78</v>
      </c>
      <c r="B68" s="1">
        <v>36800</v>
      </c>
      <c r="C68" s="2">
        <v>0.1336111111111111</v>
      </c>
      <c r="D68" t="s">
        <v>422</v>
      </c>
      <c r="E68">
        <v>0.675</v>
      </c>
      <c r="F68">
        <v>11.1894</v>
      </c>
      <c r="G68" t="s">
        <v>423</v>
      </c>
      <c r="H68">
        <v>1.661</v>
      </c>
      <c r="I68">
        <v>125.1256</v>
      </c>
      <c r="K68" s="2">
        <v>0.1326388888888889</v>
      </c>
      <c r="L68" s="3">
        <f t="shared" si="1"/>
        <v>275.1326388888889</v>
      </c>
      <c r="M68">
        <f t="shared" si="4"/>
        <v>555.8256365761821</v>
      </c>
      <c r="N68">
        <f t="shared" si="6"/>
        <v>180.93921066753393</v>
      </c>
    </row>
    <row r="69" spans="1:14" ht="12.75">
      <c r="A69" t="s">
        <v>79</v>
      </c>
      <c r="B69" s="1">
        <v>36800</v>
      </c>
      <c r="C69" s="2">
        <v>0.1357523148148148</v>
      </c>
      <c r="D69" t="s">
        <v>422</v>
      </c>
      <c r="E69">
        <v>0.675</v>
      </c>
      <c r="F69">
        <v>11.0752</v>
      </c>
      <c r="G69" t="s">
        <v>423</v>
      </c>
      <c r="H69">
        <v>1.661</v>
      </c>
      <c r="I69">
        <v>120.2666</v>
      </c>
      <c r="K69" s="2">
        <v>0.13472222222222222</v>
      </c>
      <c r="L69" s="3">
        <f t="shared" si="1"/>
        <v>275.1347222222222</v>
      </c>
      <c r="M69">
        <f t="shared" si="4"/>
        <v>550.1528312696421</v>
      </c>
      <c r="N69">
        <f t="shared" si="6"/>
        <v>175.43979770713065</v>
      </c>
    </row>
    <row r="70" spans="1:14" ht="12.75">
      <c r="A70" t="s">
        <v>80</v>
      </c>
      <c r="B70" s="1">
        <v>36800</v>
      </c>
      <c r="C70" s="2">
        <v>0.13777777777777778</v>
      </c>
      <c r="D70" t="s">
        <v>422</v>
      </c>
      <c r="E70">
        <v>0.675</v>
      </c>
      <c r="F70">
        <v>10.4988</v>
      </c>
      <c r="G70" t="s">
        <v>423</v>
      </c>
      <c r="H70">
        <v>1.661</v>
      </c>
      <c r="I70">
        <v>112.6994</v>
      </c>
      <c r="K70" s="2">
        <v>0.13680555555555554</v>
      </c>
      <c r="L70" s="3">
        <f aca="true" t="shared" si="7" ref="L70:L133">B70-DATE(1999,12,31)+K70</f>
        <v>275.13680555555555</v>
      </c>
      <c r="M70">
        <f t="shared" si="4"/>
        <v>521.5205635052836</v>
      </c>
      <c r="N70">
        <f t="shared" si="6"/>
        <v>166.87524579234088</v>
      </c>
    </row>
    <row r="71" spans="1:14" ht="12.75">
      <c r="A71" t="s">
        <v>430</v>
      </c>
      <c r="B71" s="1">
        <v>36800</v>
      </c>
      <c r="C71">
        <f>AVERAGE(C70,C72)</f>
        <v>0.13986689814814815</v>
      </c>
      <c r="D71" t="s">
        <v>422</v>
      </c>
      <c r="E71" t="s">
        <v>430</v>
      </c>
      <c r="F71" t="s">
        <v>430</v>
      </c>
      <c r="G71" t="s">
        <v>423</v>
      </c>
      <c r="H71" t="s">
        <v>430</v>
      </c>
      <c r="I71" t="s">
        <v>430</v>
      </c>
      <c r="K71" s="2">
        <v>0.1388888888888889</v>
      </c>
      <c r="L71" s="3">
        <f t="shared" si="7"/>
        <v>275.1388888888889</v>
      </c>
      <c r="M71" t="s">
        <v>430</v>
      </c>
      <c r="N71" t="s">
        <v>430</v>
      </c>
    </row>
    <row r="72" spans="1:14" ht="12.75">
      <c r="A72" t="s">
        <v>81</v>
      </c>
      <c r="B72" s="1">
        <v>36800</v>
      </c>
      <c r="C72" s="2">
        <v>0.14195601851851852</v>
      </c>
      <c r="D72" t="s">
        <v>422</v>
      </c>
      <c r="E72">
        <v>0.673</v>
      </c>
      <c r="F72">
        <v>11.0438</v>
      </c>
      <c r="G72" t="s">
        <v>423</v>
      </c>
      <c r="H72">
        <v>1.661</v>
      </c>
      <c r="I72">
        <v>108.7876</v>
      </c>
      <c r="K72" s="2">
        <v>0.14097222222222222</v>
      </c>
      <c r="L72" s="3">
        <f t="shared" si="7"/>
        <v>275.1409722222222</v>
      </c>
      <c r="M72">
        <f t="shared" si="4"/>
        <v>548.5930581818542</v>
      </c>
      <c r="N72">
        <f aca="true" t="shared" si="8" ref="N72:N77">(277-103)/(-62+(AVERAGE($P$207,$P$47)))*I72+277-((277-103)/(-62+(AVERAGE($P$207,$P$47)))*210)</f>
        <v>162.44787316041953</v>
      </c>
    </row>
    <row r="73" spans="1:14" ht="12.75">
      <c r="A73" t="s">
        <v>82</v>
      </c>
      <c r="B73" s="1">
        <v>36800</v>
      </c>
      <c r="C73" s="2">
        <v>0.14403935185185185</v>
      </c>
      <c r="D73" t="s">
        <v>422</v>
      </c>
      <c r="E73">
        <v>0.673</v>
      </c>
      <c r="F73">
        <v>11.0213</v>
      </c>
      <c r="G73" t="s">
        <v>423</v>
      </c>
      <c r="H73">
        <v>1.66</v>
      </c>
      <c r="I73">
        <v>110.2402</v>
      </c>
      <c r="K73" s="2">
        <v>0.14305555555555557</v>
      </c>
      <c r="L73" s="3">
        <f t="shared" si="7"/>
        <v>275.1430555555556</v>
      </c>
      <c r="M73">
        <f t="shared" si="4"/>
        <v>547.4753863832802</v>
      </c>
      <c r="N73">
        <f t="shared" si="8"/>
        <v>164.09192487194082</v>
      </c>
    </row>
    <row r="74" spans="1:14" ht="12.75">
      <c r="A74" t="s">
        <v>83</v>
      </c>
      <c r="B74" s="1">
        <v>36800</v>
      </c>
      <c r="C74" s="2">
        <v>0.1461226851851852</v>
      </c>
      <c r="D74" t="s">
        <v>422</v>
      </c>
      <c r="E74">
        <v>0.673</v>
      </c>
      <c r="F74">
        <v>11.0023</v>
      </c>
      <c r="G74" t="s">
        <v>423</v>
      </c>
      <c r="H74">
        <v>1.66</v>
      </c>
      <c r="I74">
        <v>110.1638</v>
      </c>
      <c r="K74" s="2">
        <v>0.1451388888888889</v>
      </c>
      <c r="L74" s="3">
        <f t="shared" si="7"/>
        <v>275.1451388888889</v>
      </c>
      <c r="M74">
        <f t="shared" si="4"/>
        <v>546.5315746422622</v>
      </c>
      <c r="N74">
        <f t="shared" si="8"/>
        <v>164.00545540287828</v>
      </c>
    </row>
    <row r="75" spans="1:14" ht="12.75">
      <c r="A75" t="s">
        <v>84</v>
      </c>
      <c r="B75" s="1">
        <v>36800</v>
      </c>
      <c r="C75" s="2">
        <v>0.14820601851851853</v>
      </c>
      <c r="D75" t="s">
        <v>422</v>
      </c>
      <c r="E75">
        <v>0.673</v>
      </c>
      <c r="F75">
        <v>11.0899</v>
      </c>
      <c r="G75" t="s">
        <v>423</v>
      </c>
      <c r="H75">
        <v>1.661</v>
      </c>
      <c r="I75">
        <v>108.5305</v>
      </c>
      <c r="K75" s="2">
        <v>0.14722222222222223</v>
      </c>
      <c r="L75" s="3">
        <f t="shared" si="7"/>
        <v>275.14722222222224</v>
      </c>
      <c r="M75">
        <f t="shared" si="4"/>
        <v>550.883043511377</v>
      </c>
      <c r="N75">
        <f t="shared" si="8"/>
        <v>162.1568875518335</v>
      </c>
    </row>
    <row r="76" spans="1:14" ht="12.75">
      <c r="A76" t="s">
        <v>85</v>
      </c>
      <c r="B76" s="1">
        <v>36800</v>
      </c>
      <c r="C76" s="2">
        <v>0.15030092592592592</v>
      </c>
      <c r="D76" t="s">
        <v>422</v>
      </c>
      <c r="E76">
        <v>0.673</v>
      </c>
      <c r="F76">
        <v>11.4845</v>
      </c>
      <c r="G76" t="s">
        <v>423</v>
      </c>
      <c r="H76">
        <v>1.661</v>
      </c>
      <c r="I76">
        <v>106.6349</v>
      </c>
      <c r="K76" s="2">
        <v>0.14930555555555555</v>
      </c>
      <c r="L76" s="3">
        <f t="shared" si="7"/>
        <v>275.14930555555554</v>
      </c>
      <c r="M76">
        <f t="shared" si="4"/>
        <v>570.4845231432573</v>
      </c>
      <c r="N76">
        <f t="shared" si="8"/>
        <v>160.0114487356696</v>
      </c>
    </row>
    <row r="77" spans="1:14" ht="12.75">
      <c r="A77" t="s">
        <v>86</v>
      </c>
      <c r="B77" s="1">
        <v>36800</v>
      </c>
      <c r="C77" s="2">
        <v>0.15238425925925925</v>
      </c>
      <c r="D77" t="s">
        <v>422</v>
      </c>
      <c r="E77">
        <v>0.675</v>
      </c>
      <c r="F77">
        <v>10.6588</v>
      </c>
      <c r="G77" t="s">
        <v>423</v>
      </c>
      <c r="H77">
        <v>1.661</v>
      </c>
      <c r="I77">
        <v>112.535</v>
      </c>
      <c r="K77" s="2">
        <v>0.15138888888888888</v>
      </c>
      <c r="L77" s="3">
        <f t="shared" si="7"/>
        <v>275.1513888888889</v>
      </c>
      <c r="M77">
        <f t="shared" si="4"/>
        <v>529.4684518506989</v>
      </c>
      <c r="N77">
        <f t="shared" si="8"/>
        <v>166.68917798194974</v>
      </c>
    </row>
    <row r="78" spans="1:14" ht="12.75">
      <c r="A78" t="s">
        <v>430</v>
      </c>
      <c r="B78" s="1">
        <v>36800</v>
      </c>
      <c r="C78">
        <f>AVERAGE(C77,C79)</f>
        <v>0.15446759259259257</v>
      </c>
      <c r="D78" t="s">
        <v>422</v>
      </c>
      <c r="E78" t="s">
        <v>430</v>
      </c>
      <c r="F78" t="s">
        <v>430</v>
      </c>
      <c r="G78" t="s">
        <v>423</v>
      </c>
      <c r="H78" t="s">
        <v>430</v>
      </c>
      <c r="I78" t="s">
        <v>430</v>
      </c>
      <c r="K78" s="2">
        <v>0.15347222222222223</v>
      </c>
      <c r="L78" s="3">
        <f t="shared" si="7"/>
        <v>275.1534722222222</v>
      </c>
      <c r="M78" t="s">
        <v>430</v>
      </c>
      <c r="N78" t="s">
        <v>430</v>
      </c>
    </row>
    <row r="79" spans="1:14" ht="12.75">
      <c r="A79" t="s">
        <v>87</v>
      </c>
      <c r="B79" s="1">
        <v>36800</v>
      </c>
      <c r="C79" s="2">
        <v>0.15655092592592593</v>
      </c>
      <c r="D79" t="s">
        <v>422</v>
      </c>
      <c r="E79">
        <v>0.678</v>
      </c>
      <c r="F79">
        <v>10.9619</v>
      </c>
      <c r="G79" t="s">
        <v>423</v>
      </c>
      <c r="H79">
        <v>1.665</v>
      </c>
      <c r="I79">
        <v>106.4196</v>
      </c>
      <c r="K79" s="2">
        <v>0.15555555555555556</v>
      </c>
      <c r="L79" s="3">
        <f t="shared" si="7"/>
        <v>275.15555555555557</v>
      </c>
      <c r="M79">
        <f t="shared" si="4"/>
        <v>544.5247328350448</v>
      </c>
      <c r="N79">
        <f aca="true" t="shared" si="9" ref="N79:N86">(277-103)/(-62+(AVERAGE($P$207,$P$47)))*I79+277-((277-103)/(-62+(AVERAGE($P$207,$P$47)))*210)</f>
        <v>159.76777233921456</v>
      </c>
    </row>
    <row r="80" spans="1:14" ht="12.75">
      <c r="A80" t="s">
        <v>88</v>
      </c>
      <c r="B80" s="1">
        <v>36800</v>
      </c>
      <c r="C80" s="2">
        <v>0.15863425925925925</v>
      </c>
      <c r="D80" t="s">
        <v>422</v>
      </c>
      <c r="E80">
        <v>0.673</v>
      </c>
      <c r="F80">
        <v>11.0017</v>
      </c>
      <c r="G80" t="s">
        <v>423</v>
      </c>
      <c r="H80">
        <v>1.66</v>
      </c>
      <c r="I80">
        <v>105.0668</v>
      </c>
      <c r="K80" s="2">
        <v>0.15763888888888888</v>
      </c>
      <c r="L80" s="3">
        <f t="shared" si="7"/>
        <v>275.15763888888887</v>
      </c>
      <c r="M80">
        <f t="shared" si="4"/>
        <v>546.5017700609668</v>
      </c>
      <c r="N80">
        <f t="shared" si="9"/>
        <v>158.23667420115459</v>
      </c>
    </row>
    <row r="81" spans="1:14" ht="12.75">
      <c r="A81" t="s">
        <v>89</v>
      </c>
      <c r="B81" s="1">
        <v>36800</v>
      </c>
      <c r="C81" s="2">
        <v>0.16071759259259258</v>
      </c>
      <c r="D81" t="s">
        <v>422</v>
      </c>
      <c r="E81">
        <v>0.673</v>
      </c>
      <c r="F81">
        <v>10.0875</v>
      </c>
      <c r="G81" t="s">
        <v>423</v>
      </c>
      <c r="H81">
        <v>1.661</v>
      </c>
      <c r="I81">
        <v>105.9165</v>
      </c>
      <c r="K81" s="2">
        <v>0.15972222222222224</v>
      </c>
      <c r="L81" s="3">
        <f t="shared" si="7"/>
        <v>275.15972222222223</v>
      </c>
      <c r="M81">
        <f t="shared" si="4"/>
        <v>501.08952302735065</v>
      </c>
      <c r="N81">
        <f t="shared" si="9"/>
        <v>159.19836409464182</v>
      </c>
    </row>
    <row r="82" spans="1:14" ht="12.75">
      <c r="A82" t="s">
        <v>90</v>
      </c>
      <c r="B82" s="1">
        <v>36800</v>
      </c>
      <c r="C82" s="2">
        <v>0.1628009259259259</v>
      </c>
      <c r="D82" t="s">
        <v>422</v>
      </c>
      <c r="E82">
        <v>0.675</v>
      </c>
      <c r="F82">
        <v>9.8275</v>
      </c>
      <c r="G82" t="s">
        <v>423</v>
      </c>
      <c r="H82">
        <v>1.663</v>
      </c>
      <c r="I82">
        <v>103.1839</v>
      </c>
      <c r="K82" s="2">
        <v>0.16180555555555556</v>
      </c>
      <c r="L82" s="3">
        <f t="shared" si="7"/>
        <v>275.16180555555553</v>
      </c>
      <c r="M82">
        <f t="shared" si="4"/>
        <v>488.1742044660509</v>
      </c>
      <c r="N82">
        <f t="shared" si="9"/>
        <v>156.10560923652332</v>
      </c>
    </row>
    <row r="83" spans="1:14" ht="12.75">
      <c r="A83" t="s">
        <v>91</v>
      </c>
      <c r="B83" s="1">
        <v>36800</v>
      </c>
      <c r="C83" s="2">
        <v>0.16488425925925926</v>
      </c>
      <c r="D83" t="s">
        <v>422</v>
      </c>
      <c r="E83">
        <v>0.673</v>
      </c>
      <c r="F83">
        <v>10.6714</v>
      </c>
      <c r="G83" t="s">
        <v>423</v>
      </c>
      <c r="H83">
        <v>1.661</v>
      </c>
      <c r="I83">
        <v>106.5085</v>
      </c>
      <c r="K83" s="2">
        <v>0.1638888888888889</v>
      </c>
      <c r="L83" s="3">
        <f t="shared" si="7"/>
        <v>275.1638888888889</v>
      </c>
      <c r="M83">
        <f t="shared" si="4"/>
        <v>530.0943480579003</v>
      </c>
      <c r="N83">
        <f t="shared" si="9"/>
        <v>159.8683892999431</v>
      </c>
    </row>
    <row r="84" spans="1:14" ht="12.75">
      <c r="A84" t="s">
        <v>92</v>
      </c>
      <c r="B84" s="1">
        <v>36800</v>
      </c>
      <c r="C84" s="2">
        <v>0.16697916666666668</v>
      </c>
      <c r="D84" t="s">
        <v>422</v>
      </c>
      <c r="E84">
        <v>0.673</v>
      </c>
      <c r="F84">
        <v>11.2885</v>
      </c>
      <c r="G84" t="s">
        <v>423</v>
      </c>
      <c r="H84">
        <v>1.661</v>
      </c>
      <c r="I84">
        <v>104.5463</v>
      </c>
      <c r="K84" s="2">
        <v>0.16597222222222222</v>
      </c>
      <c r="L84" s="3">
        <f t="shared" si="7"/>
        <v>275.1659722222222</v>
      </c>
      <c r="M84">
        <f t="shared" si="4"/>
        <v>560.7483599201237</v>
      </c>
      <c r="N84">
        <f t="shared" si="9"/>
        <v>157.6475726481828</v>
      </c>
    </row>
    <row r="85" spans="1:14" ht="12.75">
      <c r="A85" t="s">
        <v>93</v>
      </c>
      <c r="B85" s="1">
        <v>36800</v>
      </c>
      <c r="C85" s="2">
        <v>0.1690625</v>
      </c>
      <c r="D85" t="s">
        <v>422</v>
      </c>
      <c r="E85">
        <v>0.673</v>
      </c>
      <c r="F85">
        <v>10.4456</v>
      </c>
      <c r="G85" t="s">
        <v>423</v>
      </c>
      <c r="H85">
        <v>1.661</v>
      </c>
      <c r="I85">
        <v>106.9134</v>
      </c>
      <c r="K85" s="2">
        <v>0.16805555555555554</v>
      </c>
      <c r="L85" s="3">
        <f t="shared" si="7"/>
        <v>275.16805555555555</v>
      </c>
      <c r="M85">
        <f t="shared" si="4"/>
        <v>518.8778906304332</v>
      </c>
      <c r="N85">
        <f t="shared" si="9"/>
        <v>160.3266548499878</v>
      </c>
    </row>
    <row r="86" spans="1:14" ht="12.75">
      <c r="A86" t="s">
        <v>94</v>
      </c>
      <c r="B86" s="1">
        <v>36800</v>
      </c>
      <c r="C86" s="2">
        <v>0.17114583333333333</v>
      </c>
      <c r="D86" t="s">
        <v>422</v>
      </c>
      <c r="E86">
        <v>0.673</v>
      </c>
      <c r="F86">
        <v>10.229</v>
      </c>
      <c r="G86" t="s">
        <v>423</v>
      </c>
      <c r="H86">
        <v>1.66</v>
      </c>
      <c r="I86">
        <v>106.38</v>
      </c>
      <c r="K86" s="2">
        <v>0.17013888888888887</v>
      </c>
      <c r="L86" s="3">
        <f t="shared" si="7"/>
        <v>275.1701388888889</v>
      </c>
      <c r="M86">
        <f t="shared" si="4"/>
        <v>508.11843678282725</v>
      </c>
      <c r="N86">
        <f t="shared" si="9"/>
        <v>159.72295308561672</v>
      </c>
    </row>
    <row r="87" spans="1:14" ht="12.75">
      <c r="A87" t="s">
        <v>430</v>
      </c>
      <c r="B87" s="1">
        <v>36800</v>
      </c>
      <c r="C87">
        <f>AVERAGE(C86,C88)</f>
        <v>0.17322916666666666</v>
      </c>
      <c r="D87" t="s">
        <v>422</v>
      </c>
      <c r="E87" t="s">
        <v>430</v>
      </c>
      <c r="F87" t="s">
        <v>430</v>
      </c>
      <c r="G87" t="s">
        <v>423</v>
      </c>
      <c r="H87" t="s">
        <v>430</v>
      </c>
      <c r="I87" t="s">
        <v>430</v>
      </c>
      <c r="K87" s="2">
        <v>0.17222222222222225</v>
      </c>
      <c r="L87" s="3">
        <f t="shared" si="7"/>
        <v>275.1722222222222</v>
      </c>
      <c r="M87" t="s">
        <v>430</v>
      </c>
      <c r="N87" t="s">
        <v>430</v>
      </c>
    </row>
    <row r="88" spans="1:14" ht="12.75">
      <c r="A88" t="s">
        <v>95</v>
      </c>
      <c r="B88" s="1">
        <v>36800</v>
      </c>
      <c r="C88" s="2">
        <v>0.1753125</v>
      </c>
      <c r="D88" t="s">
        <v>422</v>
      </c>
      <c r="E88">
        <v>0.675</v>
      </c>
      <c r="F88">
        <v>10.4227</v>
      </c>
      <c r="G88" t="s">
        <v>423</v>
      </c>
      <c r="H88">
        <v>1.661</v>
      </c>
      <c r="I88">
        <v>104.2152</v>
      </c>
      <c r="K88" s="2">
        <v>0.17430555555555557</v>
      </c>
      <c r="L88" s="3">
        <f t="shared" si="7"/>
        <v>275.1743055555556</v>
      </c>
      <c r="M88">
        <f t="shared" si="4"/>
        <v>517.7403491109956</v>
      </c>
      <c r="N88">
        <f>(277-103)/(-62+(AVERAGE($P$207,$P$47)))*I88+277-((277-103)/(-62+(AVERAGE($P$207,$P$47)))*210)</f>
        <v>157.27283388893403</v>
      </c>
    </row>
    <row r="89" spans="1:14" ht="12.75">
      <c r="A89" t="s">
        <v>430</v>
      </c>
      <c r="B89" s="1">
        <v>36800</v>
      </c>
      <c r="C89">
        <f>AVERAGE(C88,C90)</f>
        <v>0.17740162037037038</v>
      </c>
      <c r="D89" t="s">
        <v>422</v>
      </c>
      <c r="E89" t="s">
        <v>430</v>
      </c>
      <c r="F89" t="s">
        <v>430</v>
      </c>
      <c r="G89" t="s">
        <v>423</v>
      </c>
      <c r="H89" t="s">
        <v>430</v>
      </c>
      <c r="I89" t="s">
        <v>430</v>
      </c>
      <c r="K89" s="2">
        <v>0.1763888888888889</v>
      </c>
      <c r="L89" s="3">
        <f t="shared" si="7"/>
        <v>275.1763888888889</v>
      </c>
      <c r="M89" t="s">
        <v>430</v>
      </c>
      <c r="N89" t="s">
        <v>430</v>
      </c>
    </row>
    <row r="90" spans="1:14" ht="12.75">
      <c r="A90" t="s">
        <v>96</v>
      </c>
      <c r="B90" s="1">
        <v>36800</v>
      </c>
      <c r="C90" s="2">
        <v>0.17949074074074076</v>
      </c>
      <c r="D90" t="s">
        <v>422</v>
      </c>
      <c r="E90">
        <v>0.675</v>
      </c>
      <c r="F90">
        <v>10.6575</v>
      </c>
      <c r="G90" t="s">
        <v>423</v>
      </c>
      <c r="H90">
        <v>1.661</v>
      </c>
      <c r="I90">
        <v>102.6569</v>
      </c>
      <c r="K90" s="2">
        <v>0.17847222222222223</v>
      </c>
      <c r="L90" s="3">
        <f t="shared" si="7"/>
        <v>275.17847222222224</v>
      </c>
      <c r="M90">
        <f t="shared" si="4"/>
        <v>529.4038752578924</v>
      </c>
      <c r="N90">
        <f aca="true" t="shared" si="10" ref="N90:N111">(277-103)/(-62+(AVERAGE($P$207,$P$47)))*I90+277-((277-103)/(-62+(AVERAGE($P$207,$P$47)))*210)</f>
        <v>155.50915098788522</v>
      </c>
    </row>
    <row r="91" spans="1:14" ht="12.75">
      <c r="A91" t="s">
        <v>97</v>
      </c>
      <c r="B91" s="1">
        <v>36800</v>
      </c>
      <c r="C91" s="2">
        <v>0.18157407407407408</v>
      </c>
      <c r="D91" t="s">
        <v>422</v>
      </c>
      <c r="E91">
        <v>0.675</v>
      </c>
      <c r="F91">
        <v>10.5406</v>
      </c>
      <c r="G91" t="s">
        <v>423</v>
      </c>
      <c r="H91">
        <v>1.663</v>
      </c>
      <c r="I91">
        <v>107.3199</v>
      </c>
      <c r="K91" s="2">
        <v>0.18055555555555555</v>
      </c>
      <c r="L91" s="3">
        <f t="shared" si="7"/>
        <v>275.18055555555554</v>
      </c>
      <c r="M91">
        <f t="shared" si="4"/>
        <v>523.5969493355234</v>
      </c>
      <c r="N91">
        <f t="shared" si="10"/>
        <v>160.78673127896576</v>
      </c>
    </row>
    <row r="92" spans="1:14" ht="12.75">
      <c r="A92" t="s">
        <v>98</v>
      </c>
      <c r="B92" s="1">
        <v>36800</v>
      </c>
      <c r="C92" s="2">
        <v>0.1836574074074074</v>
      </c>
      <c r="D92" t="s">
        <v>422</v>
      </c>
      <c r="E92">
        <v>0.675</v>
      </c>
      <c r="F92">
        <v>10.1216</v>
      </c>
      <c r="G92" t="s">
        <v>423</v>
      </c>
      <c r="H92">
        <v>1.661</v>
      </c>
      <c r="I92">
        <v>105.8003</v>
      </c>
      <c r="K92" s="2">
        <v>0.1826388888888889</v>
      </c>
      <c r="L92" s="3">
        <f t="shared" si="7"/>
        <v>275.1826388888889</v>
      </c>
      <c r="M92">
        <f t="shared" si="4"/>
        <v>502.7834167309673</v>
      </c>
      <c r="N92">
        <f t="shared" si="10"/>
        <v>159.0668490121148</v>
      </c>
    </row>
    <row r="93" spans="1:14" ht="12.75">
      <c r="A93" t="s">
        <v>99</v>
      </c>
      <c r="B93" s="1">
        <v>36800</v>
      </c>
      <c r="C93" s="2">
        <v>0.18574074074074073</v>
      </c>
      <c r="D93" t="s">
        <v>422</v>
      </c>
      <c r="E93">
        <v>0.675</v>
      </c>
      <c r="F93">
        <v>10.4729</v>
      </c>
      <c r="G93" t="s">
        <v>423</v>
      </c>
      <c r="H93">
        <v>1.661</v>
      </c>
      <c r="I93">
        <v>104.6659</v>
      </c>
      <c r="K93" s="2">
        <v>0.18472222222222223</v>
      </c>
      <c r="L93" s="3">
        <f t="shared" si="7"/>
        <v>275.1847222222222</v>
      </c>
      <c r="M93">
        <f t="shared" si="4"/>
        <v>520.2339990793696</v>
      </c>
      <c r="N93">
        <f t="shared" si="10"/>
        <v>157.78293584844295</v>
      </c>
    </row>
    <row r="94" spans="1:14" ht="12.75">
      <c r="A94" t="s">
        <v>100</v>
      </c>
      <c r="B94" s="1">
        <v>36800</v>
      </c>
      <c r="C94" s="2">
        <v>0.1878240740740741</v>
      </c>
      <c r="D94" t="s">
        <v>422</v>
      </c>
      <c r="E94">
        <v>0.673</v>
      </c>
      <c r="F94">
        <v>10.8153</v>
      </c>
      <c r="G94" t="s">
        <v>423</v>
      </c>
      <c r="H94">
        <v>1.66</v>
      </c>
      <c r="I94">
        <v>105.1502</v>
      </c>
      <c r="K94" s="2">
        <v>0.18680555555555556</v>
      </c>
      <c r="L94" s="3">
        <f t="shared" si="7"/>
        <v>275.18680555555557</v>
      </c>
      <c r="M94">
        <f t="shared" si="4"/>
        <v>537.2424801385582</v>
      </c>
      <c r="N94">
        <f t="shared" si="10"/>
        <v>158.33106626555008</v>
      </c>
    </row>
    <row r="95" spans="1:14" ht="12.75">
      <c r="A95" t="s">
        <v>101</v>
      </c>
      <c r="B95" s="1">
        <v>36800</v>
      </c>
      <c r="C95" s="2">
        <v>0.1899074074074074</v>
      </c>
      <c r="D95" t="s">
        <v>422</v>
      </c>
      <c r="E95">
        <v>0.673</v>
      </c>
      <c r="F95">
        <v>11.2289</v>
      </c>
      <c r="G95" t="s">
        <v>423</v>
      </c>
      <c r="H95">
        <v>1.66</v>
      </c>
      <c r="I95">
        <v>109.688</v>
      </c>
      <c r="K95" s="2">
        <v>0.18888888888888888</v>
      </c>
      <c r="L95" s="3">
        <f t="shared" si="7"/>
        <v>275.18888888888887</v>
      </c>
      <c r="M95">
        <f t="shared" si="4"/>
        <v>557.7877715114565</v>
      </c>
      <c r="N95">
        <f t="shared" si="10"/>
        <v>163.46694528010408</v>
      </c>
    </row>
    <row r="96" spans="1:14" ht="12.75">
      <c r="A96" t="s">
        <v>102</v>
      </c>
      <c r="B96" s="1">
        <v>36800</v>
      </c>
      <c r="C96" s="2">
        <v>0.19199074074074074</v>
      </c>
      <c r="D96" t="s">
        <v>422</v>
      </c>
      <c r="E96">
        <v>0.675</v>
      </c>
      <c r="F96">
        <v>10.43</v>
      </c>
      <c r="G96" t="s">
        <v>423</v>
      </c>
      <c r="H96">
        <v>1.661</v>
      </c>
      <c r="I96">
        <v>107.4188</v>
      </c>
      <c r="K96" s="2">
        <v>0.1909722222222222</v>
      </c>
      <c r="L96" s="3">
        <f t="shared" si="7"/>
        <v>275.19097222222223</v>
      </c>
      <c r="M96">
        <f t="shared" si="4"/>
        <v>518.1029715167551</v>
      </c>
      <c r="N96">
        <f t="shared" si="10"/>
        <v>160.8986662330271</v>
      </c>
    </row>
    <row r="97" spans="1:14" ht="12.75">
      <c r="A97" t="s">
        <v>103</v>
      </c>
      <c r="B97" s="1">
        <v>36800</v>
      </c>
      <c r="C97" s="2">
        <v>0.19407407407407407</v>
      </c>
      <c r="D97" t="s">
        <v>422</v>
      </c>
      <c r="E97">
        <v>0.673</v>
      </c>
      <c r="F97">
        <v>10.5988</v>
      </c>
      <c r="G97" t="s">
        <v>423</v>
      </c>
      <c r="H97">
        <v>1.661</v>
      </c>
      <c r="I97">
        <v>110.7893</v>
      </c>
      <c r="K97" s="2">
        <v>0.19305555555555554</v>
      </c>
      <c r="L97" s="3">
        <f t="shared" si="7"/>
        <v>275.19305555555553</v>
      </c>
      <c r="M97">
        <f t="shared" si="4"/>
        <v>526.4879937211682</v>
      </c>
      <c r="N97">
        <f t="shared" si="10"/>
        <v>164.71339588584436</v>
      </c>
    </row>
    <row r="98" spans="1:14" ht="12.75">
      <c r="A98" t="s">
        <v>104</v>
      </c>
      <c r="B98" s="1">
        <v>36800</v>
      </c>
      <c r="C98" s="2">
        <v>0.19616898148148146</v>
      </c>
      <c r="D98" t="s">
        <v>422</v>
      </c>
      <c r="E98">
        <v>0.675</v>
      </c>
      <c r="F98">
        <v>10.7671</v>
      </c>
      <c r="G98" t="s">
        <v>423</v>
      </c>
      <c r="H98">
        <v>1.663</v>
      </c>
      <c r="I98">
        <v>106.0237</v>
      </c>
      <c r="K98" s="2">
        <v>0.1951388888888889</v>
      </c>
      <c r="L98" s="3">
        <f t="shared" si="7"/>
        <v>275.1951388888889</v>
      </c>
      <c r="M98">
        <f t="shared" si="4"/>
        <v>534.8481787745018</v>
      </c>
      <c r="N98">
        <f t="shared" si="10"/>
        <v>159.31969298316938</v>
      </c>
    </row>
    <row r="99" spans="1:14" ht="12.75">
      <c r="A99" t="s">
        <v>105</v>
      </c>
      <c r="B99" s="1">
        <v>36800</v>
      </c>
      <c r="C99" s="2">
        <v>0.19825231481481484</v>
      </c>
      <c r="D99" t="s">
        <v>422</v>
      </c>
      <c r="E99">
        <v>0.673</v>
      </c>
      <c r="F99">
        <v>11.401</v>
      </c>
      <c r="G99" t="s">
        <v>423</v>
      </c>
      <c r="H99">
        <v>1.66</v>
      </c>
      <c r="I99">
        <v>108.1754</v>
      </c>
      <c r="K99" s="2">
        <v>0.19722222222222222</v>
      </c>
      <c r="L99" s="3">
        <f t="shared" si="7"/>
        <v>275.1972222222222</v>
      </c>
      <c r="M99">
        <f t="shared" si="4"/>
        <v>566.3367189129938</v>
      </c>
      <c r="N99">
        <f t="shared" si="10"/>
        <v>161.75498560858608</v>
      </c>
    </row>
    <row r="100" spans="1:14" ht="12.75">
      <c r="A100" t="s">
        <v>106</v>
      </c>
      <c r="B100" s="1">
        <v>36800</v>
      </c>
      <c r="C100" s="2">
        <v>0.20033564814814817</v>
      </c>
      <c r="D100" t="s">
        <v>422</v>
      </c>
      <c r="E100">
        <v>0.673</v>
      </c>
      <c r="F100">
        <v>10.9566</v>
      </c>
      <c r="G100" t="s">
        <v>423</v>
      </c>
      <c r="H100">
        <v>1.66</v>
      </c>
      <c r="I100">
        <v>105.8376</v>
      </c>
      <c r="K100" s="2">
        <v>0.19930555555555554</v>
      </c>
      <c r="L100" s="3">
        <f t="shared" si="7"/>
        <v>275.19930555555555</v>
      </c>
      <c r="M100">
        <f t="shared" si="4"/>
        <v>544.261459033603</v>
      </c>
      <c r="N100">
        <f t="shared" si="10"/>
        <v>159.10906512724608</v>
      </c>
    </row>
    <row r="101" spans="1:14" ht="12.75">
      <c r="A101" t="s">
        <v>107</v>
      </c>
      <c r="B101" s="1">
        <v>36800</v>
      </c>
      <c r="C101" s="2">
        <v>0.2024189814814815</v>
      </c>
      <c r="D101" t="s">
        <v>422</v>
      </c>
      <c r="E101">
        <v>0.675</v>
      </c>
      <c r="F101">
        <v>10.3272</v>
      </c>
      <c r="G101" t="s">
        <v>423</v>
      </c>
      <c r="H101">
        <v>1.661</v>
      </c>
      <c r="I101">
        <v>106.5982</v>
      </c>
      <c r="K101" s="2">
        <v>0.20138888888888887</v>
      </c>
      <c r="L101" s="3">
        <f t="shared" si="7"/>
        <v>275.2013888888889</v>
      </c>
      <c r="M101">
        <f t="shared" si="4"/>
        <v>512.9964532548257</v>
      </c>
      <c r="N101">
        <f t="shared" si="10"/>
        <v>159.96991170013825</v>
      </c>
    </row>
    <row r="102" spans="1:14" ht="12.75">
      <c r="A102" t="s">
        <v>108</v>
      </c>
      <c r="B102" s="1">
        <v>36800</v>
      </c>
      <c r="C102" s="2">
        <v>0.20450231481481482</v>
      </c>
      <c r="D102" t="s">
        <v>422</v>
      </c>
      <c r="E102">
        <v>0.675</v>
      </c>
      <c r="F102">
        <v>10.776</v>
      </c>
      <c r="G102" t="s">
        <v>423</v>
      </c>
      <c r="H102">
        <v>1.661</v>
      </c>
      <c r="I102">
        <v>107.8428</v>
      </c>
      <c r="K102" s="2">
        <v>0.2034722222222222</v>
      </c>
      <c r="L102" s="3">
        <f t="shared" si="7"/>
        <v>275.2034722222222</v>
      </c>
      <c r="M102">
        <f t="shared" si="4"/>
        <v>535.2902800637155</v>
      </c>
      <c r="N102">
        <f t="shared" si="10"/>
        <v>161.37854915033745</v>
      </c>
    </row>
    <row r="103" spans="1:14" ht="12.75">
      <c r="A103" t="s">
        <v>109</v>
      </c>
      <c r="B103" s="1">
        <v>36800</v>
      </c>
      <c r="C103" s="2">
        <v>0.20658564814814814</v>
      </c>
      <c r="D103" t="s">
        <v>422</v>
      </c>
      <c r="E103">
        <v>0.675</v>
      </c>
      <c r="F103">
        <v>10.8381</v>
      </c>
      <c r="G103" t="s">
        <v>423</v>
      </c>
      <c r="H103">
        <v>1.663</v>
      </c>
      <c r="I103">
        <v>106.3107</v>
      </c>
      <c r="K103" s="2">
        <v>0.20555555555555557</v>
      </c>
      <c r="L103" s="3">
        <f t="shared" si="7"/>
        <v>275.2055555555556</v>
      </c>
      <c r="M103">
        <f t="shared" si="4"/>
        <v>538.3750542277799</v>
      </c>
      <c r="N103">
        <f t="shared" si="10"/>
        <v>159.6445193918205</v>
      </c>
    </row>
    <row r="104" spans="1:14" ht="12.75">
      <c r="A104" t="s">
        <v>110</v>
      </c>
      <c r="B104" s="1">
        <v>36800</v>
      </c>
      <c r="C104" s="2">
        <v>0.2086689814814815</v>
      </c>
      <c r="D104" t="s">
        <v>422</v>
      </c>
      <c r="E104">
        <v>0.675</v>
      </c>
      <c r="F104">
        <v>11.7781</v>
      </c>
      <c r="G104" t="s">
        <v>423</v>
      </c>
      <c r="H104">
        <v>1.661</v>
      </c>
      <c r="I104">
        <v>104.7494</v>
      </c>
      <c r="K104" s="2">
        <v>0.2076388888888889</v>
      </c>
      <c r="L104" s="3">
        <f t="shared" si="7"/>
        <v>275.2076388888889</v>
      </c>
      <c r="M104">
        <f t="shared" si="4"/>
        <v>585.0688982570944</v>
      </c>
      <c r="N104">
        <f t="shared" si="10"/>
        <v>157.8774410927718</v>
      </c>
    </row>
    <row r="105" spans="1:14" ht="12.75">
      <c r="A105" t="s">
        <v>111</v>
      </c>
      <c r="B105" s="1">
        <v>36800</v>
      </c>
      <c r="C105" s="2">
        <v>0.2107638888888889</v>
      </c>
      <c r="D105" t="s">
        <v>422</v>
      </c>
      <c r="E105">
        <v>0.675</v>
      </c>
      <c r="F105">
        <v>11.928</v>
      </c>
      <c r="G105" t="s">
        <v>423</v>
      </c>
      <c r="H105">
        <v>1.661</v>
      </c>
      <c r="I105">
        <v>127.0554</v>
      </c>
      <c r="K105" s="2">
        <v>0.20972222222222223</v>
      </c>
      <c r="L105" s="3">
        <f t="shared" si="7"/>
        <v>275.20972222222224</v>
      </c>
      <c r="M105">
        <f t="shared" si="4"/>
        <v>592.5150761507052</v>
      </c>
      <c r="N105">
        <f t="shared" si="10"/>
        <v>183.12335702089598</v>
      </c>
    </row>
    <row r="106" spans="1:14" ht="12.75">
      <c r="A106" t="s">
        <v>112</v>
      </c>
      <c r="B106" s="1">
        <v>36800</v>
      </c>
      <c r="C106" s="2">
        <v>0.21284722222222222</v>
      </c>
      <c r="D106" t="s">
        <v>422</v>
      </c>
      <c r="E106">
        <v>0.673</v>
      </c>
      <c r="F106">
        <v>11.6148</v>
      </c>
      <c r="G106" t="s">
        <v>423</v>
      </c>
      <c r="H106">
        <v>1.66</v>
      </c>
      <c r="I106">
        <v>139.5274</v>
      </c>
      <c r="K106" s="2">
        <v>0.21180555555555555</v>
      </c>
      <c r="L106" s="3">
        <f t="shared" si="7"/>
        <v>275.21180555555554</v>
      </c>
      <c r="M106">
        <f t="shared" si="4"/>
        <v>576.957084714555</v>
      </c>
      <c r="N106">
        <f t="shared" si="10"/>
        <v>197.2391583055533</v>
      </c>
    </row>
    <row r="107" spans="1:14" ht="12.75">
      <c r="A107" t="s">
        <v>113</v>
      </c>
      <c r="B107" s="1">
        <v>36800</v>
      </c>
      <c r="C107" s="2">
        <v>0.21493055555555554</v>
      </c>
      <c r="D107" t="s">
        <v>422</v>
      </c>
      <c r="E107">
        <v>0.673</v>
      </c>
      <c r="F107">
        <v>10.2132</v>
      </c>
      <c r="G107" t="s">
        <v>423</v>
      </c>
      <c r="H107">
        <v>1.66</v>
      </c>
      <c r="I107">
        <v>127.9393</v>
      </c>
      <c r="K107" s="2">
        <v>0.2138888888888889</v>
      </c>
      <c r="L107" s="3">
        <f t="shared" si="7"/>
        <v>275.2138888888889</v>
      </c>
      <c r="M107">
        <f t="shared" si="4"/>
        <v>507.3335828087175</v>
      </c>
      <c r="N107">
        <f t="shared" si="10"/>
        <v>184.12375445158142</v>
      </c>
    </row>
    <row r="108" spans="1:14" ht="12.75">
      <c r="A108" t="s">
        <v>114</v>
      </c>
      <c r="B108" s="1">
        <v>36800</v>
      </c>
      <c r="C108" s="2">
        <v>0.21701388888888887</v>
      </c>
      <c r="D108" t="s">
        <v>422</v>
      </c>
      <c r="E108">
        <v>0.675</v>
      </c>
      <c r="F108">
        <v>10.6661</v>
      </c>
      <c r="G108" t="s">
        <v>423</v>
      </c>
      <c r="H108">
        <v>1.661</v>
      </c>
      <c r="I108">
        <v>119.3461</v>
      </c>
      <c r="K108" s="2">
        <v>0.21597222222222223</v>
      </c>
      <c r="L108" s="3">
        <f t="shared" si="7"/>
        <v>275.2159722222222</v>
      </c>
      <c r="M108">
        <f t="shared" si="4"/>
        <v>529.8310742564585</v>
      </c>
      <c r="N108">
        <f t="shared" si="10"/>
        <v>174.39797642084721</v>
      </c>
    </row>
    <row r="109" spans="1:14" ht="12.75">
      <c r="A109" t="s">
        <v>115</v>
      </c>
      <c r="B109" s="1">
        <v>36800</v>
      </c>
      <c r="C109" s="2">
        <v>0.21909722222222225</v>
      </c>
      <c r="D109" t="s">
        <v>422</v>
      </c>
      <c r="E109">
        <v>0.673</v>
      </c>
      <c r="F109">
        <v>11.2042</v>
      </c>
      <c r="G109" t="s">
        <v>423</v>
      </c>
      <c r="H109">
        <v>1.66</v>
      </c>
      <c r="I109">
        <v>109.3043</v>
      </c>
      <c r="K109" s="2">
        <v>0.21805555555555556</v>
      </c>
      <c r="L109" s="3">
        <f t="shared" si="7"/>
        <v>275.21805555555557</v>
      </c>
      <c r="M109">
        <f t="shared" si="4"/>
        <v>556.560816248133</v>
      </c>
      <c r="N109">
        <f t="shared" si="10"/>
        <v>163.0326738759249</v>
      </c>
    </row>
    <row r="110" spans="1:14" ht="12.75">
      <c r="A110" t="s">
        <v>116</v>
      </c>
      <c r="B110" s="1">
        <v>36800</v>
      </c>
      <c r="C110" s="2">
        <v>0.22118055555555557</v>
      </c>
      <c r="D110" t="s">
        <v>422</v>
      </c>
      <c r="E110">
        <v>0.673</v>
      </c>
      <c r="F110">
        <v>10.6145</v>
      </c>
      <c r="G110" t="s">
        <v>423</v>
      </c>
      <c r="H110">
        <v>1.66</v>
      </c>
      <c r="I110">
        <v>104.4167</v>
      </c>
      <c r="K110" s="2">
        <v>0.22013888888888888</v>
      </c>
      <c r="L110" s="3">
        <f t="shared" si="7"/>
        <v>275.22013888888887</v>
      </c>
      <c r="M110">
        <f t="shared" si="4"/>
        <v>527.2678802650621</v>
      </c>
      <c r="N110">
        <f t="shared" si="10"/>
        <v>157.5008914545898</v>
      </c>
    </row>
    <row r="111" spans="1:14" ht="12.75">
      <c r="A111" t="s">
        <v>117</v>
      </c>
      <c r="B111" s="1">
        <v>36800</v>
      </c>
      <c r="C111" s="2">
        <v>0.22327546296296297</v>
      </c>
      <c r="D111" t="s">
        <v>422</v>
      </c>
      <c r="E111">
        <v>0.675</v>
      </c>
      <c r="F111">
        <v>11.1455</v>
      </c>
      <c r="G111" t="s">
        <v>423</v>
      </c>
      <c r="H111">
        <v>1.663</v>
      </c>
      <c r="I111">
        <v>105.1021</v>
      </c>
      <c r="K111" s="2">
        <v>0.2222222222222222</v>
      </c>
      <c r="L111" s="3">
        <f t="shared" si="7"/>
        <v>275.22222222222223</v>
      </c>
      <c r="M111">
        <f t="shared" si="4"/>
        <v>553.6449347114088</v>
      </c>
      <c r="N111">
        <f t="shared" si="10"/>
        <v>158.2766267176193</v>
      </c>
    </row>
    <row r="112" spans="1:14" ht="12.75">
      <c r="A112" t="s">
        <v>430</v>
      </c>
      <c r="B112" s="1">
        <v>36800</v>
      </c>
      <c r="C112">
        <f>AVERAGE(C111,C114)</f>
        <v>0.22640046296296296</v>
      </c>
      <c r="D112" t="s">
        <v>422</v>
      </c>
      <c r="E112" t="s">
        <v>430</v>
      </c>
      <c r="F112" t="s">
        <v>430</v>
      </c>
      <c r="G112" t="s">
        <v>423</v>
      </c>
      <c r="H112" t="s">
        <v>430</v>
      </c>
      <c r="I112" t="s">
        <v>430</v>
      </c>
      <c r="K112" s="2">
        <v>0.22430555555555556</v>
      </c>
      <c r="L112" s="3">
        <f t="shared" si="7"/>
        <v>275.22430555555553</v>
      </c>
      <c r="M112" t="s">
        <v>430</v>
      </c>
      <c r="N112" t="s">
        <v>430</v>
      </c>
    </row>
    <row r="113" spans="1:14" ht="12.75">
      <c r="A113" t="s">
        <v>430</v>
      </c>
      <c r="B113" s="1">
        <v>36800</v>
      </c>
      <c r="C113">
        <f>AVERAGE(C112,C114)</f>
        <v>0.22796296296296298</v>
      </c>
      <c r="D113" t="s">
        <v>422</v>
      </c>
      <c r="E113" t="s">
        <v>430</v>
      </c>
      <c r="F113" t="s">
        <v>430</v>
      </c>
      <c r="G113" t="s">
        <v>423</v>
      </c>
      <c r="H113" t="s">
        <v>430</v>
      </c>
      <c r="I113" t="s">
        <v>430</v>
      </c>
      <c r="K113" s="2">
        <v>0.2263888888888889</v>
      </c>
      <c r="L113" s="3">
        <f t="shared" si="7"/>
        <v>275.2263888888889</v>
      </c>
      <c r="M113" t="s">
        <v>430</v>
      </c>
      <c r="N113" t="s">
        <v>430</v>
      </c>
    </row>
    <row r="114" spans="1:14" ht="12.75">
      <c r="A114" t="s">
        <v>118</v>
      </c>
      <c r="B114" s="1">
        <v>36800</v>
      </c>
      <c r="C114" s="2">
        <v>0.22952546296296297</v>
      </c>
      <c r="D114" t="s">
        <v>422</v>
      </c>
      <c r="E114">
        <v>0.675</v>
      </c>
      <c r="F114">
        <v>10.6865</v>
      </c>
      <c r="G114" t="s">
        <v>423</v>
      </c>
      <c r="H114">
        <v>1.661</v>
      </c>
      <c r="I114">
        <v>104.5658</v>
      </c>
      <c r="K114" s="2">
        <v>0.22847222222222222</v>
      </c>
      <c r="L114" s="3">
        <f t="shared" si="7"/>
        <v>275.2284722222222</v>
      </c>
      <c r="M114">
        <f aca="true" t="shared" si="11" ref="M114:M177">500*F114/AVERAGE($Q$207,$Q$47)</f>
        <v>530.8444300204989</v>
      </c>
      <c r="N114">
        <f aca="true" t="shared" si="12" ref="N114:N125">(277-103)/(-62+(AVERAGE($P$207,$P$47)))*I114+277-((277-103)/(-62+(AVERAGE($P$207,$P$47)))*210)</f>
        <v>157.66964273518175</v>
      </c>
    </row>
    <row r="115" spans="1:14" ht="12.75">
      <c r="A115" t="s">
        <v>119</v>
      </c>
      <c r="B115" s="1">
        <v>36800</v>
      </c>
      <c r="C115" s="2">
        <v>0.2316087962962963</v>
      </c>
      <c r="D115" t="s">
        <v>422</v>
      </c>
      <c r="E115">
        <v>0.675</v>
      </c>
      <c r="F115">
        <v>11.9765</v>
      </c>
      <c r="G115" t="s">
        <v>423</v>
      </c>
      <c r="H115">
        <v>1.661</v>
      </c>
      <c r="I115">
        <v>105.477</v>
      </c>
      <c r="K115" s="2">
        <v>0.23055555555555554</v>
      </c>
      <c r="L115" s="3">
        <f t="shared" si="7"/>
        <v>275.23055555555555</v>
      </c>
      <c r="M115">
        <f t="shared" si="11"/>
        <v>594.9242798054091</v>
      </c>
      <c r="N115">
        <f t="shared" si="12"/>
        <v>158.70093828766568</v>
      </c>
    </row>
    <row r="116" spans="1:14" ht="12.75">
      <c r="A116" t="s">
        <v>120</v>
      </c>
      <c r="B116" s="1">
        <v>36800</v>
      </c>
      <c r="C116" s="2">
        <v>0.23369212962962962</v>
      </c>
      <c r="D116" t="s">
        <v>422</v>
      </c>
      <c r="E116">
        <v>0.673</v>
      </c>
      <c r="F116">
        <v>10.8187</v>
      </c>
      <c r="G116" t="s">
        <v>423</v>
      </c>
      <c r="H116">
        <v>1.66</v>
      </c>
      <c r="I116">
        <v>105.0238</v>
      </c>
      <c r="K116" s="2">
        <v>0.23263888888888887</v>
      </c>
      <c r="L116" s="3">
        <f t="shared" si="7"/>
        <v>275.2326388888889</v>
      </c>
      <c r="M116">
        <f t="shared" si="11"/>
        <v>537.4113727658981</v>
      </c>
      <c r="N116">
        <f t="shared" si="12"/>
        <v>158.18800682982356</v>
      </c>
    </row>
    <row r="117" spans="1:14" ht="12.75">
      <c r="A117" t="s">
        <v>121</v>
      </c>
      <c r="B117" s="1">
        <v>36800</v>
      </c>
      <c r="C117" s="2">
        <v>0.23577546296296295</v>
      </c>
      <c r="D117" t="s">
        <v>422</v>
      </c>
      <c r="E117">
        <v>0.675</v>
      </c>
      <c r="F117">
        <v>10.723</v>
      </c>
      <c r="G117" t="s">
        <v>423</v>
      </c>
      <c r="H117">
        <v>1.661</v>
      </c>
      <c r="I117">
        <v>104.6002</v>
      </c>
      <c r="K117" s="2">
        <v>0.2347222222222222</v>
      </c>
      <c r="L117" s="3">
        <f t="shared" si="7"/>
        <v>275.2347222222222</v>
      </c>
      <c r="M117">
        <f t="shared" si="11"/>
        <v>532.6575420492967</v>
      </c>
      <c r="N117">
        <f t="shared" si="12"/>
        <v>157.70857663224655</v>
      </c>
    </row>
    <row r="118" spans="1:14" ht="12.75">
      <c r="A118" t="s">
        <v>122</v>
      </c>
      <c r="B118" s="1">
        <v>36800</v>
      </c>
      <c r="C118" s="2">
        <v>0.23785879629629628</v>
      </c>
      <c r="D118" t="s">
        <v>422</v>
      </c>
      <c r="E118">
        <v>0.675</v>
      </c>
      <c r="F118">
        <v>10.3308</v>
      </c>
      <c r="G118" t="s">
        <v>423</v>
      </c>
      <c r="H118">
        <v>1.661</v>
      </c>
      <c r="I118">
        <v>101.8479</v>
      </c>
      <c r="K118" s="2">
        <v>0.23680555555555557</v>
      </c>
      <c r="L118" s="3">
        <f t="shared" si="7"/>
        <v>275.2368055555556</v>
      </c>
      <c r="M118">
        <f t="shared" si="11"/>
        <v>513.1752807425977</v>
      </c>
      <c r="N118">
        <f t="shared" si="12"/>
        <v>154.5935253272624</v>
      </c>
    </row>
    <row r="119" spans="1:14" ht="12.75">
      <c r="A119" t="s">
        <v>123</v>
      </c>
      <c r="B119" s="1">
        <v>36800</v>
      </c>
      <c r="C119" s="2">
        <v>0.2399537037037037</v>
      </c>
      <c r="D119" t="s">
        <v>422</v>
      </c>
      <c r="E119">
        <v>0.673</v>
      </c>
      <c r="F119">
        <v>11.1148</v>
      </c>
      <c r="G119" t="s">
        <v>423</v>
      </c>
      <c r="H119">
        <v>1.66</v>
      </c>
      <c r="I119">
        <v>103.251</v>
      </c>
      <c r="K119" s="2">
        <v>0.2388888888888889</v>
      </c>
      <c r="L119" s="3">
        <f t="shared" si="7"/>
        <v>275.2388888888889</v>
      </c>
      <c r="M119">
        <f t="shared" si="11"/>
        <v>552.1199336351324</v>
      </c>
      <c r="N119">
        <f t="shared" si="12"/>
        <v>156.18155297178635</v>
      </c>
    </row>
    <row r="120" spans="1:14" ht="12.75">
      <c r="A120" t="s">
        <v>124</v>
      </c>
      <c r="B120" s="1">
        <v>36800</v>
      </c>
      <c r="C120" s="2">
        <v>0.24203703703703705</v>
      </c>
      <c r="D120" t="s">
        <v>422</v>
      </c>
      <c r="E120">
        <v>0.673</v>
      </c>
      <c r="F120">
        <v>11.4313</v>
      </c>
      <c r="G120" t="s">
        <v>423</v>
      </c>
      <c r="H120">
        <v>1.66</v>
      </c>
      <c r="I120">
        <v>100.2605</v>
      </c>
      <c r="K120" s="2">
        <v>0.24097222222222223</v>
      </c>
      <c r="L120" s="3">
        <f t="shared" si="7"/>
        <v>275.24097222222224</v>
      </c>
      <c r="M120">
        <f t="shared" si="11"/>
        <v>567.8418502684068</v>
      </c>
      <c r="N120">
        <f t="shared" si="12"/>
        <v>152.79690706561507</v>
      </c>
    </row>
    <row r="121" spans="1:14" ht="12.75">
      <c r="A121" t="s">
        <v>125</v>
      </c>
      <c r="B121" s="1">
        <v>36800</v>
      </c>
      <c r="C121" s="2">
        <v>0.24412037037037038</v>
      </c>
      <c r="D121" t="s">
        <v>422</v>
      </c>
      <c r="E121">
        <v>0.673</v>
      </c>
      <c r="F121">
        <v>11.5346</v>
      </c>
      <c r="G121" t="s">
        <v>423</v>
      </c>
      <c r="H121">
        <v>1.66</v>
      </c>
      <c r="I121">
        <v>104.2781</v>
      </c>
      <c r="K121" s="2">
        <v>0.24305555555555555</v>
      </c>
      <c r="L121" s="3">
        <f t="shared" si="7"/>
        <v>275.24305555555554</v>
      </c>
      <c r="M121">
        <f t="shared" si="11"/>
        <v>572.9732056814154</v>
      </c>
      <c r="N121">
        <f t="shared" si="12"/>
        <v>157.3440240669973</v>
      </c>
    </row>
    <row r="122" spans="1:14" ht="12.75">
      <c r="A122" t="s">
        <v>126</v>
      </c>
      <c r="B122" s="1">
        <v>36800</v>
      </c>
      <c r="C122" s="2">
        <v>0.2462615740740741</v>
      </c>
      <c r="D122" t="s">
        <v>422</v>
      </c>
      <c r="E122">
        <v>0.675</v>
      </c>
      <c r="F122">
        <v>10.4254</v>
      </c>
      <c r="G122" t="s">
        <v>423</v>
      </c>
      <c r="H122">
        <v>1.661</v>
      </c>
      <c r="I122">
        <v>98.6984</v>
      </c>
      <c r="K122" s="2">
        <v>0.24513888888888888</v>
      </c>
      <c r="L122" s="3">
        <f t="shared" si="7"/>
        <v>275.2451388888889</v>
      </c>
      <c r="M122">
        <f t="shared" si="11"/>
        <v>517.8744697268244</v>
      </c>
      <c r="N122">
        <f t="shared" si="12"/>
        <v>151.0289233270998</v>
      </c>
    </row>
    <row r="123" spans="1:14" ht="12.75">
      <c r="A123" t="s">
        <v>127</v>
      </c>
      <c r="B123" s="1">
        <v>36800</v>
      </c>
      <c r="C123" s="2">
        <v>0.24834490740740742</v>
      </c>
      <c r="D123" t="s">
        <v>422</v>
      </c>
      <c r="E123">
        <v>0.673</v>
      </c>
      <c r="F123">
        <v>10.9307</v>
      </c>
      <c r="G123" t="s">
        <v>423</v>
      </c>
      <c r="H123">
        <v>1.66</v>
      </c>
      <c r="I123">
        <v>103.3696</v>
      </c>
      <c r="K123" s="2">
        <v>0.24722222222222223</v>
      </c>
      <c r="L123" s="3">
        <f t="shared" si="7"/>
        <v>275.2472222222222</v>
      </c>
      <c r="M123">
        <f t="shared" si="11"/>
        <v>542.974894607689</v>
      </c>
      <c r="N123">
        <f t="shared" si="12"/>
        <v>156.31578437271327</v>
      </c>
    </row>
    <row r="124" spans="1:14" ht="12.75">
      <c r="A124" t="s">
        <v>128</v>
      </c>
      <c r="B124" s="1">
        <v>36800</v>
      </c>
      <c r="C124" s="2">
        <v>0.25037037037037035</v>
      </c>
      <c r="D124" t="s">
        <v>422</v>
      </c>
      <c r="E124">
        <v>0.675</v>
      </c>
      <c r="F124">
        <v>11.5521</v>
      </c>
      <c r="G124" t="s">
        <v>423</v>
      </c>
      <c r="H124">
        <v>1.66</v>
      </c>
      <c r="I124">
        <v>98.7686</v>
      </c>
      <c r="K124" s="2">
        <v>0.24930555555555556</v>
      </c>
      <c r="L124" s="3">
        <f t="shared" si="7"/>
        <v>275.24930555555557</v>
      </c>
      <c r="M124">
        <f t="shared" si="11"/>
        <v>573.8425059691953</v>
      </c>
      <c r="N124">
        <f t="shared" si="12"/>
        <v>151.10837564029595</v>
      </c>
    </row>
    <row r="125" spans="1:14" ht="12.75">
      <c r="A125" t="s">
        <v>129</v>
      </c>
      <c r="B125" s="1">
        <v>36800</v>
      </c>
      <c r="C125" s="2">
        <v>0.2524652777777778</v>
      </c>
      <c r="D125" t="s">
        <v>422</v>
      </c>
      <c r="E125">
        <v>0.675</v>
      </c>
      <c r="F125">
        <v>10.7188</v>
      </c>
      <c r="G125" t="s">
        <v>423</v>
      </c>
      <c r="H125">
        <v>1.661</v>
      </c>
      <c r="I125">
        <v>101.7018</v>
      </c>
      <c r="K125" s="2">
        <v>0.2513888888888889</v>
      </c>
      <c r="L125" s="3">
        <f t="shared" si="7"/>
        <v>275.25138888888887</v>
      </c>
      <c r="M125">
        <f t="shared" si="11"/>
        <v>532.4489099802296</v>
      </c>
      <c r="N125">
        <f t="shared" si="12"/>
        <v>154.42816944467035</v>
      </c>
    </row>
    <row r="126" spans="1:14" ht="12.75">
      <c r="A126" t="s">
        <v>430</v>
      </c>
      <c r="B126" s="1">
        <v>36800</v>
      </c>
      <c r="C126">
        <f>AVERAGE(C125,C127)</f>
        <v>0.2545486111111111</v>
      </c>
      <c r="D126" t="s">
        <v>422</v>
      </c>
      <c r="E126" t="s">
        <v>430</v>
      </c>
      <c r="F126" t="s">
        <v>430</v>
      </c>
      <c r="G126" t="s">
        <v>423</v>
      </c>
      <c r="H126" t="s">
        <v>430</v>
      </c>
      <c r="I126" t="s">
        <v>430</v>
      </c>
      <c r="K126" s="2">
        <v>0.2534722222222222</v>
      </c>
      <c r="L126" s="3">
        <f t="shared" si="7"/>
        <v>275.25347222222223</v>
      </c>
      <c r="M126" t="s">
        <v>430</v>
      </c>
      <c r="N126" t="s">
        <v>430</v>
      </c>
    </row>
    <row r="127" spans="1:14" ht="12.75">
      <c r="A127" t="s">
        <v>130</v>
      </c>
      <c r="B127" s="1">
        <v>36800</v>
      </c>
      <c r="C127" s="2">
        <v>0.2566319444444444</v>
      </c>
      <c r="D127" t="s">
        <v>422</v>
      </c>
      <c r="E127">
        <v>0.675</v>
      </c>
      <c r="F127">
        <v>10.5563</v>
      </c>
      <c r="G127" t="s">
        <v>423</v>
      </c>
      <c r="H127">
        <v>1.661</v>
      </c>
      <c r="I127">
        <v>99.4134</v>
      </c>
      <c r="K127" s="2">
        <v>0.2555555555555556</v>
      </c>
      <c r="L127" s="3">
        <f t="shared" si="7"/>
        <v>275.25555555555553</v>
      </c>
      <c r="M127">
        <f t="shared" si="11"/>
        <v>524.3768358794173</v>
      </c>
      <c r="N127">
        <f>(277-103)/(-62+(AVERAGE($P$207,$P$47)))*I127+277-((277-103)/(-62+(AVERAGE($P$207,$P$47)))*210)</f>
        <v>151.83815985039433</v>
      </c>
    </row>
    <row r="128" spans="1:14" ht="12.75">
      <c r="A128" t="s">
        <v>131</v>
      </c>
      <c r="B128" s="1">
        <v>36800</v>
      </c>
      <c r="C128" s="2">
        <v>0.25871527777777775</v>
      </c>
      <c r="D128" t="s">
        <v>422</v>
      </c>
      <c r="E128">
        <v>0.673</v>
      </c>
      <c r="F128">
        <v>10.9737</v>
      </c>
      <c r="G128" t="s">
        <v>423</v>
      </c>
      <c r="H128">
        <v>1.658</v>
      </c>
      <c r="I128">
        <v>99.1622</v>
      </c>
      <c r="K128" s="2">
        <v>0.2576388888888889</v>
      </c>
      <c r="L128" s="3">
        <f t="shared" si="7"/>
        <v>275.2576388888889</v>
      </c>
      <c r="M128">
        <f t="shared" si="11"/>
        <v>545.1108896005192</v>
      </c>
      <c r="N128">
        <f>(277-103)/(-62+(AVERAGE($P$207,$P$47)))*I128+277-((277-103)/(-62+(AVERAGE($P$207,$P$47)))*210)</f>
        <v>151.55385185787463</v>
      </c>
    </row>
    <row r="129" spans="1:14" ht="12.75">
      <c r="A129" t="s">
        <v>132</v>
      </c>
      <c r="B129" s="1">
        <v>36800</v>
      </c>
      <c r="C129" s="2">
        <v>0.2607986111111111</v>
      </c>
      <c r="D129" t="s">
        <v>422</v>
      </c>
      <c r="E129">
        <v>0.673</v>
      </c>
      <c r="F129">
        <v>10.9515</v>
      </c>
      <c r="G129" t="s">
        <v>423</v>
      </c>
      <c r="H129">
        <v>1.66</v>
      </c>
      <c r="I129">
        <v>101.6632</v>
      </c>
      <c r="K129" s="2">
        <v>0.25972222222222224</v>
      </c>
      <c r="L129" s="3">
        <f t="shared" si="7"/>
        <v>275.2597222222222</v>
      </c>
      <c r="M129">
        <f t="shared" si="11"/>
        <v>544.0081200925929</v>
      </c>
      <c r="N129">
        <f>(277-103)/(-62+(AVERAGE($P$207,$P$47)))*I129+277-((277-103)/(-62+(AVERAGE($P$207,$P$47)))*210)</f>
        <v>154.38448199040573</v>
      </c>
    </row>
    <row r="130" spans="1:14" ht="12.75">
      <c r="A130" t="s">
        <v>430</v>
      </c>
      <c r="B130" s="1">
        <v>36800</v>
      </c>
      <c r="C130">
        <f>AVERAGE(C129,C131)</f>
        <v>0.26288194444444446</v>
      </c>
      <c r="D130" t="s">
        <v>422</v>
      </c>
      <c r="E130" t="s">
        <v>430</v>
      </c>
      <c r="F130" t="s">
        <v>430</v>
      </c>
      <c r="G130" t="s">
        <v>423</v>
      </c>
      <c r="H130" t="s">
        <v>430</v>
      </c>
      <c r="I130" t="s">
        <v>430</v>
      </c>
      <c r="K130" s="2">
        <v>0.26180555555555557</v>
      </c>
      <c r="L130" s="3">
        <f t="shared" si="7"/>
        <v>275.26180555555555</v>
      </c>
      <c r="M130" t="s">
        <v>430</v>
      </c>
      <c r="N130" t="s">
        <v>430</v>
      </c>
    </row>
    <row r="131" spans="1:14" ht="12.75">
      <c r="A131" t="s">
        <v>133</v>
      </c>
      <c r="B131" s="1">
        <v>36800</v>
      </c>
      <c r="C131" s="2">
        <v>0.2649652777777778</v>
      </c>
      <c r="D131" t="s">
        <v>422</v>
      </c>
      <c r="E131">
        <v>0.675</v>
      </c>
      <c r="F131">
        <v>10.6387</v>
      </c>
      <c r="G131" t="s">
        <v>423</v>
      </c>
      <c r="H131">
        <v>1.661</v>
      </c>
      <c r="I131">
        <v>99.8984</v>
      </c>
      <c r="K131" s="2">
        <v>0.2638888888888889</v>
      </c>
      <c r="L131" s="3">
        <f t="shared" si="7"/>
        <v>275.2638888888889</v>
      </c>
      <c r="M131">
        <f t="shared" si="11"/>
        <v>528.4699983773062</v>
      </c>
      <c r="N131">
        <f aca="true" t="shared" si="13" ref="N131:N139">(277-103)/(-62+(AVERAGE($P$207,$P$47)))*I131+277-((277-103)/(-62+(AVERAGE($P$207,$P$47)))*210)</f>
        <v>152.3870825270347</v>
      </c>
    </row>
    <row r="132" spans="1:14" ht="12.75">
      <c r="A132" t="s">
        <v>134</v>
      </c>
      <c r="B132" s="1">
        <v>36800</v>
      </c>
      <c r="C132" s="2">
        <v>0.2670486111111111</v>
      </c>
      <c r="D132" t="s">
        <v>422</v>
      </c>
      <c r="E132">
        <v>0.673</v>
      </c>
      <c r="F132">
        <v>10.7271</v>
      </c>
      <c r="G132" t="s">
        <v>423</v>
      </c>
      <c r="H132">
        <v>1.66</v>
      </c>
      <c r="I132">
        <v>96.2576</v>
      </c>
      <c r="K132" s="2">
        <v>0.2659722222222222</v>
      </c>
      <c r="L132" s="3">
        <f t="shared" si="7"/>
        <v>275.2659722222222</v>
      </c>
      <c r="M132">
        <f t="shared" si="11"/>
        <v>532.8612066881481</v>
      </c>
      <c r="N132">
        <f t="shared" si="13"/>
        <v>148.26642751443205</v>
      </c>
    </row>
    <row r="133" spans="1:14" ht="12.75">
      <c r="A133" t="s">
        <v>135</v>
      </c>
      <c r="B133" s="1">
        <v>36800</v>
      </c>
      <c r="C133" s="2">
        <v>0.26914351851851853</v>
      </c>
      <c r="D133" t="s">
        <v>422</v>
      </c>
      <c r="E133">
        <v>0.675</v>
      </c>
      <c r="F133">
        <v>9.8887</v>
      </c>
      <c r="G133" t="s">
        <v>423</v>
      </c>
      <c r="H133">
        <v>1.661</v>
      </c>
      <c r="I133">
        <v>99.5139</v>
      </c>
      <c r="K133" s="2">
        <v>0.26805555555555555</v>
      </c>
      <c r="L133" s="3">
        <f t="shared" si="7"/>
        <v>275.2680555555556</v>
      </c>
      <c r="M133">
        <f t="shared" si="11"/>
        <v>491.2142717581723</v>
      </c>
      <c r="N133">
        <f t="shared" si="13"/>
        <v>151.95190568338893</v>
      </c>
    </row>
    <row r="134" spans="1:14" ht="12.75">
      <c r="A134" t="s">
        <v>136</v>
      </c>
      <c r="B134" s="1">
        <v>36800</v>
      </c>
      <c r="C134" s="2">
        <v>0.2712847222222222</v>
      </c>
      <c r="D134" t="s">
        <v>422</v>
      </c>
      <c r="E134">
        <v>0.675</v>
      </c>
      <c r="F134">
        <v>10.7328</v>
      </c>
      <c r="G134" t="s">
        <v>423</v>
      </c>
      <c r="H134">
        <v>1.661</v>
      </c>
      <c r="I134">
        <v>100.4752</v>
      </c>
      <c r="K134" s="2">
        <v>0.2701388888888889</v>
      </c>
      <c r="L134" s="3">
        <f aca="true" t="shared" si="14" ref="L134:L197">B134-DATE(1999,12,31)+K134</f>
        <v>275.2701388888889</v>
      </c>
      <c r="M134">
        <f t="shared" si="11"/>
        <v>533.1443502104534</v>
      </c>
      <c r="N134">
        <f t="shared" si="13"/>
        <v>153.03990438247013</v>
      </c>
    </row>
    <row r="135" spans="1:14" ht="12.75">
      <c r="A135" t="s">
        <v>137</v>
      </c>
      <c r="B135" s="1">
        <v>36800</v>
      </c>
      <c r="C135" s="2">
        <v>0.2733101851851852</v>
      </c>
      <c r="D135" t="s">
        <v>422</v>
      </c>
      <c r="E135">
        <v>0.673</v>
      </c>
      <c r="F135">
        <v>10.4166</v>
      </c>
      <c r="G135" t="s">
        <v>423</v>
      </c>
      <c r="H135">
        <v>1.658</v>
      </c>
      <c r="I135">
        <v>101.8513</v>
      </c>
      <c r="K135" s="2">
        <v>0.2722222222222222</v>
      </c>
      <c r="L135" s="3">
        <f t="shared" si="14"/>
        <v>275.27222222222224</v>
      </c>
      <c r="M135">
        <f t="shared" si="11"/>
        <v>517.4373358678266</v>
      </c>
      <c r="N135">
        <f t="shared" si="13"/>
        <v>154.59737344499553</v>
      </c>
    </row>
    <row r="136" spans="1:14" ht="12.75">
      <c r="A136" t="s">
        <v>138</v>
      </c>
      <c r="B136" s="1">
        <v>36800</v>
      </c>
      <c r="C136" s="2">
        <v>0.2753935185185185</v>
      </c>
      <c r="D136" t="s">
        <v>422</v>
      </c>
      <c r="E136">
        <v>0.675</v>
      </c>
      <c r="F136">
        <v>10.5761</v>
      </c>
      <c r="G136" t="s">
        <v>423</v>
      </c>
      <c r="H136">
        <v>1.661</v>
      </c>
      <c r="I136">
        <v>102.3871</v>
      </c>
      <c r="K136" s="2">
        <v>0.2743055555555555</v>
      </c>
      <c r="L136" s="3">
        <f t="shared" si="14"/>
        <v>275.27430555555554</v>
      </c>
      <c r="M136">
        <f t="shared" si="11"/>
        <v>525.3603870621624</v>
      </c>
      <c r="N136">
        <f t="shared" si="13"/>
        <v>155.2037915277665</v>
      </c>
    </row>
    <row r="137" spans="1:14" ht="12.75">
      <c r="A137" t="s">
        <v>139</v>
      </c>
      <c r="B137" s="1">
        <v>36800</v>
      </c>
      <c r="C137" s="2">
        <v>0.27747685185185184</v>
      </c>
      <c r="D137" t="s">
        <v>422</v>
      </c>
      <c r="E137">
        <v>0.673</v>
      </c>
      <c r="F137">
        <v>11.5043</v>
      </c>
      <c r="G137" t="s">
        <v>423</v>
      </c>
      <c r="H137">
        <v>1.66</v>
      </c>
      <c r="I137">
        <v>163.1098</v>
      </c>
      <c r="K137" s="2">
        <v>0.27638888888888885</v>
      </c>
      <c r="L137" s="3">
        <f t="shared" si="14"/>
        <v>275.2763888888889</v>
      </c>
      <c r="M137">
        <f t="shared" si="11"/>
        <v>571.4680743260026</v>
      </c>
      <c r="N137">
        <f t="shared" si="13"/>
        <v>223.92970290267505</v>
      </c>
    </row>
    <row r="138" spans="1:14" ht="12.75">
      <c r="A138" t="s">
        <v>140</v>
      </c>
      <c r="B138" s="1">
        <v>36800</v>
      </c>
      <c r="C138" s="2">
        <v>0.2796180555555556</v>
      </c>
      <c r="D138" t="s">
        <v>422</v>
      </c>
      <c r="E138">
        <v>0.675</v>
      </c>
      <c r="F138">
        <v>10.7398</v>
      </c>
      <c r="G138" t="s">
        <v>423</v>
      </c>
      <c r="H138">
        <v>1.661</v>
      </c>
      <c r="I138">
        <v>109.216</v>
      </c>
      <c r="K138" s="2">
        <v>0.27847222222222223</v>
      </c>
      <c r="L138" s="3">
        <f t="shared" si="14"/>
        <v>275.2784722222222</v>
      </c>
      <c r="M138">
        <f t="shared" si="11"/>
        <v>533.4920703255654</v>
      </c>
      <c r="N138">
        <f t="shared" si="13"/>
        <v>162.9327359947963</v>
      </c>
    </row>
    <row r="139" spans="1:14" ht="12.75">
      <c r="A139" t="s">
        <v>141</v>
      </c>
      <c r="B139" s="1">
        <v>36800</v>
      </c>
      <c r="C139" s="2">
        <v>0.2816550925925926</v>
      </c>
      <c r="D139" t="s">
        <v>422</v>
      </c>
      <c r="E139">
        <v>0.675</v>
      </c>
      <c r="F139">
        <v>11.3058</v>
      </c>
      <c r="G139" t="s">
        <v>423</v>
      </c>
      <c r="H139">
        <v>1.661</v>
      </c>
      <c r="I139">
        <v>99.4604</v>
      </c>
      <c r="K139" s="2">
        <v>0.28055555555555556</v>
      </c>
      <c r="L139" s="3">
        <f t="shared" si="14"/>
        <v>275.28055555555557</v>
      </c>
      <c r="M139">
        <f t="shared" si="11"/>
        <v>561.6077253474717</v>
      </c>
      <c r="N139">
        <f t="shared" si="13"/>
        <v>151.89135441905847</v>
      </c>
    </row>
    <row r="140" spans="1:14" ht="12.75">
      <c r="A140" t="s">
        <v>430</v>
      </c>
      <c r="B140" s="1">
        <v>36800</v>
      </c>
      <c r="C140">
        <f>AVERAGE(C139,C141)</f>
        <v>0.2837384259259259</v>
      </c>
      <c r="D140" t="s">
        <v>422</v>
      </c>
      <c r="E140" t="s">
        <v>430</v>
      </c>
      <c r="F140" t="s">
        <v>430</v>
      </c>
      <c r="G140" t="s">
        <v>423</v>
      </c>
      <c r="H140" t="s">
        <v>430</v>
      </c>
      <c r="I140" t="s">
        <v>430</v>
      </c>
      <c r="K140" s="2">
        <v>0.2826388888888889</v>
      </c>
      <c r="L140" s="3">
        <f t="shared" si="14"/>
        <v>275.28263888888887</v>
      </c>
      <c r="M140" t="s">
        <v>430</v>
      </c>
      <c r="N140" t="s">
        <v>430</v>
      </c>
    </row>
    <row r="141" spans="1:14" ht="12.75">
      <c r="A141" t="s">
        <v>142</v>
      </c>
      <c r="B141" s="1">
        <v>36800</v>
      </c>
      <c r="C141" s="2">
        <v>0.2858217592592593</v>
      </c>
      <c r="D141" t="s">
        <v>422</v>
      </c>
      <c r="E141">
        <v>0.673</v>
      </c>
      <c r="F141">
        <v>10.4303</v>
      </c>
      <c r="G141" t="s">
        <v>423</v>
      </c>
      <c r="H141">
        <v>1.66</v>
      </c>
      <c r="I141">
        <v>100.4823</v>
      </c>
      <c r="K141" s="2">
        <v>0.2847222222222222</v>
      </c>
      <c r="L141" s="3">
        <f t="shared" si="14"/>
        <v>275.28472222222223</v>
      </c>
      <c r="M141">
        <f t="shared" si="11"/>
        <v>518.1178738074028</v>
      </c>
      <c r="N141">
        <f aca="true" t="shared" si="15" ref="N141:N151">(277-103)/(-62+(AVERAGE($P$207,$P$47)))*I141+277-((277-103)/(-62+(AVERAGE($P$207,$P$47)))*210)</f>
        <v>153.04794015773638</v>
      </c>
    </row>
    <row r="142" spans="1:14" ht="12.75">
      <c r="A142" t="s">
        <v>143</v>
      </c>
      <c r="B142" s="1">
        <v>36800</v>
      </c>
      <c r="C142" s="2">
        <v>0.2879050925925926</v>
      </c>
      <c r="D142" t="s">
        <v>422</v>
      </c>
      <c r="E142">
        <v>0.675</v>
      </c>
      <c r="F142">
        <v>11.0715</v>
      </c>
      <c r="G142" t="s">
        <v>423</v>
      </c>
      <c r="H142">
        <v>1.66</v>
      </c>
      <c r="I142">
        <v>97.7068</v>
      </c>
      <c r="K142" s="2">
        <v>0.28680555555555554</v>
      </c>
      <c r="L142" s="3">
        <f t="shared" si="14"/>
        <v>275.28680555555553</v>
      </c>
      <c r="M142">
        <f t="shared" si="11"/>
        <v>549.9690363516543</v>
      </c>
      <c r="N142">
        <f t="shared" si="15"/>
        <v>149.9066311082202</v>
      </c>
    </row>
    <row r="143" spans="1:14" ht="12.75">
      <c r="A143" t="s">
        <v>144</v>
      </c>
      <c r="B143" s="1">
        <v>36800</v>
      </c>
      <c r="C143" s="2">
        <v>0.28998842592592594</v>
      </c>
      <c r="D143" t="s">
        <v>422</v>
      </c>
      <c r="E143">
        <v>0.673</v>
      </c>
      <c r="F143">
        <v>10.5028</v>
      </c>
      <c r="G143" t="s">
        <v>423</v>
      </c>
      <c r="H143">
        <v>1.66</v>
      </c>
      <c r="I143">
        <v>99.8869</v>
      </c>
      <c r="K143" s="2">
        <v>0.2888888888888889</v>
      </c>
      <c r="L143" s="3">
        <f t="shared" si="14"/>
        <v>275.2888888888889</v>
      </c>
      <c r="M143">
        <f t="shared" si="11"/>
        <v>521.7192607139191</v>
      </c>
      <c r="N143">
        <f t="shared" si="15"/>
        <v>152.37406683470198</v>
      </c>
    </row>
    <row r="144" spans="1:14" ht="12.75">
      <c r="A144" t="s">
        <v>145</v>
      </c>
      <c r="B144" s="1">
        <v>36800</v>
      </c>
      <c r="C144" s="2">
        <v>0.29207175925925927</v>
      </c>
      <c r="D144" t="s">
        <v>422</v>
      </c>
      <c r="E144">
        <v>0.673</v>
      </c>
      <c r="F144">
        <v>10.8158</v>
      </c>
      <c r="G144" t="s">
        <v>423</v>
      </c>
      <c r="H144">
        <v>1.66</v>
      </c>
      <c r="I144">
        <v>101.5863</v>
      </c>
      <c r="K144" s="2">
        <v>0.29097222222222224</v>
      </c>
      <c r="L144" s="3">
        <f t="shared" si="14"/>
        <v>275.2909722222222</v>
      </c>
      <c r="M144">
        <f t="shared" si="11"/>
        <v>537.2673172896375</v>
      </c>
      <c r="N144">
        <f t="shared" si="15"/>
        <v>154.29744662167656</v>
      </c>
    </row>
    <row r="145" spans="1:14" ht="12.75">
      <c r="A145" t="s">
        <v>146</v>
      </c>
      <c r="B145" s="1">
        <v>36800</v>
      </c>
      <c r="C145" s="2">
        <v>0.2941550925925926</v>
      </c>
      <c r="D145" t="s">
        <v>422</v>
      </c>
      <c r="E145">
        <v>0.675</v>
      </c>
      <c r="F145">
        <v>10.7628</v>
      </c>
      <c r="G145" t="s">
        <v>423</v>
      </c>
      <c r="H145">
        <v>1.661</v>
      </c>
      <c r="I145">
        <v>101.968</v>
      </c>
      <c r="K145" s="2">
        <v>0.29305555555555557</v>
      </c>
      <c r="L145" s="3">
        <f t="shared" si="14"/>
        <v>275.29305555555555</v>
      </c>
      <c r="M145">
        <f t="shared" si="11"/>
        <v>534.6345792752188</v>
      </c>
      <c r="N145">
        <f t="shared" si="15"/>
        <v>154.72945442718918</v>
      </c>
    </row>
    <row r="146" spans="1:14" ht="12.75">
      <c r="A146" t="s">
        <v>147</v>
      </c>
      <c r="B146" s="1">
        <v>36800</v>
      </c>
      <c r="C146" s="2">
        <v>0.29625</v>
      </c>
      <c r="D146" t="s">
        <v>422</v>
      </c>
      <c r="E146">
        <v>0.675</v>
      </c>
      <c r="F146">
        <v>11.3528</v>
      </c>
      <c r="G146" t="s">
        <v>423</v>
      </c>
      <c r="H146">
        <v>1.663</v>
      </c>
      <c r="I146">
        <v>102.8702</v>
      </c>
      <c r="K146" s="2">
        <v>0.2951388888888889</v>
      </c>
      <c r="L146" s="3">
        <f t="shared" si="14"/>
        <v>275.2951388888889</v>
      </c>
      <c r="M146">
        <f t="shared" si="11"/>
        <v>563.9424175489374</v>
      </c>
      <c r="N146">
        <f t="shared" si="15"/>
        <v>155.75056378567365</v>
      </c>
    </row>
    <row r="147" spans="1:14" ht="12.75">
      <c r="A147" t="s">
        <v>148</v>
      </c>
      <c r="B147" s="1">
        <v>36800</v>
      </c>
      <c r="C147" s="2">
        <v>0.29833333333333334</v>
      </c>
      <c r="D147" t="s">
        <v>422</v>
      </c>
      <c r="E147">
        <v>0.673</v>
      </c>
      <c r="F147">
        <v>10.5816</v>
      </c>
      <c r="G147" t="s">
        <v>423</v>
      </c>
      <c r="H147">
        <v>1.66</v>
      </c>
      <c r="I147">
        <v>99.0628</v>
      </c>
      <c r="K147" s="2">
        <v>0.2972222222222222</v>
      </c>
      <c r="L147" s="3">
        <f t="shared" si="14"/>
        <v>275.2972222222222</v>
      </c>
      <c r="M147">
        <f t="shared" si="11"/>
        <v>525.633595724036</v>
      </c>
      <c r="N147">
        <f t="shared" si="15"/>
        <v>151.44135100414667</v>
      </c>
    </row>
    <row r="148" spans="1:14" ht="12.75">
      <c r="A148" t="s">
        <v>149</v>
      </c>
      <c r="B148" s="1">
        <v>36800</v>
      </c>
      <c r="C148" s="2">
        <v>0.30041666666666667</v>
      </c>
      <c r="D148" t="s">
        <v>422</v>
      </c>
      <c r="E148">
        <v>0.673</v>
      </c>
      <c r="F148">
        <v>10.4015</v>
      </c>
      <c r="G148" t="s">
        <v>423</v>
      </c>
      <c r="H148">
        <v>1.66</v>
      </c>
      <c r="I148">
        <v>100.1154</v>
      </c>
      <c r="K148" s="2">
        <v>0.29930555555555555</v>
      </c>
      <c r="L148" s="3">
        <f t="shared" si="14"/>
        <v>275.2993055555556</v>
      </c>
      <c r="M148">
        <f t="shared" si="11"/>
        <v>516.687253905228</v>
      </c>
      <c r="N148">
        <f t="shared" si="15"/>
        <v>152.6326829823563</v>
      </c>
    </row>
    <row r="149" spans="1:14" ht="12.75">
      <c r="A149" t="s">
        <v>150</v>
      </c>
      <c r="B149" s="1">
        <v>36800</v>
      </c>
      <c r="C149" s="2">
        <v>0.3025</v>
      </c>
      <c r="D149" t="s">
        <v>422</v>
      </c>
      <c r="E149">
        <v>0.673</v>
      </c>
      <c r="F149">
        <v>10.4757</v>
      </c>
      <c r="G149" t="s">
        <v>423</v>
      </c>
      <c r="H149">
        <v>1.661</v>
      </c>
      <c r="I149">
        <v>99.7645</v>
      </c>
      <c r="K149" s="2">
        <v>0.3013888888888889</v>
      </c>
      <c r="L149" s="3">
        <f t="shared" si="14"/>
        <v>275.3013888888889</v>
      </c>
      <c r="M149">
        <f t="shared" si="11"/>
        <v>520.3730871254143</v>
      </c>
      <c r="N149">
        <f t="shared" si="15"/>
        <v>152.23553459630864</v>
      </c>
    </row>
    <row r="150" spans="1:14" ht="12.75">
      <c r="A150" t="s">
        <v>151</v>
      </c>
      <c r="B150" s="1">
        <v>36800</v>
      </c>
      <c r="C150" s="2">
        <v>0.3045833333333333</v>
      </c>
      <c r="D150" t="s">
        <v>422</v>
      </c>
      <c r="E150">
        <v>0.673</v>
      </c>
      <c r="F150">
        <v>10.4084</v>
      </c>
      <c r="G150" t="s">
        <v>423</v>
      </c>
      <c r="H150">
        <v>1.661</v>
      </c>
      <c r="I150">
        <v>95.2365</v>
      </c>
      <c r="K150" s="2">
        <v>0.3034722222222222</v>
      </c>
      <c r="L150" s="3">
        <f t="shared" si="14"/>
        <v>275.30347222222224</v>
      </c>
      <c r="M150">
        <f t="shared" si="11"/>
        <v>517.030006590124</v>
      </c>
      <c r="N150">
        <f t="shared" si="15"/>
        <v>147.11074721522078</v>
      </c>
    </row>
    <row r="151" spans="1:14" ht="12.75">
      <c r="A151" t="s">
        <v>152</v>
      </c>
      <c r="B151" s="1">
        <v>36800</v>
      </c>
      <c r="C151" s="2">
        <v>0.3066666666666667</v>
      </c>
      <c r="D151" t="s">
        <v>422</v>
      </c>
      <c r="E151">
        <v>0.675</v>
      </c>
      <c r="F151">
        <v>9.9022</v>
      </c>
      <c r="G151" t="s">
        <v>423</v>
      </c>
      <c r="H151">
        <v>1.663</v>
      </c>
      <c r="I151">
        <v>97.39</v>
      </c>
      <c r="K151" s="2">
        <v>0.3055555555555555</v>
      </c>
      <c r="L151" s="3">
        <f t="shared" si="14"/>
        <v>275.30555555555554</v>
      </c>
      <c r="M151">
        <f t="shared" si="11"/>
        <v>491.88487483731666</v>
      </c>
      <c r="N151">
        <f t="shared" si="15"/>
        <v>149.54807707943735</v>
      </c>
    </row>
    <row r="152" spans="1:14" ht="12.75">
      <c r="A152" t="s">
        <v>430</v>
      </c>
      <c r="B152" s="1">
        <v>36800</v>
      </c>
      <c r="C152">
        <f>AVERAGE(C151,C154)</f>
        <v>0.3097974537037037</v>
      </c>
      <c r="D152" t="s">
        <v>422</v>
      </c>
      <c r="E152" t="s">
        <v>430</v>
      </c>
      <c r="F152" t="s">
        <v>430</v>
      </c>
      <c r="G152" t="s">
        <v>423</v>
      </c>
      <c r="H152" t="s">
        <v>430</v>
      </c>
      <c r="I152" t="s">
        <v>430</v>
      </c>
      <c r="K152" s="2">
        <v>0.3076388888888889</v>
      </c>
      <c r="L152" s="3">
        <f t="shared" si="14"/>
        <v>275.3076388888889</v>
      </c>
      <c r="M152" t="s">
        <v>430</v>
      </c>
      <c r="N152" t="s">
        <v>430</v>
      </c>
    </row>
    <row r="153" spans="1:14" ht="12.75">
      <c r="A153" t="s">
        <v>430</v>
      </c>
      <c r="B153" s="1">
        <v>36800</v>
      </c>
      <c r="C153">
        <f>AVERAGE(C152,C154)</f>
        <v>0.3113628472222222</v>
      </c>
      <c r="D153" t="s">
        <v>422</v>
      </c>
      <c r="E153" t="s">
        <v>430</v>
      </c>
      <c r="F153" t="s">
        <v>430</v>
      </c>
      <c r="G153" t="s">
        <v>423</v>
      </c>
      <c r="H153" t="s">
        <v>430</v>
      </c>
      <c r="I153" t="s">
        <v>430</v>
      </c>
      <c r="K153" s="2">
        <v>0.30972222222222223</v>
      </c>
      <c r="L153" s="3">
        <f t="shared" si="14"/>
        <v>275.3097222222222</v>
      </c>
      <c r="M153" t="s">
        <v>430</v>
      </c>
      <c r="N153" t="s">
        <v>430</v>
      </c>
    </row>
    <row r="154" spans="1:14" ht="12.75">
      <c r="A154" t="s">
        <v>153</v>
      </c>
      <c r="B154" s="1">
        <v>36800</v>
      </c>
      <c r="C154" s="2">
        <v>0.3129282407407407</v>
      </c>
      <c r="D154" t="s">
        <v>422</v>
      </c>
      <c r="E154">
        <v>0.673</v>
      </c>
      <c r="F154">
        <v>9.7887</v>
      </c>
      <c r="G154" t="s">
        <v>423</v>
      </c>
      <c r="H154">
        <v>1.661</v>
      </c>
      <c r="I154">
        <v>93.9507</v>
      </c>
      <c r="K154" s="2">
        <v>0.31180555555555556</v>
      </c>
      <c r="L154" s="3">
        <f t="shared" si="14"/>
        <v>275.31180555555557</v>
      </c>
      <c r="M154">
        <f t="shared" si="11"/>
        <v>486.24684154228777</v>
      </c>
      <c r="N154">
        <f>(277-103)/(-62+(AVERAGE($P$207,$P$47)))*I154+277-((277-103)/(-62+(AVERAGE($P$207,$P$47)))*210)</f>
        <v>145.65547963249043</v>
      </c>
    </row>
    <row r="155" spans="1:14" ht="12.75">
      <c r="A155" t="s">
        <v>430</v>
      </c>
      <c r="B155" s="1">
        <v>36800</v>
      </c>
      <c r="C155">
        <f>AVERAGE(C154,C156)</f>
        <v>0.3150115740740741</v>
      </c>
      <c r="D155" t="s">
        <v>422</v>
      </c>
      <c r="E155" t="s">
        <v>430</v>
      </c>
      <c r="F155" t="s">
        <v>430</v>
      </c>
      <c r="G155" t="s">
        <v>423</v>
      </c>
      <c r="H155" t="s">
        <v>430</v>
      </c>
      <c r="I155" t="s">
        <v>430</v>
      </c>
      <c r="K155" s="2">
        <v>0.3138888888888889</v>
      </c>
      <c r="L155" s="3">
        <f t="shared" si="14"/>
        <v>275.31388888888887</v>
      </c>
      <c r="M155" t="s">
        <v>430</v>
      </c>
      <c r="N155" t="s">
        <v>430</v>
      </c>
    </row>
    <row r="156" spans="1:14" ht="12.75">
      <c r="A156" t="s">
        <v>154</v>
      </c>
      <c r="B156" s="1">
        <v>36800</v>
      </c>
      <c r="C156" s="2">
        <v>0.3170949074074074</v>
      </c>
      <c r="D156" t="s">
        <v>422</v>
      </c>
      <c r="E156">
        <v>0.673</v>
      </c>
      <c r="F156">
        <v>9.8593</v>
      </c>
      <c r="G156" t="s">
        <v>423</v>
      </c>
      <c r="H156">
        <v>1.663</v>
      </c>
      <c r="I156">
        <v>94.5441</v>
      </c>
      <c r="K156" s="2">
        <v>0.3159722222222222</v>
      </c>
      <c r="L156" s="3">
        <f t="shared" si="14"/>
        <v>275.31597222222223</v>
      </c>
      <c r="M156">
        <f t="shared" si="11"/>
        <v>489.75384727470214</v>
      </c>
      <c r="N156">
        <f>(277-103)/(-62+(AVERAGE($P$207,$P$47)))*I156+277-((277-103)/(-62+(AVERAGE($P$207,$P$47)))*210)</f>
        <v>146.32708935685827</v>
      </c>
    </row>
    <row r="157" spans="1:14" ht="12.75">
      <c r="A157" t="s">
        <v>155</v>
      </c>
      <c r="B157" s="1">
        <v>36800</v>
      </c>
      <c r="C157" s="2">
        <v>0.31917824074074075</v>
      </c>
      <c r="D157" t="s">
        <v>422</v>
      </c>
      <c r="E157">
        <v>0.673</v>
      </c>
      <c r="F157">
        <v>9.5054</v>
      </c>
      <c r="G157" t="s">
        <v>423</v>
      </c>
      <c r="H157">
        <v>1.661</v>
      </c>
      <c r="I157">
        <v>98.0288</v>
      </c>
      <c r="K157" s="2">
        <v>0.31805555555555554</v>
      </c>
      <c r="L157" s="3">
        <f t="shared" si="14"/>
        <v>275.31805555555553</v>
      </c>
      <c r="M157">
        <f t="shared" si="11"/>
        <v>472.17411174068684</v>
      </c>
      <c r="N157">
        <f>(277-103)/(-62+(AVERAGE($P$207,$P$47)))*I157+277-((277-103)/(-62+(AVERAGE($P$207,$P$47)))*210)</f>
        <v>150.27107049353606</v>
      </c>
    </row>
    <row r="158" spans="1:14" ht="12.75">
      <c r="A158" t="s">
        <v>156</v>
      </c>
      <c r="B158" s="1">
        <v>36800</v>
      </c>
      <c r="C158" s="2">
        <v>0.3212615740740741</v>
      </c>
      <c r="D158" t="s">
        <v>422</v>
      </c>
      <c r="E158">
        <v>0.673</v>
      </c>
      <c r="F158">
        <v>10.0461</v>
      </c>
      <c r="G158" t="s">
        <v>423</v>
      </c>
      <c r="H158">
        <v>1.663</v>
      </c>
      <c r="I158">
        <v>98.3008</v>
      </c>
      <c r="K158" s="2">
        <v>0.3201388888888889</v>
      </c>
      <c r="L158" s="3">
        <f t="shared" si="14"/>
        <v>275.3201388888889</v>
      </c>
      <c r="M158">
        <f t="shared" si="11"/>
        <v>499.0330069179744</v>
      </c>
      <c r="N158">
        <f>(277-103)/(-62+(AVERAGE($P$207,$P$47)))*I158+277-((277-103)/(-62+(AVERAGE($P$207,$P$47)))*210)</f>
        <v>150.57891991218798</v>
      </c>
    </row>
    <row r="159" spans="1:14" ht="12.75">
      <c r="A159" t="s">
        <v>157</v>
      </c>
      <c r="B159" s="1">
        <v>36800</v>
      </c>
      <c r="C159" s="2">
        <v>0.3233449074074074</v>
      </c>
      <c r="D159" t="s">
        <v>422</v>
      </c>
      <c r="E159">
        <v>0.673</v>
      </c>
      <c r="F159">
        <v>10.0885</v>
      </c>
      <c r="G159" t="s">
        <v>423</v>
      </c>
      <c r="H159">
        <v>1.663</v>
      </c>
      <c r="I159">
        <v>100.9507</v>
      </c>
      <c r="K159" s="2">
        <v>0.32222222222222224</v>
      </c>
      <c r="L159" s="3">
        <f t="shared" si="14"/>
        <v>275.3222222222222</v>
      </c>
      <c r="M159">
        <f t="shared" si="11"/>
        <v>501.1391973295095</v>
      </c>
      <c r="N159">
        <f>(277-103)/(-62+(AVERAGE($P$207,$P$47)))*I159+277-((277-103)/(-62+(AVERAGE($P$207,$P$47)))*210)</f>
        <v>153.57807496544433</v>
      </c>
    </row>
    <row r="160" spans="1:14" ht="12.75">
      <c r="A160" t="s">
        <v>158</v>
      </c>
      <c r="B160" s="1">
        <v>36800</v>
      </c>
      <c r="C160" s="2">
        <v>0.3254398148148148</v>
      </c>
      <c r="D160" t="s">
        <v>422</v>
      </c>
      <c r="E160">
        <v>0.673</v>
      </c>
      <c r="F160">
        <v>9.6707</v>
      </c>
      <c r="G160" t="s">
        <v>423</v>
      </c>
      <c r="H160">
        <v>1.663</v>
      </c>
      <c r="I160">
        <v>103.2928</v>
      </c>
      <c r="K160" s="2">
        <v>0.32430555555555557</v>
      </c>
      <c r="L160" s="3">
        <f t="shared" si="14"/>
        <v>275.32430555555555</v>
      </c>
      <c r="M160">
        <f t="shared" si="11"/>
        <v>480.38527388754403</v>
      </c>
      <c r="N160">
        <f>(277-103)/(-62+(AVERAGE($P$207,$P$47)))*I160+277-((277-103)/(-62+(AVERAGE($P$207,$P$47)))*210)</f>
        <v>156.22886218391739</v>
      </c>
    </row>
    <row r="161" spans="1:14" ht="12.75">
      <c r="A161" t="s">
        <v>430</v>
      </c>
      <c r="B161" s="1">
        <v>36800</v>
      </c>
      <c r="C161">
        <f>AVERAGE(C160,C162)</f>
        <v>0.32752314814814815</v>
      </c>
      <c r="D161" t="s">
        <v>422</v>
      </c>
      <c r="E161" t="s">
        <v>430</v>
      </c>
      <c r="F161" t="s">
        <v>430</v>
      </c>
      <c r="G161" t="s">
        <v>423</v>
      </c>
      <c r="H161" t="s">
        <v>430</v>
      </c>
      <c r="I161" t="s">
        <v>430</v>
      </c>
      <c r="K161" s="2">
        <v>0.3263888888888889</v>
      </c>
      <c r="L161" s="3">
        <f t="shared" si="14"/>
        <v>275.3263888888889</v>
      </c>
      <c r="M161" t="s">
        <v>430</v>
      </c>
      <c r="N161" t="s">
        <v>430</v>
      </c>
    </row>
    <row r="162" spans="1:14" ht="12.75">
      <c r="A162" t="s">
        <v>159</v>
      </c>
      <c r="B162" s="1">
        <v>36800</v>
      </c>
      <c r="C162" s="2">
        <v>0.3296064814814815</v>
      </c>
      <c r="D162" t="s">
        <v>422</v>
      </c>
      <c r="E162">
        <v>0.673</v>
      </c>
      <c r="F162">
        <v>9.7013</v>
      </c>
      <c r="G162" t="s">
        <v>423</v>
      </c>
      <c r="H162">
        <v>1.663</v>
      </c>
      <c r="I162">
        <v>108.3125</v>
      </c>
      <c r="K162" s="2">
        <v>0.3284722222222222</v>
      </c>
      <c r="L162" s="3">
        <f t="shared" si="14"/>
        <v>275.3284722222222</v>
      </c>
      <c r="M162">
        <f t="shared" si="11"/>
        <v>481.9053075336046</v>
      </c>
      <c r="N162">
        <f>(277-103)/(-62+(AVERAGE($P$207,$P$47)))*I162+277-((277-103)/(-62+(AVERAGE($P$207,$P$47)))*210)</f>
        <v>161.91015529717862</v>
      </c>
    </row>
    <row r="163" spans="1:14" ht="12.75">
      <c r="A163" t="s">
        <v>160</v>
      </c>
      <c r="B163" s="1">
        <v>36800</v>
      </c>
      <c r="C163" s="2">
        <v>0.3316898148148148</v>
      </c>
      <c r="D163" t="s">
        <v>422</v>
      </c>
      <c r="E163">
        <v>0.673</v>
      </c>
      <c r="F163">
        <v>10.1539</v>
      </c>
      <c r="G163" t="s">
        <v>423</v>
      </c>
      <c r="H163">
        <v>1.663</v>
      </c>
      <c r="I163">
        <v>110.0505</v>
      </c>
      <c r="K163" s="2">
        <v>0.33055555555555555</v>
      </c>
      <c r="L163" s="3">
        <f t="shared" si="14"/>
        <v>275.3305555555556</v>
      </c>
      <c r="M163">
        <f t="shared" si="11"/>
        <v>504.38789669069797</v>
      </c>
      <c r="N163">
        <f>(277-103)/(-62+(AVERAGE($P$207,$P$47)))*I163+277-((277-103)/(-62+(AVERAGE($P$207,$P$47)))*210)</f>
        <v>163.87722253841775</v>
      </c>
    </row>
    <row r="164" spans="1:14" ht="12.75">
      <c r="A164" t="s">
        <v>430</v>
      </c>
      <c r="B164" s="1">
        <v>36800</v>
      </c>
      <c r="C164">
        <f>AVERAGE(C163,C165)</f>
        <v>0.3337731481481482</v>
      </c>
      <c r="D164" t="s">
        <v>422</v>
      </c>
      <c r="E164" t="s">
        <v>430</v>
      </c>
      <c r="F164" t="s">
        <v>430</v>
      </c>
      <c r="G164" t="s">
        <v>423</v>
      </c>
      <c r="H164" t="s">
        <v>430</v>
      </c>
      <c r="I164" t="s">
        <v>430</v>
      </c>
      <c r="K164" s="2">
        <v>0.3326388888888889</v>
      </c>
      <c r="L164" s="3">
        <f t="shared" si="14"/>
        <v>275.3326388888889</v>
      </c>
      <c r="M164" t="s">
        <v>430</v>
      </c>
      <c r="N164" t="s">
        <v>430</v>
      </c>
    </row>
    <row r="165" spans="1:14" ht="12.75">
      <c r="A165" t="s">
        <v>161</v>
      </c>
      <c r="B165" s="1">
        <v>36800</v>
      </c>
      <c r="C165" s="2">
        <v>0.3358564814814815</v>
      </c>
      <c r="D165" t="s">
        <v>422</v>
      </c>
      <c r="E165">
        <v>0.673</v>
      </c>
      <c r="F165">
        <v>10.4863</v>
      </c>
      <c r="G165" t="s">
        <v>423</v>
      </c>
      <c r="H165">
        <v>1.663</v>
      </c>
      <c r="I165">
        <v>104.2672</v>
      </c>
      <c r="K165" s="2">
        <v>0.334722222222222</v>
      </c>
      <c r="L165" s="3">
        <f t="shared" si="14"/>
        <v>275.33472222222224</v>
      </c>
      <c r="M165">
        <f t="shared" si="11"/>
        <v>520.8996347282981</v>
      </c>
      <c r="N165">
        <f>(277-103)/(-62+(AVERAGE($P$207,$P$47)))*I165+277-((277-103)/(-62+(AVERAGE($P$207,$P$47)))*210)</f>
        <v>157.33168745426457</v>
      </c>
    </row>
    <row r="166" spans="1:14" ht="12.75">
      <c r="A166" t="s">
        <v>430</v>
      </c>
      <c r="B166" s="1">
        <v>36800</v>
      </c>
      <c r="C166">
        <f>AVERAGE(C165,C167)</f>
        <v>0.33794560185185185</v>
      </c>
      <c r="D166" t="s">
        <v>422</v>
      </c>
      <c r="E166" t="s">
        <v>430</v>
      </c>
      <c r="F166" t="s">
        <v>430</v>
      </c>
      <c r="G166" t="s">
        <v>423</v>
      </c>
      <c r="H166" t="s">
        <v>430</v>
      </c>
      <c r="I166" t="s">
        <v>430</v>
      </c>
      <c r="K166" s="2">
        <v>0.336805555555556</v>
      </c>
      <c r="L166" s="3">
        <f t="shared" si="14"/>
        <v>275.33680555555554</v>
      </c>
      <c r="M166" t="s">
        <v>430</v>
      </c>
      <c r="N166" t="s">
        <v>430</v>
      </c>
    </row>
    <row r="167" spans="1:14" ht="12.75">
      <c r="A167" t="s">
        <v>162</v>
      </c>
      <c r="B167" s="1">
        <v>36800</v>
      </c>
      <c r="C167" s="2">
        <v>0.3400347222222222</v>
      </c>
      <c r="D167" t="s">
        <v>422</v>
      </c>
      <c r="E167">
        <v>0.673</v>
      </c>
      <c r="F167">
        <v>10.4436</v>
      </c>
      <c r="G167" t="s">
        <v>423</v>
      </c>
      <c r="H167">
        <v>1.665</v>
      </c>
      <c r="I167">
        <v>100.136</v>
      </c>
      <c r="K167" s="2">
        <v>0.338888888888889</v>
      </c>
      <c r="L167" s="3">
        <f t="shared" si="14"/>
        <v>275.3388888888889</v>
      </c>
      <c r="M167">
        <f t="shared" si="11"/>
        <v>518.7785420261155</v>
      </c>
      <c r="N167">
        <f aca="true" t="shared" si="16" ref="N167:N184">(277-103)/(-62+(AVERAGE($P$207,$P$47)))*I167+277-((277-103)/(-62+(AVERAGE($P$207,$P$47)))*210)</f>
        <v>152.65599804862183</v>
      </c>
    </row>
    <row r="168" spans="1:14" ht="12.75">
      <c r="A168" t="s">
        <v>163</v>
      </c>
      <c r="B168" s="1">
        <v>36800</v>
      </c>
      <c r="C168" s="2">
        <v>0.3421759259259259</v>
      </c>
      <c r="D168" t="s">
        <v>422</v>
      </c>
      <c r="E168">
        <v>0.673</v>
      </c>
      <c r="F168">
        <v>9.9094</v>
      </c>
      <c r="G168" t="s">
        <v>423</v>
      </c>
      <c r="H168">
        <v>1.665</v>
      </c>
      <c r="I168">
        <v>106.6111</v>
      </c>
      <c r="K168" s="2">
        <v>0.340972222222222</v>
      </c>
      <c r="L168" s="3">
        <f t="shared" si="14"/>
        <v>275.3409722222222</v>
      </c>
      <c r="M168">
        <f t="shared" si="11"/>
        <v>492.2425298128603</v>
      </c>
      <c r="N168">
        <f t="shared" si="16"/>
        <v>159.98451191153754</v>
      </c>
    </row>
    <row r="169" spans="1:14" ht="12.75">
      <c r="A169" t="s">
        <v>164</v>
      </c>
      <c r="B169" s="1">
        <v>36800</v>
      </c>
      <c r="C169" s="2">
        <v>0.3442013888888889</v>
      </c>
      <c r="D169" t="s">
        <v>422</v>
      </c>
      <c r="E169">
        <v>0.671</v>
      </c>
      <c r="F169">
        <v>10.3585</v>
      </c>
      <c r="G169" t="s">
        <v>423</v>
      </c>
      <c r="H169">
        <v>1.663</v>
      </c>
      <c r="I169">
        <v>101.7047</v>
      </c>
      <c r="K169" s="2">
        <v>0.343055555555556</v>
      </c>
      <c r="L169" s="3">
        <f t="shared" si="14"/>
        <v>275.34305555555557</v>
      </c>
      <c r="M169">
        <f t="shared" si="11"/>
        <v>514.5512589123977</v>
      </c>
      <c r="N169">
        <f t="shared" si="16"/>
        <v>154.43145166273683</v>
      </c>
    </row>
    <row r="170" spans="1:14" ht="12.75">
      <c r="A170" t="s">
        <v>165</v>
      </c>
      <c r="B170" s="1">
        <v>36800</v>
      </c>
      <c r="C170" s="2">
        <v>0.34628472222222223</v>
      </c>
      <c r="D170" t="s">
        <v>422</v>
      </c>
      <c r="E170">
        <v>0.673</v>
      </c>
      <c r="F170">
        <v>10.2109</v>
      </c>
      <c r="G170" t="s">
        <v>423</v>
      </c>
      <c r="H170">
        <v>1.661</v>
      </c>
      <c r="I170">
        <v>104.1608</v>
      </c>
      <c r="K170" s="2">
        <v>0.345138888888889</v>
      </c>
      <c r="L170" s="3">
        <f t="shared" si="14"/>
        <v>275.34513888888887</v>
      </c>
      <c r="M170">
        <f t="shared" si="11"/>
        <v>507.2193319137521</v>
      </c>
      <c r="N170">
        <f t="shared" si="16"/>
        <v>157.21126400520365</v>
      </c>
    </row>
    <row r="171" spans="1:14" ht="12.75">
      <c r="A171" t="s">
        <v>166</v>
      </c>
      <c r="B171" s="1">
        <v>36800</v>
      </c>
      <c r="C171" s="2">
        <v>0.34836805555555556</v>
      </c>
      <c r="D171" t="s">
        <v>422</v>
      </c>
      <c r="E171">
        <v>0.673</v>
      </c>
      <c r="F171">
        <v>10.4412</v>
      </c>
      <c r="G171" t="s">
        <v>423</v>
      </c>
      <c r="H171">
        <v>1.66</v>
      </c>
      <c r="I171">
        <v>104.1184</v>
      </c>
      <c r="K171" s="2">
        <v>0.347222222222222</v>
      </c>
      <c r="L171" s="3">
        <f t="shared" si="14"/>
        <v>275.34722222222223</v>
      </c>
      <c r="M171">
        <f t="shared" si="11"/>
        <v>518.6593237009342</v>
      </c>
      <c r="N171">
        <f t="shared" si="16"/>
        <v>157.16327571347261</v>
      </c>
    </row>
    <row r="172" spans="1:14" ht="12.75">
      <c r="A172" t="s">
        <v>167</v>
      </c>
      <c r="B172" s="1">
        <v>36800</v>
      </c>
      <c r="C172" s="2">
        <v>0.3504513888888889</v>
      </c>
      <c r="D172" t="s">
        <v>422</v>
      </c>
      <c r="E172">
        <v>0.671</v>
      </c>
      <c r="F172">
        <v>9.7705</v>
      </c>
      <c r="G172" t="s">
        <v>423</v>
      </c>
      <c r="H172">
        <v>1.66</v>
      </c>
      <c r="I172">
        <v>104.9715</v>
      </c>
      <c r="K172" s="2">
        <v>0.349305555555555</v>
      </c>
      <c r="L172" s="3">
        <f t="shared" si="14"/>
        <v>275.34930555555553</v>
      </c>
      <c r="M172">
        <f t="shared" si="11"/>
        <v>485.3427692429967</v>
      </c>
      <c r="N172">
        <f t="shared" si="16"/>
        <v>158.1288137246931</v>
      </c>
    </row>
    <row r="173" spans="1:14" ht="12.75">
      <c r="A173" t="s">
        <v>168</v>
      </c>
      <c r="B173" s="1">
        <v>36800</v>
      </c>
      <c r="C173" s="2">
        <v>0.35254629629629625</v>
      </c>
      <c r="D173" t="s">
        <v>422</v>
      </c>
      <c r="E173">
        <v>0.673</v>
      </c>
      <c r="F173">
        <v>10.5795</v>
      </c>
      <c r="G173" t="s">
        <v>423</v>
      </c>
      <c r="H173">
        <v>1.658</v>
      </c>
      <c r="I173">
        <v>107.0209</v>
      </c>
      <c r="K173" s="2">
        <v>0.351388888888889</v>
      </c>
      <c r="L173" s="3">
        <f t="shared" si="14"/>
        <v>275.3513888888889</v>
      </c>
      <c r="M173">
        <f t="shared" si="11"/>
        <v>525.5292796895025</v>
      </c>
      <c r="N173">
        <f t="shared" si="16"/>
        <v>160.44832327831529</v>
      </c>
    </row>
    <row r="174" spans="1:14" ht="12.75">
      <c r="A174" t="s">
        <v>169</v>
      </c>
      <c r="B174" s="1">
        <v>36800</v>
      </c>
      <c r="C174" s="2">
        <v>0.35462962962962963</v>
      </c>
      <c r="D174" t="s">
        <v>422</v>
      </c>
      <c r="E174">
        <v>0.676</v>
      </c>
      <c r="F174">
        <v>10.3005</v>
      </c>
      <c r="G174" t="s">
        <v>423</v>
      </c>
      <c r="H174">
        <v>1.663</v>
      </c>
      <c r="I174">
        <v>107.5504</v>
      </c>
      <c r="K174" s="2">
        <v>0.353472222222222</v>
      </c>
      <c r="L174" s="3">
        <f t="shared" si="14"/>
        <v>275.3534722222222</v>
      </c>
      <c r="M174">
        <f t="shared" si="11"/>
        <v>511.67014938718467</v>
      </c>
      <c r="N174">
        <f t="shared" si="16"/>
        <v>161.04761102528659</v>
      </c>
    </row>
    <row r="175" spans="1:14" ht="12.75">
      <c r="A175" t="s">
        <v>170</v>
      </c>
      <c r="B175" s="1">
        <v>36800</v>
      </c>
      <c r="C175" s="2">
        <v>0.356712962962963</v>
      </c>
      <c r="D175" t="s">
        <v>422</v>
      </c>
      <c r="E175">
        <v>0.671</v>
      </c>
      <c r="F175">
        <v>10.921</v>
      </c>
      <c r="G175" t="s">
        <v>423</v>
      </c>
      <c r="H175">
        <v>1.658</v>
      </c>
      <c r="I175">
        <v>107.5647</v>
      </c>
      <c r="K175" s="2">
        <v>0.355555555555555</v>
      </c>
      <c r="L175" s="3">
        <f t="shared" si="14"/>
        <v>275.35555555555555</v>
      </c>
      <c r="M175">
        <f t="shared" si="11"/>
        <v>542.493053876748</v>
      </c>
      <c r="N175">
        <f t="shared" si="16"/>
        <v>161.0637957557525</v>
      </c>
    </row>
    <row r="176" spans="1:14" ht="12.75">
      <c r="A176" t="s">
        <v>171</v>
      </c>
      <c r="B176" s="1">
        <v>36800</v>
      </c>
      <c r="C176" s="2">
        <v>0.3587962962962963</v>
      </c>
      <c r="D176" t="s">
        <v>422</v>
      </c>
      <c r="E176">
        <v>0.671</v>
      </c>
      <c r="F176">
        <v>11.44</v>
      </c>
      <c r="G176" t="s">
        <v>423</v>
      </c>
      <c r="H176">
        <v>1.656</v>
      </c>
      <c r="I176">
        <v>109.5784</v>
      </c>
      <c r="K176" s="2">
        <v>0.357638888888889</v>
      </c>
      <c r="L176" s="3">
        <f t="shared" si="14"/>
        <v>275.3576388888889</v>
      </c>
      <c r="M176">
        <f t="shared" si="11"/>
        <v>568.2740166971887</v>
      </c>
      <c r="N176">
        <f t="shared" si="16"/>
        <v>163.34290007317668</v>
      </c>
    </row>
    <row r="177" spans="1:14" ht="12.75">
      <c r="A177" t="s">
        <v>172</v>
      </c>
      <c r="B177" s="1">
        <v>36800</v>
      </c>
      <c r="C177" s="2">
        <v>0.36087962962962966</v>
      </c>
      <c r="D177" t="s">
        <v>422</v>
      </c>
      <c r="E177">
        <v>0.671</v>
      </c>
      <c r="F177">
        <v>10.8998</v>
      </c>
      <c r="G177" t="s">
        <v>423</v>
      </c>
      <c r="H177">
        <v>1.658</v>
      </c>
      <c r="I177">
        <v>109.108</v>
      </c>
      <c r="K177" s="2">
        <v>0.359722222222222</v>
      </c>
      <c r="L177" s="3">
        <f t="shared" si="14"/>
        <v>275.3597222222222</v>
      </c>
      <c r="M177">
        <f t="shared" si="11"/>
        <v>541.4399586709807</v>
      </c>
      <c r="N177">
        <f t="shared" si="16"/>
        <v>162.81050166680217</v>
      </c>
    </row>
    <row r="178" spans="1:14" ht="12.75">
      <c r="A178" t="s">
        <v>173</v>
      </c>
      <c r="B178" s="1">
        <v>36800</v>
      </c>
      <c r="C178" s="2">
        <v>0.36296296296296293</v>
      </c>
      <c r="D178" t="s">
        <v>422</v>
      </c>
      <c r="E178">
        <v>0.671</v>
      </c>
      <c r="F178">
        <v>11.2058</v>
      </c>
      <c r="G178" t="s">
        <v>423</v>
      </c>
      <c r="H178">
        <v>1.656</v>
      </c>
      <c r="I178">
        <v>102.1119</v>
      </c>
      <c r="K178" s="2">
        <v>0.361805555555555</v>
      </c>
      <c r="L178" s="3">
        <f t="shared" si="14"/>
        <v>275.3618055555556</v>
      </c>
      <c r="M178">
        <f aca="true" t="shared" si="17" ref="M178:M204">500*F178/AVERAGE($Q$207,$Q$47)</f>
        <v>556.6402951315872</v>
      </c>
      <c r="N178">
        <f t="shared" si="16"/>
        <v>154.8923203512481</v>
      </c>
    </row>
    <row r="179" spans="1:14" ht="12.75">
      <c r="A179" t="s">
        <v>174</v>
      </c>
      <c r="B179" s="1">
        <v>36800</v>
      </c>
      <c r="C179" s="2">
        <v>0.3650462962962963</v>
      </c>
      <c r="D179" t="s">
        <v>422</v>
      </c>
      <c r="E179">
        <v>0.67</v>
      </c>
      <c r="F179">
        <v>9.9966</v>
      </c>
      <c r="G179" t="s">
        <v>423</v>
      </c>
      <c r="H179">
        <v>1.656</v>
      </c>
      <c r="I179">
        <v>108.3266</v>
      </c>
      <c r="K179" s="2">
        <v>0.363888888888889</v>
      </c>
      <c r="L179" s="3">
        <f t="shared" si="14"/>
        <v>275.3638888888889</v>
      </c>
      <c r="M179">
        <f t="shared" si="17"/>
        <v>496.5741289611116</v>
      </c>
      <c r="N179">
        <f t="shared" si="16"/>
        <v>161.92611366777788</v>
      </c>
    </row>
    <row r="180" spans="1:14" ht="12.75">
      <c r="A180" t="s">
        <v>175</v>
      </c>
      <c r="B180" s="1">
        <v>36800</v>
      </c>
      <c r="C180" s="2">
        <v>0.3671412037037037</v>
      </c>
      <c r="D180" t="s">
        <v>422</v>
      </c>
      <c r="E180">
        <v>0.671</v>
      </c>
      <c r="F180">
        <v>10.5547</v>
      </c>
      <c r="G180" t="s">
        <v>423</v>
      </c>
      <c r="H180">
        <v>1.656</v>
      </c>
      <c r="I180">
        <v>107.0032</v>
      </c>
      <c r="K180" s="2">
        <v>0.365972222222222</v>
      </c>
      <c r="L180" s="3">
        <f t="shared" si="14"/>
        <v>275.36597222222224</v>
      </c>
      <c r="M180">
        <f t="shared" si="17"/>
        <v>524.2973569959631</v>
      </c>
      <c r="N180">
        <f t="shared" si="16"/>
        <v>160.4282904301163</v>
      </c>
    </row>
    <row r="181" spans="1:14" ht="12.75">
      <c r="A181" t="s">
        <v>176</v>
      </c>
      <c r="B181" s="1">
        <v>36800</v>
      </c>
      <c r="C181" s="2">
        <v>0.36922453703703706</v>
      </c>
      <c r="D181" t="s">
        <v>422</v>
      </c>
      <c r="E181">
        <v>0.671</v>
      </c>
      <c r="F181">
        <v>11.2021</v>
      </c>
      <c r="G181" t="s">
        <v>423</v>
      </c>
      <c r="H181">
        <v>1.656</v>
      </c>
      <c r="I181">
        <v>103.9566</v>
      </c>
      <c r="K181" s="2">
        <v>0.368055555555555</v>
      </c>
      <c r="L181" s="3">
        <f t="shared" si="14"/>
        <v>275.36805555555554</v>
      </c>
      <c r="M181">
        <f t="shared" si="17"/>
        <v>556.4565002135995</v>
      </c>
      <c r="N181">
        <f t="shared" si="16"/>
        <v>156.98015058134808</v>
      </c>
    </row>
    <row r="182" spans="1:14" ht="12.75">
      <c r="A182" t="s">
        <v>177</v>
      </c>
      <c r="B182" s="1">
        <v>36800</v>
      </c>
      <c r="C182" s="2">
        <v>0.37130787037037033</v>
      </c>
      <c r="D182" t="s">
        <v>422</v>
      </c>
      <c r="E182">
        <v>0.671</v>
      </c>
      <c r="F182">
        <v>11.1766</v>
      </c>
      <c r="G182" t="s">
        <v>423</v>
      </c>
      <c r="H182">
        <v>1.655</v>
      </c>
      <c r="I182">
        <v>107.1181</v>
      </c>
      <c r="K182" s="2">
        <v>0.370138888888889</v>
      </c>
      <c r="L182" s="3">
        <f t="shared" si="14"/>
        <v>275.3701388888889</v>
      </c>
      <c r="M182">
        <f t="shared" si="17"/>
        <v>555.189805508549</v>
      </c>
      <c r="N182">
        <f t="shared" si="16"/>
        <v>160.55833417351005</v>
      </c>
    </row>
    <row r="183" spans="1:14" ht="12.75">
      <c r="A183" t="s">
        <v>178</v>
      </c>
      <c r="B183" s="1">
        <v>36800</v>
      </c>
      <c r="C183" s="2">
        <v>0.3733912037037037</v>
      </c>
      <c r="D183" t="s">
        <v>422</v>
      </c>
      <c r="E183">
        <v>0.671</v>
      </c>
      <c r="F183">
        <v>10.8176</v>
      </c>
      <c r="G183" t="s">
        <v>423</v>
      </c>
      <c r="H183">
        <v>1.656</v>
      </c>
      <c r="I183">
        <v>111.5071</v>
      </c>
      <c r="K183" s="2">
        <v>0.372222222222222</v>
      </c>
      <c r="L183" s="3">
        <f t="shared" si="14"/>
        <v>275.3722222222222</v>
      </c>
      <c r="M183">
        <f t="shared" si="17"/>
        <v>537.3567310335235</v>
      </c>
      <c r="N183">
        <f t="shared" si="16"/>
        <v>165.52580144727216</v>
      </c>
    </row>
    <row r="184" spans="1:14" ht="12.75">
      <c r="A184" t="s">
        <v>179</v>
      </c>
      <c r="B184" s="1">
        <v>36800</v>
      </c>
      <c r="C184" s="2">
        <v>0.375474537037037</v>
      </c>
      <c r="D184" t="s">
        <v>422</v>
      </c>
      <c r="E184">
        <v>0.671</v>
      </c>
      <c r="F184">
        <v>12.6152</v>
      </c>
      <c r="G184" t="s">
        <v>423</v>
      </c>
      <c r="H184">
        <v>1.656</v>
      </c>
      <c r="I184">
        <v>108.0514</v>
      </c>
      <c r="K184" s="2">
        <v>0.374305555555555</v>
      </c>
      <c r="L184" s="3">
        <f t="shared" si="14"/>
        <v>275.37430555555557</v>
      </c>
      <c r="M184">
        <f t="shared" si="17"/>
        <v>626.6512565942635</v>
      </c>
      <c r="N184">
        <f t="shared" si="16"/>
        <v>161.61464249125947</v>
      </c>
    </row>
    <row r="185" spans="1:14" ht="12.75">
      <c r="A185" t="s">
        <v>430</v>
      </c>
      <c r="B185" s="1">
        <v>36800</v>
      </c>
      <c r="C185">
        <f>AVERAGE(C184,C186)</f>
        <v>0.37755787037037036</v>
      </c>
      <c r="D185" t="s">
        <v>422</v>
      </c>
      <c r="E185" t="s">
        <v>430</v>
      </c>
      <c r="F185" t="s">
        <v>430</v>
      </c>
      <c r="G185" t="s">
        <v>423</v>
      </c>
      <c r="H185" t="s">
        <v>430</v>
      </c>
      <c r="I185" t="s">
        <v>430</v>
      </c>
      <c r="K185" s="2">
        <v>0.376388888888889</v>
      </c>
      <c r="L185" s="3">
        <f t="shared" si="14"/>
        <v>275.37638888888887</v>
      </c>
      <c r="M185" t="s">
        <v>430</v>
      </c>
      <c r="N185" t="s">
        <v>430</v>
      </c>
    </row>
    <row r="186" spans="1:14" ht="12.75">
      <c r="A186" t="s">
        <v>180</v>
      </c>
      <c r="B186" s="1">
        <v>36800</v>
      </c>
      <c r="C186" s="2">
        <v>0.37964120370370374</v>
      </c>
      <c r="D186" t="s">
        <v>422</v>
      </c>
      <c r="E186">
        <v>0.67</v>
      </c>
      <c r="F186">
        <v>14.9953</v>
      </c>
      <c r="G186" t="s">
        <v>423</v>
      </c>
      <c r="H186">
        <v>1.655</v>
      </c>
      <c r="I186">
        <v>106.1668</v>
      </c>
      <c r="K186" s="2">
        <v>0.378472222222222</v>
      </c>
      <c r="L186" s="3">
        <f t="shared" si="14"/>
        <v>275.37847222222223</v>
      </c>
      <c r="M186">
        <f t="shared" si="17"/>
        <v>744.8810631625311</v>
      </c>
      <c r="N186">
        <f>(277-103)/(-62+(AVERAGE($P$207,$P$47)))*I186+277-((277-103)/(-62+(AVERAGE($P$207,$P$47)))*210)</f>
        <v>159.4816534677616</v>
      </c>
    </row>
    <row r="187" spans="1:14" ht="12.75">
      <c r="A187" t="s">
        <v>181</v>
      </c>
      <c r="B187" s="1">
        <v>36800</v>
      </c>
      <c r="C187" s="2">
        <v>0.381724537037037</v>
      </c>
      <c r="D187" t="s">
        <v>422</v>
      </c>
      <c r="E187">
        <v>0.67</v>
      </c>
      <c r="F187">
        <v>14.0354</v>
      </c>
      <c r="G187" t="s">
        <v>423</v>
      </c>
      <c r="H187">
        <v>1.656</v>
      </c>
      <c r="I187">
        <v>106.745</v>
      </c>
      <c r="K187" s="2">
        <v>0.380555555555555</v>
      </c>
      <c r="L187" s="3">
        <f t="shared" si="14"/>
        <v>275.38055555555553</v>
      </c>
      <c r="M187">
        <f t="shared" si="17"/>
        <v>697.1987005202554</v>
      </c>
      <c r="N187">
        <f>(277-103)/(-62+(AVERAGE($P$207,$P$47)))*I187+277-((277-103)/(-62+(AVERAGE($P$207,$P$47)))*210)</f>
        <v>160.1360598422636</v>
      </c>
    </row>
    <row r="188" spans="1:14" ht="12.75">
      <c r="A188" t="s">
        <v>430</v>
      </c>
      <c r="B188" s="1">
        <v>36800</v>
      </c>
      <c r="C188">
        <f>AVERAGE(C187,C189)</f>
        <v>0.38384259259259257</v>
      </c>
      <c r="D188" t="s">
        <v>422</v>
      </c>
      <c r="E188" t="s">
        <v>430</v>
      </c>
      <c r="F188" t="s">
        <v>430</v>
      </c>
      <c r="G188" t="s">
        <v>423</v>
      </c>
      <c r="H188" t="s">
        <v>430</v>
      </c>
      <c r="I188" t="s">
        <v>430</v>
      </c>
      <c r="K188" s="2">
        <v>0.382638888888889</v>
      </c>
      <c r="L188" s="3">
        <f t="shared" si="14"/>
        <v>275.3826388888889</v>
      </c>
      <c r="M188" t="s">
        <v>430</v>
      </c>
      <c r="N188" t="s">
        <v>430</v>
      </c>
    </row>
    <row r="189" spans="1:14" ht="12.75">
      <c r="A189" t="s">
        <v>182</v>
      </c>
      <c r="B189" s="1">
        <v>36800</v>
      </c>
      <c r="C189" s="2">
        <v>0.3859606481481481</v>
      </c>
      <c r="D189" t="s">
        <v>422</v>
      </c>
      <c r="E189">
        <v>0.67</v>
      </c>
      <c r="F189">
        <v>15.4317</v>
      </c>
      <c r="G189" t="s">
        <v>423</v>
      </c>
      <c r="H189">
        <v>1.655</v>
      </c>
      <c r="I189">
        <v>107.3327</v>
      </c>
      <c r="K189" s="2">
        <v>0.384722222222222</v>
      </c>
      <c r="L189" s="3">
        <f t="shared" si="14"/>
        <v>275.3847222222222</v>
      </c>
      <c r="M189">
        <f t="shared" si="17"/>
        <v>766.5589286246509</v>
      </c>
      <c r="N189">
        <f aca="true" t="shared" si="18" ref="N189:N198">(277-103)/(-62+(AVERAGE($P$207,$P$47)))*I189+277-((277-103)/(-62+(AVERAGE($P$207,$P$47)))*210)</f>
        <v>160.80121831043175</v>
      </c>
    </row>
    <row r="190" spans="1:14" ht="12.75">
      <c r="A190" t="s">
        <v>183</v>
      </c>
      <c r="B190" s="1">
        <v>36800</v>
      </c>
      <c r="C190" s="2">
        <v>0.38798611111111114</v>
      </c>
      <c r="D190" t="s">
        <v>422</v>
      </c>
      <c r="E190">
        <v>0.67</v>
      </c>
      <c r="F190">
        <v>18.135</v>
      </c>
      <c r="G190" t="s">
        <v>423</v>
      </c>
      <c r="H190">
        <v>1.655</v>
      </c>
      <c r="I190">
        <v>107.184</v>
      </c>
      <c r="K190" s="2">
        <v>0.386805555555555</v>
      </c>
      <c r="L190" s="3">
        <f t="shared" si="14"/>
        <v>275.38680555555555</v>
      </c>
      <c r="M190">
        <f t="shared" si="17"/>
        <v>900.8434696506572</v>
      </c>
      <c r="N190">
        <f t="shared" si="18"/>
        <v>160.63291974957315</v>
      </c>
    </row>
    <row r="191" spans="1:14" ht="12.75">
      <c r="A191" t="s">
        <v>184</v>
      </c>
      <c r="B191" s="1">
        <v>36800</v>
      </c>
      <c r="C191" s="2">
        <v>0.3900694444444444</v>
      </c>
      <c r="D191" t="s">
        <v>422</v>
      </c>
      <c r="E191">
        <v>0.67</v>
      </c>
      <c r="F191">
        <v>15.9096</v>
      </c>
      <c r="G191" t="s">
        <v>423</v>
      </c>
      <c r="H191">
        <v>1.655</v>
      </c>
      <c r="I191">
        <v>109.3897</v>
      </c>
      <c r="K191" s="2">
        <v>0.388888888888889</v>
      </c>
      <c r="L191" s="3">
        <f t="shared" si="14"/>
        <v>275.3888888888889</v>
      </c>
      <c r="M191">
        <f t="shared" si="17"/>
        <v>790.2982776263631</v>
      </c>
      <c r="N191">
        <f t="shared" si="18"/>
        <v>163.12932953898695</v>
      </c>
    </row>
    <row r="192" spans="1:14" ht="12.75">
      <c r="A192" t="s">
        <v>185</v>
      </c>
      <c r="B192" s="1">
        <v>36800</v>
      </c>
      <c r="C192" s="2">
        <v>0.3921527777777778</v>
      </c>
      <c r="D192" t="s">
        <v>422</v>
      </c>
      <c r="E192">
        <v>0.67</v>
      </c>
      <c r="F192">
        <v>17.8202</v>
      </c>
      <c r="G192" t="s">
        <v>423</v>
      </c>
      <c r="H192">
        <v>1.653</v>
      </c>
      <c r="I192">
        <v>106.9774</v>
      </c>
      <c r="K192" s="2">
        <v>0.390972222222222</v>
      </c>
      <c r="L192" s="3">
        <f t="shared" si="14"/>
        <v>275.3909722222222</v>
      </c>
      <c r="M192">
        <f t="shared" si="17"/>
        <v>885.2059993310527</v>
      </c>
      <c r="N192">
        <f t="shared" si="18"/>
        <v>160.39909000731768</v>
      </c>
    </row>
    <row r="193" spans="1:14" ht="12.75">
      <c r="A193" t="s">
        <v>186</v>
      </c>
      <c r="B193" s="1">
        <v>36800</v>
      </c>
      <c r="C193" s="2">
        <v>0.39423611111111106</v>
      </c>
      <c r="D193" t="s">
        <v>422</v>
      </c>
      <c r="E193">
        <v>0.67</v>
      </c>
      <c r="F193">
        <v>16.4342</v>
      </c>
      <c r="G193" t="s">
        <v>423</v>
      </c>
      <c r="H193">
        <v>1.655</v>
      </c>
      <c r="I193">
        <v>106.7699</v>
      </c>
      <c r="K193" s="2">
        <v>0.393055555555555</v>
      </c>
      <c r="L193" s="3">
        <f t="shared" si="14"/>
        <v>275.3930555555556</v>
      </c>
      <c r="M193">
        <f t="shared" si="17"/>
        <v>816.3574165388933</v>
      </c>
      <c r="N193">
        <f t="shared" si="18"/>
        <v>160.16424164566223</v>
      </c>
    </row>
    <row r="194" spans="1:14" ht="12.75">
      <c r="A194" t="s">
        <v>187</v>
      </c>
      <c r="B194" s="1">
        <v>36800</v>
      </c>
      <c r="C194" s="2">
        <v>0.3963310185185185</v>
      </c>
      <c r="D194" t="s">
        <v>422</v>
      </c>
      <c r="E194">
        <v>0.67</v>
      </c>
      <c r="F194">
        <v>19.0959</v>
      </c>
      <c r="G194" t="s">
        <v>423</v>
      </c>
      <c r="H194">
        <v>1.655</v>
      </c>
      <c r="I194">
        <v>109.0438</v>
      </c>
      <c r="K194" s="2">
        <v>0.395138888888889</v>
      </c>
      <c r="L194" s="3">
        <f t="shared" si="14"/>
        <v>275.3951388888889</v>
      </c>
      <c r="M194">
        <f t="shared" si="17"/>
        <v>948.5755065950915</v>
      </c>
      <c r="N194">
        <f t="shared" si="18"/>
        <v>162.7378401496057</v>
      </c>
    </row>
    <row r="195" spans="1:14" ht="12.75">
      <c r="A195" t="s">
        <v>188</v>
      </c>
      <c r="B195" s="1">
        <v>36800</v>
      </c>
      <c r="C195" s="2">
        <v>0.39841435185185187</v>
      </c>
      <c r="D195" t="s">
        <v>422</v>
      </c>
      <c r="E195">
        <v>0.67</v>
      </c>
      <c r="F195">
        <v>16.3882</v>
      </c>
      <c r="G195" t="s">
        <v>423</v>
      </c>
      <c r="H195">
        <v>1.655</v>
      </c>
      <c r="I195">
        <v>109.0146</v>
      </c>
      <c r="K195" s="2">
        <v>0.397222222222222</v>
      </c>
      <c r="L195" s="3">
        <f t="shared" si="14"/>
        <v>275.39722222222224</v>
      </c>
      <c r="M195">
        <f t="shared" si="17"/>
        <v>814.0723986395865</v>
      </c>
      <c r="N195">
        <f t="shared" si="18"/>
        <v>162.70479160907394</v>
      </c>
    </row>
    <row r="196" spans="1:14" ht="12.75">
      <c r="A196" t="s">
        <v>189</v>
      </c>
      <c r="B196" s="1">
        <v>36800</v>
      </c>
      <c r="C196" s="2">
        <v>0.4004976851851852</v>
      </c>
      <c r="D196" t="s">
        <v>422</v>
      </c>
      <c r="E196">
        <v>0.67</v>
      </c>
      <c r="F196">
        <v>18.5462</v>
      </c>
      <c r="G196" t="s">
        <v>423</v>
      </c>
      <c r="H196">
        <v>1.655</v>
      </c>
      <c r="I196">
        <v>109.714</v>
      </c>
      <c r="K196" s="2">
        <v>0.399305555555555</v>
      </c>
      <c r="L196" s="3">
        <f t="shared" si="14"/>
        <v>275.39930555555554</v>
      </c>
      <c r="M196">
        <f t="shared" si="17"/>
        <v>921.2695426983742</v>
      </c>
      <c r="N196">
        <f t="shared" si="18"/>
        <v>163.49637206276935</v>
      </c>
    </row>
    <row r="197" spans="1:14" ht="12.75">
      <c r="A197" t="s">
        <v>190</v>
      </c>
      <c r="B197" s="1">
        <v>36800</v>
      </c>
      <c r="C197" s="2">
        <v>0.4025810185185185</v>
      </c>
      <c r="D197" t="s">
        <v>422</v>
      </c>
      <c r="E197">
        <v>0.671</v>
      </c>
      <c r="F197">
        <v>16.0625</v>
      </c>
      <c r="G197" t="s">
        <v>423</v>
      </c>
      <c r="H197">
        <v>1.656</v>
      </c>
      <c r="I197">
        <v>107.8025</v>
      </c>
      <c r="K197" s="2">
        <v>0.401388888888889</v>
      </c>
      <c r="L197" s="3">
        <f t="shared" si="14"/>
        <v>275.4013888888889</v>
      </c>
      <c r="M197">
        <f t="shared" si="17"/>
        <v>797.8934784264505</v>
      </c>
      <c r="N197">
        <f t="shared" si="18"/>
        <v>161.33293763720627</v>
      </c>
    </row>
    <row r="198" spans="1:14" ht="12.75">
      <c r="A198" t="s">
        <v>191</v>
      </c>
      <c r="B198" s="1">
        <v>36800</v>
      </c>
      <c r="C198" s="2">
        <v>0.40466435185185184</v>
      </c>
      <c r="D198" t="s">
        <v>422</v>
      </c>
      <c r="E198">
        <v>0.67</v>
      </c>
      <c r="F198">
        <v>17.0177</v>
      </c>
      <c r="G198" t="s">
        <v>423</v>
      </c>
      <c r="H198">
        <v>1.653</v>
      </c>
      <c r="I198">
        <v>114.0003</v>
      </c>
      <c r="K198" s="2">
        <v>0.403472222222222</v>
      </c>
      <c r="L198" s="3">
        <f aca="true" t="shared" si="19" ref="L198:L261">B198-DATE(1999,12,31)+K198</f>
        <v>275.4034722222222</v>
      </c>
      <c r="M198">
        <f t="shared" si="17"/>
        <v>845.3423718485794</v>
      </c>
      <c r="N198">
        <f t="shared" si="18"/>
        <v>168.34760354500366</v>
      </c>
    </row>
    <row r="199" spans="1:14" ht="12.75">
      <c r="A199" t="s">
        <v>430</v>
      </c>
      <c r="B199" s="1">
        <v>36800</v>
      </c>
      <c r="C199">
        <f>AVERAGE(C198,C200)</f>
        <v>0.40674768518518517</v>
      </c>
      <c r="D199" t="s">
        <v>422</v>
      </c>
      <c r="E199" t="s">
        <v>430</v>
      </c>
      <c r="F199" t="s">
        <v>430</v>
      </c>
      <c r="G199" t="s">
        <v>423</v>
      </c>
      <c r="H199" t="s">
        <v>430</v>
      </c>
      <c r="I199" t="s">
        <v>430</v>
      </c>
      <c r="K199" s="2">
        <v>0.405555555555555</v>
      </c>
      <c r="L199" s="3">
        <f t="shared" si="19"/>
        <v>275.40555555555557</v>
      </c>
      <c r="M199" t="s">
        <v>430</v>
      </c>
      <c r="N199" t="s">
        <v>430</v>
      </c>
    </row>
    <row r="200" spans="1:14" ht="12.75">
      <c r="A200" t="s">
        <v>192</v>
      </c>
      <c r="B200" s="1">
        <v>36800</v>
      </c>
      <c r="C200" s="2">
        <v>0.4088310185185185</v>
      </c>
      <c r="D200" t="s">
        <v>422</v>
      </c>
      <c r="E200">
        <v>0.67</v>
      </c>
      <c r="F200">
        <v>18.0064</v>
      </c>
      <c r="G200" t="s">
        <v>423</v>
      </c>
      <c r="H200">
        <v>1.655</v>
      </c>
      <c r="I200">
        <v>109.1249</v>
      </c>
      <c r="K200" s="2">
        <v>0.407638888888889</v>
      </c>
      <c r="L200" s="3">
        <f t="shared" si="19"/>
        <v>275.40763888888887</v>
      </c>
      <c r="M200">
        <f t="shared" si="17"/>
        <v>894.4553543930296</v>
      </c>
      <c r="N200">
        <f>(277-103)/(-62+(AVERAGE($P$207,$P$47)))*I200+277-((277-103)/(-62+(AVERAGE($P$207,$P$47)))*210)</f>
        <v>162.82962907553457</v>
      </c>
    </row>
    <row r="201" spans="1:14" ht="12.75">
      <c r="A201" t="s">
        <v>193</v>
      </c>
      <c r="B201" s="1">
        <v>36800</v>
      </c>
      <c r="C201" s="2">
        <v>0.4109259259259259</v>
      </c>
      <c r="D201" t="s">
        <v>422</v>
      </c>
      <c r="E201">
        <v>0.67</v>
      </c>
      <c r="F201">
        <v>16.369</v>
      </c>
      <c r="G201" t="s">
        <v>423</v>
      </c>
      <c r="H201">
        <v>1.655</v>
      </c>
      <c r="I201">
        <v>110.091</v>
      </c>
      <c r="K201" s="2">
        <v>0.409722222222222</v>
      </c>
      <c r="L201" s="3">
        <f t="shared" si="19"/>
        <v>275.40972222222223</v>
      </c>
      <c r="M201">
        <f t="shared" si="17"/>
        <v>813.1186520381366</v>
      </c>
      <c r="N201">
        <f>(277-103)/(-62+(AVERAGE($P$207,$P$47)))*I201+277-((277-103)/(-62+(AVERAGE($P$207,$P$47)))*210)</f>
        <v>163.92306041141558</v>
      </c>
    </row>
    <row r="202" spans="1:14" ht="12.75">
      <c r="A202" t="s">
        <v>194</v>
      </c>
      <c r="B202" s="1">
        <v>36800</v>
      </c>
      <c r="C202" s="2">
        <v>0.4130092592592593</v>
      </c>
      <c r="D202" t="s">
        <v>422</v>
      </c>
      <c r="E202">
        <v>0.67</v>
      </c>
      <c r="F202">
        <v>17.6525</v>
      </c>
      <c r="G202" t="s">
        <v>423</v>
      </c>
      <c r="H202">
        <v>1.655</v>
      </c>
      <c r="I202">
        <v>109.6054</v>
      </c>
      <c r="K202" s="2">
        <v>0.411805555555555</v>
      </c>
      <c r="L202" s="3">
        <f t="shared" si="19"/>
        <v>275.41180555555553</v>
      </c>
      <c r="M202">
        <f t="shared" si="17"/>
        <v>876.8756188590144</v>
      </c>
      <c r="N202">
        <f>(277-103)/(-62+(AVERAGE($P$207,$P$47)))*I202+277-((277-103)/(-62+(AVERAGE($P$207,$P$47)))*210)</f>
        <v>163.37345865517523</v>
      </c>
    </row>
    <row r="203" spans="1:14" ht="12.75">
      <c r="A203" t="s">
        <v>195</v>
      </c>
      <c r="B203" s="1">
        <v>36800</v>
      </c>
      <c r="C203" s="2">
        <v>0.41509259259259257</v>
      </c>
      <c r="D203" t="s">
        <v>422</v>
      </c>
      <c r="E203">
        <v>0.67</v>
      </c>
      <c r="F203">
        <v>15.9186</v>
      </c>
      <c r="G203" t="s">
        <v>423</v>
      </c>
      <c r="H203">
        <v>1.655</v>
      </c>
      <c r="I203">
        <v>110.9586</v>
      </c>
      <c r="K203" s="2">
        <v>0.413888888888889</v>
      </c>
      <c r="L203" s="3">
        <f t="shared" si="19"/>
        <v>275.4138888888889</v>
      </c>
      <c r="M203">
        <f t="shared" si="17"/>
        <v>790.7453463457928</v>
      </c>
      <c r="N203">
        <f>(277-103)/(-62+(AVERAGE($P$207,$P$47)))*I203+277-((277-103)/(-62+(AVERAGE($P$207,$P$47)))*210)</f>
        <v>164.90500951296855</v>
      </c>
    </row>
    <row r="204" spans="1:14" ht="12.75">
      <c r="A204" t="s">
        <v>196</v>
      </c>
      <c r="B204" s="1">
        <v>36800</v>
      </c>
      <c r="C204" s="2">
        <v>0.41717592592592595</v>
      </c>
      <c r="D204" t="s">
        <v>422</v>
      </c>
      <c r="E204">
        <v>0.67</v>
      </c>
      <c r="F204">
        <v>17.7388</v>
      </c>
      <c r="G204" t="s">
        <v>423</v>
      </c>
      <c r="H204">
        <v>1.653</v>
      </c>
      <c r="I204">
        <v>111.8909</v>
      </c>
      <c r="K204" s="2">
        <v>0.415972222222222</v>
      </c>
      <c r="L204" s="3">
        <f t="shared" si="19"/>
        <v>275.4159722222222</v>
      </c>
      <c r="M204">
        <f>$O$4/AVERAGE($P$207,$P$47)*F204*40</f>
        <v>911.0419097282578</v>
      </c>
      <c r="N204">
        <f>$O$4/AVERAGE($P$207,$P$47)*I204</f>
        <v>143.6643110261313</v>
      </c>
    </row>
    <row r="205" spans="1:17" ht="12.75">
      <c r="A205" t="s">
        <v>197</v>
      </c>
      <c r="B205" s="1">
        <v>36800</v>
      </c>
      <c r="C205" s="2">
        <v>0.4192592592592593</v>
      </c>
      <c r="D205" t="s">
        <v>422</v>
      </c>
      <c r="E205">
        <v>0.67</v>
      </c>
      <c r="F205">
        <v>10.2026</v>
      </c>
      <c r="G205" t="s">
        <v>423</v>
      </c>
      <c r="H205">
        <v>1.655</v>
      </c>
      <c r="I205">
        <v>215.6972</v>
      </c>
      <c r="K205" s="2">
        <v>0.418055555555555</v>
      </c>
      <c r="L205" s="3">
        <f t="shared" si="19"/>
        <v>275.41805555555555</v>
      </c>
      <c r="M205" t="s">
        <v>430</v>
      </c>
      <c r="N205" t="s">
        <v>430</v>
      </c>
      <c r="P205" t="s">
        <v>431</v>
      </c>
      <c r="Q205" t="s">
        <v>422</v>
      </c>
    </row>
    <row r="206" spans="1:14" ht="12.75">
      <c r="A206" t="s">
        <v>198</v>
      </c>
      <c r="B206" s="1">
        <v>36800</v>
      </c>
      <c r="C206" s="2">
        <v>0.4213425925925926</v>
      </c>
      <c r="D206" t="s">
        <v>422</v>
      </c>
      <c r="E206">
        <v>0.67</v>
      </c>
      <c r="F206">
        <v>9.6403</v>
      </c>
      <c r="G206" t="s">
        <v>423</v>
      </c>
      <c r="H206">
        <v>1.655</v>
      </c>
      <c r="I206">
        <v>210.8866</v>
      </c>
      <c r="K206" s="2">
        <v>0.420138888888889</v>
      </c>
      <c r="L206" s="3">
        <f t="shared" si="19"/>
        <v>275.4201388888889</v>
      </c>
      <c r="M206" t="s">
        <v>430</v>
      </c>
      <c r="N206" t="s">
        <v>430</v>
      </c>
    </row>
    <row r="207" spans="1:17" ht="12.75">
      <c r="A207" t="s">
        <v>199</v>
      </c>
      <c r="B207" s="1">
        <v>36800</v>
      </c>
      <c r="C207" s="2">
        <v>0.4234375</v>
      </c>
      <c r="D207" t="s">
        <v>422</v>
      </c>
      <c r="E207">
        <v>0.67</v>
      </c>
      <c r="F207">
        <v>10.8164</v>
      </c>
      <c r="G207" t="s">
        <v>423</v>
      </c>
      <c r="H207">
        <v>1.653</v>
      </c>
      <c r="I207">
        <v>213.0281</v>
      </c>
      <c r="K207" s="2">
        <v>0.422222222222222</v>
      </c>
      <c r="L207" s="3">
        <f t="shared" si="19"/>
        <v>275.4222222222222</v>
      </c>
      <c r="M207" t="s">
        <v>430</v>
      </c>
      <c r="N207" t="s">
        <v>430</v>
      </c>
      <c r="P207">
        <f>AVERAGE(I206:I208)</f>
        <v>212.90643333333333</v>
      </c>
      <c r="Q207">
        <f>AVERAGE(F206:F208)</f>
        <v>10.321766666666667</v>
      </c>
    </row>
    <row r="208" spans="1:17" ht="12.75">
      <c r="A208" t="s">
        <v>200</v>
      </c>
      <c r="B208" s="1">
        <v>36800</v>
      </c>
      <c r="C208" s="2">
        <v>0.42552083333333335</v>
      </c>
      <c r="D208" t="s">
        <v>422</v>
      </c>
      <c r="E208">
        <v>0.671</v>
      </c>
      <c r="F208">
        <v>10.5086</v>
      </c>
      <c r="G208" t="s">
        <v>423</v>
      </c>
      <c r="H208">
        <v>1.655</v>
      </c>
      <c r="I208">
        <v>214.8046</v>
      </c>
      <c r="K208" s="2">
        <v>0.424305555555555</v>
      </c>
      <c r="L208" s="3">
        <f t="shared" si="19"/>
        <v>275.4243055555556</v>
      </c>
      <c r="M208" t="s">
        <v>430</v>
      </c>
      <c r="N208" t="s">
        <v>430</v>
      </c>
      <c r="P208">
        <f>STDEV(I206:I208)</f>
        <v>1.9618315634459598</v>
      </c>
      <c r="Q208">
        <f>STDEV(F206:F208)</f>
        <v>0.6099039459893058</v>
      </c>
    </row>
    <row r="209" spans="1:14" ht="12.75">
      <c r="A209" t="s">
        <v>201</v>
      </c>
      <c r="B209" s="1">
        <v>36800</v>
      </c>
      <c r="C209" s="2">
        <v>0.4276041666666666</v>
      </c>
      <c r="D209" t="s">
        <v>422</v>
      </c>
      <c r="E209">
        <v>0.67</v>
      </c>
      <c r="F209">
        <v>17.3146</v>
      </c>
      <c r="G209" t="s">
        <v>423</v>
      </c>
      <c r="H209">
        <v>1.655</v>
      </c>
      <c r="I209">
        <v>109.2381</v>
      </c>
      <c r="K209" s="2">
        <v>0.426388888888889</v>
      </c>
      <c r="L209" s="3">
        <f t="shared" si="19"/>
        <v>275.4263888888889</v>
      </c>
      <c r="M209">
        <f aca="true" t="shared" si="20" ref="M209:M271">500*F209/AVERAGE($Q$367,$Q$207)</f>
        <v>847.8032013083352</v>
      </c>
      <c r="N209">
        <f aca="true" t="shared" si="21" ref="N209:N224">(277-103)/(-62+(AVERAGE($P$207,$P$367)))*I209+277-((277-103)/(-62+(AVERAGE($P$207,$P$367)))*210)</f>
        <v>160.4902699067527</v>
      </c>
    </row>
    <row r="210" spans="1:14" ht="12.75">
      <c r="A210" t="s">
        <v>202</v>
      </c>
      <c r="B210" s="1">
        <v>36800</v>
      </c>
      <c r="C210" s="2">
        <v>0.4296875</v>
      </c>
      <c r="D210" t="s">
        <v>422</v>
      </c>
      <c r="E210">
        <v>0.67</v>
      </c>
      <c r="F210">
        <v>20.4018</v>
      </c>
      <c r="G210" t="s">
        <v>423</v>
      </c>
      <c r="H210">
        <v>1.655</v>
      </c>
      <c r="I210">
        <v>106.7023</v>
      </c>
      <c r="K210" s="2">
        <v>0.428472222222222</v>
      </c>
      <c r="L210" s="3">
        <f t="shared" si="19"/>
        <v>275.42847222222224</v>
      </c>
      <c r="M210">
        <f t="shared" si="20"/>
        <v>998.9668460404744</v>
      </c>
      <c r="N210">
        <f t="shared" si="21"/>
        <v>157.55815594730518</v>
      </c>
    </row>
    <row r="211" spans="1:14" ht="12.75">
      <c r="A211" t="s">
        <v>203</v>
      </c>
      <c r="B211" s="1">
        <v>36800</v>
      </c>
      <c r="C211" s="2">
        <v>0.4317708333333334</v>
      </c>
      <c r="D211" t="s">
        <v>422</v>
      </c>
      <c r="E211">
        <v>0.67</v>
      </c>
      <c r="F211">
        <v>17.4899</v>
      </c>
      <c r="G211" t="s">
        <v>423</v>
      </c>
      <c r="H211">
        <v>1.655</v>
      </c>
      <c r="I211">
        <v>107.6095</v>
      </c>
      <c r="K211" s="2">
        <v>0.430555555555555</v>
      </c>
      <c r="L211" s="3">
        <f t="shared" si="19"/>
        <v>275.43055555555554</v>
      </c>
      <c r="M211">
        <f t="shared" si="20"/>
        <v>856.3867031616469</v>
      </c>
      <c r="N211">
        <f t="shared" si="21"/>
        <v>158.60714000914396</v>
      </c>
    </row>
    <row r="212" spans="1:14" ht="12.75">
      <c r="A212" t="s">
        <v>204</v>
      </c>
      <c r="B212" s="1">
        <v>36800</v>
      </c>
      <c r="C212" s="2">
        <v>0.43385416666666665</v>
      </c>
      <c r="D212" t="s">
        <v>422</v>
      </c>
      <c r="E212">
        <v>0.67</v>
      </c>
      <c r="F212">
        <v>20.0855</v>
      </c>
      <c r="G212" t="s">
        <v>423</v>
      </c>
      <c r="H212">
        <v>1.655</v>
      </c>
      <c r="I212">
        <v>108.5214</v>
      </c>
      <c r="K212" s="2">
        <v>0.432638888888889</v>
      </c>
      <c r="L212" s="3">
        <f t="shared" si="19"/>
        <v>275.4326388888889</v>
      </c>
      <c r="M212">
        <f t="shared" si="20"/>
        <v>983.4793295761132</v>
      </c>
      <c r="N212">
        <f t="shared" si="21"/>
        <v>159.66155862244955</v>
      </c>
    </row>
    <row r="213" spans="1:14" ht="12.75">
      <c r="A213" t="s">
        <v>205</v>
      </c>
      <c r="B213" s="1">
        <v>36800</v>
      </c>
      <c r="C213" s="2">
        <v>0.4359375</v>
      </c>
      <c r="D213" t="s">
        <v>422</v>
      </c>
      <c r="E213">
        <v>0.67</v>
      </c>
      <c r="F213">
        <v>17.9908</v>
      </c>
      <c r="G213" t="s">
        <v>423</v>
      </c>
      <c r="H213">
        <v>1.655</v>
      </c>
      <c r="I213">
        <v>108.8124</v>
      </c>
      <c r="K213" s="2">
        <v>0.434722222222222</v>
      </c>
      <c r="L213" s="3">
        <f t="shared" si="19"/>
        <v>275.4347222222222</v>
      </c>
      <c r="M213">
        <f t="shared" si="20"/>
        <v>880.9130926557933</v>
      </c>
      <c r="N213">
        <f t="shared" si="21"/>
        <v>159.99803829837003</v>
      </c>
    </row>
    <row r="214" spans="1:14" ht="12.75">
      <c r="A214" t="s">
        <v>206</v>
      </c>
      <c r="B214" s="1">
        <v>36800</v>
      </c>
      <c r="C214" s="2">
        <v>0.4380208333333333</v>
      </c>
      <c r="D214" t="s">
        <v>422</v>
      </c>
      <c r="E214">
        <v>0.67</v>
      </c>
      <c r="F214">
        <v>21.4704</v>
      </c>
      <c r="G214" t="s">
        <v>423</v>
      </c>
      <c r="H214">
        <v>1.655</v>
      </c>
      <c r="I214">
        <v>107.2233</v>
      </c>
      <c r="K214" s="2">
        <v>0.436805555555556</v>
      </c>
      <c r="L214" s="3">
        <f t="shared" si="19"/>
        <v>275.43680555555557</v>
      </c>
      <c r="M214">
        <f t="shared" si="20"/>
        <v>1051.2904631565548</v>
      </c>
      <c r="N214">
        <f t="shared" si="21"/>
        <v>158.16058175883296</v>
      </c>
    </row>
    <row r="215" spans="1:14" ht="12.75">
      <c r="A215" t="s">
        <v>207</v>
      </c>
      <c r="B215" s="1">
        <v>36800</v>
      </c>
      <c r="C215" s="2">
        <v>0.4401041666666667</v>
      </c>
      <c r="D215" t="s">
        <v>422</v>
      </c>
      <c r="E215">
        <v>0.67</v>
      </c>
      <c r="F215">
        <v>18.3392</v>
      </c>
      <c r="G215" t="s">
        <v>423</v>
      </c>
      <c r="H215">
        <v>1.656</v>
      </c>
      <c r="I215">
        <v>111.4855</v>
      </c>
      <c r="K215" s="2">
        <v>0.438888888888889</v>
      </c>
      <c r="L215" s="3">
        <f t="shared" si="19"/>
        <v>275.43888888888887</v>
      </c>
      <c r="M215">
        <f t="shared" si="20"/>
        <v>897.9723741486274</v>
      </c>
      <c r="N215">
        <f t="shared" si="21"/>
        <v>163.08891053789966</v>
      </c>
    </row>
    <row r="216" spans="1:14" ht="12.75">
      <c r="A216" t="s">
        <v>208</v>
      </c>
      <c r="B216" s="1">
        <v>36800</v>
      </c>
      <c r="C216" s="2">
        <v>0.44219907407407405</v>
      </c>
      <c r="D216" t="s">
        <v>422</v>
      </c>
      <c r="E216">
        <v>0.67</v>
      </c>
      <c r="F216">
        <v>20.93</v>
      </c>
      <c r="G216" t="s">
        <v>423</v>
      </c>
      <c r="H216">
        <v>1.655</v>
      </c>
      <c r="I216">
        <v>105.9227</v>
      </c>
      <c r="K216" s="2">
        <v>0.440972222222222</v>
      </c>
      <c r="L216" s="3">
        <f t="shared" si="19"/>
        <v>275.44097222222223</v>
      </c>
      <c r="M216">
        <f t="shared" si="20"/>
        <v>1024.829970278462</v>
      </c>
      <c r="N216">
        <f t="shared" si="21"/>
        <v>156.65671417635116</v>
      </c>
    </row>
    <row r="217" spans="1:14" ht="12.75">
      <c r="A217" t="s">
        <v>209</v>
      </c>
      <c r="B217" s="1">
        <v>36800</v>
      </c>
      <c r="C217" s="2">
        <v>0.44428240740740743</v>
      </c>
      <c r="D217" t="s">
        <v>422</v>
      </c>
      <c r="E217">
        <v>0.668</v>
      </c>
      <c r="F217">
        <v>18.1083</v>
      </c>
      <c r="G217" t="s">
        <v>423</v>
      </c>
      <c r="H217">
        <v>1.655</v>
      </c>
      <c r="I217">
        <v>104.8845</v>
      </c>
      <c r="K217" s="2">
        <v>0.443055555555556</v>
      </c>
      <c r="L217" s="3">
        <f t="shared" si="19"/>
        <v>275.44305555555553</v>
      </c>
      <c r="M217">
        <f t="shared" si="20"/>
        <v>886.6664381650011</v>
      </c>
      <c r="N217">
        <f t="shared" si="21"/>
        <v>155.45625644597078</v>
      </c>
    </row>
    <row r="218" spans="1:14" ht="12.75">
      <c r="A218" t="s">
        <v>210</v>
      </c>
      <c r="B218" s="1">
        <v>36800</v>
      </c>
      <c r="C218" s="2">
        <v>0.4463657407407407</v>
      </c>
      <c r="D218" t="s">
        <v>422</v>
      </c>
      <c r="E218">
        <v>0.67</v>
      </c>
      <c r="F218">
        <v>19.4611</v>
      </c>
      <c r="G218" t="s">
        <v>423</v>
      </c>
      <c r="H218">
        <v>1.655</v>
      </c>
      <c r="I218">
        <v>108.9569</v>
      </c>
      <c r="K218" s="2">
        <v>0.445138888888889</v>
      </c>
      <c r="L218" s="3">
        <f t="shared" si="19"/>
        <v>275.4451388888889</v>
      </c>
      <c r="M218">
        <f t="shared" si="20"/>
        <v>952.9058067169697</v>
      </c>
      <c r="N218">
        <f t="shared" si="21"/>
        <v>160.16512184878417</v>
      </c>
    </row>
    <row r="219" spans="1:14" ht="12.75">
      <c r="A219" t="s">
        <v>211</v>
      </c>
      <c r="B219" s="1">
        <v>36800</v>
      </c>
      <c r="C219" s="2">
        <v>0.4484490740740741</v>
      </c>
      <c r="D219" t="s">
        <v>422</v>
      </c>
      <c r="E219">
        <v>0.67</v>
      </c>
      <c r="F219">
        <v>17.0005</v>
      </c>
      <c r="G219" t="s">
        <v>423</v>
      </c>
      <c r="H219">
        <v>1.655</v>
      </c>
      <c r="I219">
        <v>108.3939</v>
      </c>
      <c r="K219" s="2">
        <v>0.447222222222222</v>
      </c>
      <c r="L219" s="3">
        <f t="shared" si="19"/>
        <v>275.4472222222222</v>
      </c>
      <c r="M219">
        <f t="shared" si="20"/>
        <v>832.4234070577636</v>
      </c>
      <c r="N219">
        <f t="shared" si="21"/>
        <v>159.5141319603194</v>
      </c>
    </row>
    <row r="220" spans="1:14" ht="12.75">
      <c r="A220" t="s">
        <v>212</v>
      </c>
      <c r="B220" s="1">
        <v>36800</v>
      </c>
      <c r="C220" s="2">
        <v>0.45053240740740735</v>
      </c>
      <c r="D220" t="s">
        <v>422</v>
      </c>
      <c r="E220">
        <v>0.67</v>
      </c>
      <c r="F220">
        <v>18.4284</v>
      </c>
      <c r="G220" t="s">
        <v>423</v>
      </c>
      <c r="H220">
        <v>1.655</v>
      </c>
      <c r="I220">
        <v>108.2672</v>
      </c>
      <c r="K220" s="2">
        <v>0.449305555555556</v>
      </c>
      <c r="L220" s="3">
        <f t="shared" si="19"/>
        <v>275.44930555555555</v>
      </c>
      <c r="M220">
        <f t="shared" si="20"/>
        <v>902.3400202713622</v>
      </c>
      <c r="N220">
        <f t="shared" si="21"/>
        <v>159.3676303282262</v>
      </c>
    </row>
    <row r="221" spans="1:14" ht="12.75">
      <c r="A221" t="s">
        <v>213</v>
      </c>
      <c r="B221" s="1">
        <v>36800</v>
      </c>
      <c r="C221" s="2">
        <v>0.45261574074074074</v>
      </c>
      <c r="D221" t="s">
        <v>422</v>
      </c>
      <c r="E221">
        <v>0.67</v>
      </c>
      <c r="F221">
        <v>16.7364</v>
      </c>
      <c r="G221" t="s">
        <v>423</v>
      </c>
      <c r="H221">
        <v>1.655</v>
      </c>
      <c r="I221">
        <v>107.6148</v>
      </c>
      <c r="K221" s="2">
        <v>0.451388888888889</v>
      </c>
      <c r="L221" s="3">
        <f t="shared" si="19"/>
        <v>275.4513888888889</v>
      </c>
      <c r="M221">
        <f t="shared" si="20"/>
        <v>819.4918449387699</v>
      </c>
      <c r="N221">
        <f t="shared" si="21"/>
        <v>158.61326833313842</v>
      </c>
    </row>
    <row r="222" spans="1:14" ht="12.75">
      <c r="A222" t="s">
        <v>214</v>
      </c>
      <c r="B222" s="1">
        <v>36800</v>
      </c>
      <c r="C222" s="2">
        <v>0.4546990740740741</v>
      </c>
      <c r="D222" t="s">
        <v>422</v>
      </c>
      <c r="E222">
        <v>0.67</v>
      </c>
      <c r="F222">
        <v>20.5971</v>
      </c>
      <c r="G222" t="s">
        <v>423</v>
      </c>
      <c r="H222">
        <v>1.655</v>
      </c>
      <c r="I222">
        <v>110.3226</v>
      </c>
      <c r="K222" s="2">
        <v>0.453472222222222</v>
      </c>
      <c r="L222" s="3">
        <f t="shared" si="19"/>
        <v>275.4534722222222</v>
      </c>
      <c r="M222">
        <f t="shared" si="20"/>
        <v>1008.5296407464172</v>
      </c>
      <c r="N222">
        <f t="shared" si="21"/>
        <v>161.74426375051831</v>
      </c>
    </row>
    <row r="223" spans="1:14" ht="12.75">
      <c r="A223" t="s">
        <v>215</v>
      </c>
      <c r="B223" s="1">
        <v>36800</v>
      </c>
      <c r="C223" s="2">
        <v>0.4567939814814815</v>
      </c>
      <c r="D223" t="s">
        <v>422</v>
      </c>
      <c r="E223">
        <v>0.668</v>
      </c>
      <c r="F223">
        <v>17.29</v>
      </c>
      <c r="G223" t="s">
        <v>423</v>
      </c>
      <c r="H223">
        <v>1.655</v>
      </c>
      <c r="I223">
        <v>107.0332</v>
      </c>
      <c r="K223" s="2">
        <v>0.455555555555556</v>
      </c>
      <c r="L223" s="3">
        <f t="shared" si="19"/>
        <v>275.4555555555556</v>
      </c>
      <c r="M223">
        <f t="shared" si="20"/>
        <v>846.5986710995991</v>
      </c>
      <c r="N223">
        <f t="shared" si="21"/>
        <v>157.94077149631585</v>
      </c>
    </row>
    <row r="224" spans="1:14" ht="12.75">
      <c r="A224" t="s">
        <v>216</v>
      </c>
      <c r="B224" s="1">
        <v>36800</v>
      </c>
      <c r="C224" s="2">
        <v>0.4588773148148148</v>
      </c>
      <c r="D224" t="s">
        <v>422</v>
      </c>
      <c r="E224">
        <v>0.671</v>
      </c>
      <c r="F224">
        <v>20.4357</v>
      </c>
      <c r="G224" t="s">
        <v>423</v>
      </c>
      <c r="H224">
        <v>1.656</v>
      </c>
      <c r="I224">
        <v>110.6232</v>
      </c>
      <c r="K224" s="2">
        <v>0.457638888888889</v>
      </c>
      <c r="L224" s="3">
        <f t="shared" si="19"/>
        <v>275.4576388888889</v>
      </c>
      <c r="M224">
        <f t="shared" si="20"/>
        <v>1000.626747425684</v>
      </c>
      <c r="N224">
        <f t="shared" si="21"/>
        <v>162.09184378688155</v>
      </c>
    </row>
    <row r="225" spans="1:14" ht="12.75">
      <c r="A225" t="s">
        <v>430</v>
      </c>
      <c r="B225" s="1">
        <v>36800</v>
      </c>
      <c r="C225">
        <f>AVERAGE(C224,C227)</f>
        <v>0.4620023148148148</v>
      </c>
      <c r="D225" t="s">
        <v>422</v>
      </c>
      <c r="E225" t="s">
        <v>430</v>
      </c>
      <c r="F225" t="s">
        <v>430</v>
      </c>
      <c r="G225" t="s">
        <v>423</v>
      </c>
      <c r="H225" t="s">
        <v>430</v>
      </c>
      <c r="I225" t="s">
        <v>430</v>
      </c>
      <c r="K225" s="2">
        <v>0.459722222222222</v>
      </c>
      <c r="L225" s="3">
        <f t="shared" si="19"/>
        <v>275.45972222222224</v>
      </c>
      <c r="M225" t="s">
        <v>430</v>
      </c>
      <c r="N225" t="s">
        <v>430</v>
      </c>
    </row>
    <row r="226" spans="1:14" ht="12.75">
      <c r="A226" t="s">
        <v>430</v>
      </c>
      <c r="B226" s="1">
        <v>36800</v>
      </c>
      <c r="C226">
        <f>AVERAGE(C225,C227)</f>
        <v>0.4635648148148148</v>
      </c>
      <c r="D226" t="s">
        <v>422</v>
      </c>
      <c r="E226" t="s">
        <v>430</v>
      </c>
      <c r="F226" t="s">
        <v>430</v>
      </c>
      <c r="G226" t="s">
        <v>423</v>
      </c>
      <c r="H226" t="s">
        <v>430</v>
      </c>
      <c r="I226" t="s">
        <v>430</v>
      </c>
      <c r="K226" s="2">
        <v>0.461805555555556</v>
      </c>
      <c r="L226" s="3">
        <f t="shared" si="19"/>
        <v>275.46180555555554</v>
      </c>
      <c r="M226" t="s">
        <v>430</v>
      </c>
      <c r="N226" t="s">
        <v>430</v>
      </c>
    </row>
    <row r="227" spans="1:14" ht="12.75">
      <c r="A227" t="s">
        <v>217</v>
      </c>
      <c r="B227" s="1">
        <v>36800</v>
      </c>
      <c r="C227" s="2">
        <v>0.4651273148148148</v>
      </c>
      <c r="D227" t="s">
        <v>422</v>
      </c>
      <c r="E227">
        <v>0.671</v>
      </c>
      <c r="F227">
        <v>17.7191</v>
      </c>
      <c r="G227" t="s">
        <v>423</v>
      </c>
      <c r="H227">
        <v>1.658</v>
      </c>
      <c r="I227">
        <v>107.9892</v>
      </c>
      <c r="K227" s="2">
        <v>0.463888888888889</v>
      </c>
      <c r="L227" s="3">
        <f t="shared" si="19"/>
        <v>275.4638888888889</v>
      </c>
      <c r="M227">
        <f t="shared" si="20"/>
        <v>867.6093992527997</v>
      </c>
      <c r="N227">
        <f>(277-103)/(-62+(AVERAGE($P$207,$P$367)))*I227+277-((277-103)/(-62+(AVERAGE($P$207,$P$367)))*210)</f>
        <v>159.0461823904052</v>
      </c>
    </row>
    <row r="228" spans="1:14" ht="12.75">
      <c r="A228" t="s">
        <v>218</v>
      </c>
      <c r="B228" s="1">
        <v>36800</v>
      </c>
      <c r="C228" s="2">
        <v>0.46721064814814817</v>
      </c>
      <c r="D228" t="s">
        <v>422</v>
      </c>
      <c r="E228">
        <v>0.668</v>
      </c>
      <c r="F228">
        <v>19.6387</v>
      </c>
      <c r="G228" t="s">
        <v>423</v>
      </c>
      <c r="H228">
        <v>1.656</v>
      </c>
      <c r="I228">
        <v>105.6371</v>
      </c>
      <c r="K228" s="2">
        <v>0.465972222222222</v>
      </c>
      <c r="L228" s="3">
        <f t="shared" si="19"/>
        <v>275.4659722222222</v>
      </c>
      <c r="M228">
        <f t="shared" si="20"/>
        <v>961.601927248334</v>
      </c>
      <c r="N228">
        <f>(277-103)/(-62+(AVERAGE($P$207,$P$367)))*I228+277-((277-103)/(-62+(AVERAGE($P$207,$P$367)))*210)</f>
        <v>156.32647845317967</v>
      </c>
    </row>
    <row r="229" spans="1:14" ht="12.75">
      <c r="A229" t="s">
        <v>219</v>
      </c>
      <c r="B229" s="1">
        <v>36800</v>
      </c>
      <c r="C229" s="2">
        <v>0.46929398148148144</v>
      </c>
      <c r="D229" t="s">
        <v>422</v>
      </c>
      <c r="E229">
        <v>0.67</v>
      </c>
      <c r="F229">
        <v>17.3558</v>
      </c>
      <c r="G229" t="s">
        <v>423</v>
      </c>
      <c r="H229">
        <v>1.658</v>
      </c>
      <c r="I229">
        <v>109.8021</v>
      </c>
      <c r="K229" s="2">
        <v>0.468055555555556</v>
      </c>
      <c r="L229" s="3">
        <f t="shared" si="19"/>
        <v>275.46805555555557</v>
      </c>
      <c r="M229">
        <f t="shared" si="20"/>
        <v>849.8205445847553</v>
      </c>
      <c r="N229">
        <f>(277-103)/(-62+(AVERAGE($P$207,$P$367)))*I229+277-((277-103)/(-62+(AVERAGE($P$207,$P$367)))*210)</f>
        <v>161.1424160827636</v>
      </c>
    </row>
    <row r="230" spans="1:14" ht="12.75">
      <c r="A230" t="s">
        <v>220</v>
      </c>
      <c r="B230" s="1">
        <v>36800</v>
      </c>
      <c r="C230" s="2">
        <v>0.4714467592592593</v>
      </c>
      <c r="D230" t="s">
        <v>422</v>
      </c>
      <c r="E230">
        <v>0.67</v>
      </c>
      <c r="F230">
        <v>20.1654</v>
      </c>
      <c r="G230" t="s">
        <v>423</v>
      </c>
      <c r="H230">
        <v>1.656</v>
      </c>
      <c r="I230">
        <v>108.2313</v>
      </c>
      <c r="K230" s="2">
        <v>0.470138888888889</v>
      </c>
      <c r="L230" s="3">
        <f>B210-DATE(1999,12,31)+K210</f>
        <v>275.42847222222224</v>
      </c>
      <c r="M230">
        <f>500*F210/AVERAGE($Q$367,$Q$207)</f>
        <v>998.9668460404744</v>
      </c>
      <c r="N230">
        <f>(277-103)/(-62+(AVERAGE($P$207,$P$367)))*I210+277-((277-103)/(-62+(AVERAGE($P$207,$P$367)))*210)</f>
        <v>157.55815594730518</v>
      </c>
    </row>
    <row r="231" spans="1:14" ht="12.75">
      <c r="A231" t="s">
        <v>221</v>
      </c>
      <c r="B231" s="1">
        <v>36800</v>
      </c>
      <c r="C231" s="2">
        <v>0.47347222222222224</v>
      </c>
      <c r="D231" t="s">
        <v>422</v>
      </c>
      <c r="E231">
        <v>0.67</v>
      </c>
      <c r="F231">
        <v>18.1753</v>
      </c>
      <c r="G231" t="s">
        <v>423</v>
      </c>
      <c r="H231">
        <v>1.656</v>
      </c>
      <c r="I231">
        <v>112.7568</v>
      </c>
      <c r="K231" s="2">
        <v>0.472222222222222</v>
      </c>
      <c r="L231" s="3">
        <f t="shared" si="19"/>
        <v>275.47222222222223</v>
      </c>
      <c r="M231">
        <f t="shared" si="20"/>
        <v>889.9470692213154</v>
      </c>
      <c r="N231">
        <f>(277-103)/(-62+(AVERAGE($P$207,$P$367)))*I231+277-((277-103)/(-62+(AVERAGE($P$207,$P$367)))*210)</f>
        <v>164.5588988952802</v>
      </c>
    </row>
    <row r="232" spans="1:14" ht="12.75">
      <c r="A232" t="s">
        <v>222</v>
      </c>
      <c r="B232" s="1">
        <v>36800</v>
      </c>
      <c r="C232" s="2">
        <v>0.47555555555555556</v>
      </c>
      <c r="D232" t="s">
        <v>422</v>
      </c>
      <c r="E232">
        <v>0.67</v>
      </c>
      <c r="F232">
        <v>20.7523</v>
      </c>
      <c r="G232" t="s">
        <v>423</v>
      </c>
      <c r="H232">
        <v>1.658</v>
      </c>
      <c r="I232">
        <v>109.8368</v>
      </c>
      <c r="K232" s="2">
        <v>0.474305555555555</v>
      </c>
      <c r="L232" s="3">
        <f t="shared" si="19"/>
        <v>275.47430555555553</v>
      </c>
      <c r="M232">
        <f t="shared" si="20"/>
        <v>1016.1289532828347</v>
      </c>
      <c r="N232">
        <f>(277-103)/(-62+(AVERAGE($P$207,$P$367)))*I232+277-((277-103)/(-62+(AVERAGE($P$207,$P$367)))*210)</f>
        <v>161.1825392606139</v>
      </c>
    </row>
    <row r="233" spans="1:14" ht="12.75">
      <c r="A233" t="s">
        <v>223</v>
      </c>
      <c r="B233" s="1">
        <v>36800</v>
      </c>
      <c r="C233" s="2">
        <v>0.4776388888888889</v>
      </c>
      <c r="D233" t="s">
        <v>422</v>
      </c>
      <c r="E233">
        <v>0.67</v>
      </c>
      <c r="F233">
        <v>18.2718</v>
      </c>
      <c r="G233" t="s">
        <v>423</v>
      </c>
      <c r="H233">
        <v>1.658</v>
      </c>
      <c r="I233">
        <v>109.3145</v>
      </c>
      <c r="K233" s="2">
        <v>0.476388888888889</v>
      </c>
      <c r="L233" s="3">
        <f t="shared" si="19"/>
        <v>275.4763888888889</v>
      </c>
      <c r="M233">
        <f t="shared" si="20"/>
        <v>894.6721572352604</v>
      </c>
      <c r="N233">
        <f>(277-103)/(-62+(AVERAGE($P$207,$P$367)))*I233+277-((277-103)/(-62+(AVERAGE($P$207,$P$367)))*210)</f>
        <v>160.57861027527616</v>
      </c>
    </row>
    <row r="234" spans="1:14" ht="12.75">
      <c r="A234" t="s">
        <v>224</v>
      </c>
      <c r="B234" s="1">
        <v>36800</v>
      </c>
      <c r="C234" s="2">
        <v>0.4797222222222222</v>
      </c>
      <c r="D234" t="s">
        <v>422</v>
      </c>
      <c r="E234">
        <v>0.67</v>
      </c>
      <c r="F234">
        <v>20.5191</v>
      </c>
      <c r="G234" t="s">
        <v>423</v>
      </c>
      <c r="H234">
        <v>1.656</v>
      </c>
      <c r="I234">
        <v>109.4954</v>
      </c>
      <c r="K234" s="2">
        <v>0.478472222222222</v>
      </c>
      <c r="L234" s="3">
        <f t="shared" si="19"/>
        <v>275.4784722222222</v>
      </c>
      <c r="M234">
        <f t="shared" si="20"/>
        <v>1004.7103986211558</v>
      </c>
      <c r="N234">
        <f>(277-103)/(-62+(AVERAGE($P$207,$P$367)))*I234+277-((277-103)/(-62+(AVERAGE($P$207,$P$367)))*210)</f>
        <v>160.78778269236903</v>
      </c>
    </row>
    <row r="235" spans="1:14" ht="12.75">
      <c r="A235" t="s">
        <v>225</v>
      </c>
      <c r="B235" s="1">
        <v>36800</v>
      </c>
      <c r="C235" s="2">
        <v>0.48181712962962964</v>
      </c>
      <c r="D235" t="s">
        <v>422</v>
      </c>
      <c r="E235">
        <v>0.67</v>
      </c>
      <c r="F235">
        <v>18.2748</v>
      </c>
      <c r="G235" t="s">
        <v>423</v>
      </c>
      <c r="H235">
        <v>1.656</v>
      </c>
      <c r="I235">
        <v>109.9337</v>
      </c>
      <c r="K235" s="2">
        <v>0.480555555555555</v>
      </c>
      <c r="L235" s="3">
        <f t="shared" si="19"/>
        <v>275.48055555555555</v>
      </c>
      <c r="M235">
        <f t="shared" si="20"/>
        <v>894.8190511631551</v>
      </c>
      <c r="N235">
        <f>(277-103)/(-62+(AVERAGE($P$207,$P$367)))*I235+277-((277-103)/(-62+(AVERAGE($P$207,$P$367)))*210)</f>
        <v>161.29458352383278</v>
      </c>
    </row>
    <row r="236" spans="1:14" ht="12.75">
      <c r="A236" t="s">
        <v>430</v>
      </c>
      <c r="B236" s="1">
        <v>36800</v>
      </c>
      <c r="C236">
        <f>AVERAGE(C235,C238)</f>
        <v>0.4849421296296297</v>
      </c>
      <c r="D236" t="s">
        <v>422</v>
      </c>
      <c r="E236" t="s">
        <v>430</v>
      </c>
      <c r="F236" t="s">
        <v>430</v>
      </c>
      <c r="G236" t="s">
        <v>423</v>
      </c>
      <c r="H236" t="s">
        <v>430</v>
      </c>
      <c r="I236" t="s">
        <v>430</v>
      </c>
      <c r="K236" s="2">
        <v>0.482638888888889</v>
      </c>
      <c r="L236" s="3">
        <f t="shared" si="19"/>
        <v>275.4826388888889</v>
      </c>
      <c r="M236" t="s">
        <v>430</v>
      </c>
      <c r="N236" t="s">
        <v>430</v>
      </c>
    </row>
    <row r="237" spans="1:14" ht="12.75">
      <c r="A237" t="s">
        <v>430</v>
      </c>
      <c r="B237" s="1">
        <v>36800</v>
      </c>
      <c r="C237">
        <f>AVERAGE(C236,C238)</f>
        <v>0.4865046296296297</v>
      </c>
      <c r="D237" t="s">
        <v>422</v>
      </c>
      <c r="E237" t="s">
        <v>430</v>
      </c>
      <c r="F237" t="s">
        <v>430</v>
      </c>
      <c r="G237" t="s">
        <v>423</v>
      </c>
      <c r="H237" t="s">
        <v>430</v>
      </c>
      <c r="I237" t="s">
        <v>430</v>
      </c>
      <c r="K237" s="2">
        <v>0.484722222222222</v>
      </c>
      <c r="L237" s="3">
        <f t="shared" si="19"/>
        <v>275.4847222222222</v>
      </c>
      <c r="M237" t="s">
        <v>430</v>
      </c>
      <c r="N237" t="s">
        <v>430</v>
      </c>
    </row>
    <row r="238" spans="1:14" ht="12.75">
      <c r="A238" t="s">
        <v>226</v>
      </c>
      <c r="B238" s="1">
        <v>36800</v>
      </c>
      <c r="C238" s="2">
        <v>0.48806712962962967</v>
      </c>
      <c r="D238" t="s">
        <v>422</v>
      </c>
      <c r="E238">
        <v>0.67</v>
      </c>
      <c r="F238">
        <v>18.8984</v>
      </c>
      <c r="G238" t="s">
        <v>423</v>
      </c>
      <c r="H238">
        <v>1.656</v>
      </c>
      <c r="I238">
        <v>103.1703</v>
      </c>
      <c r="K238" s="2">
        <v>0.486805555555555</v>
      </c>
      <c r="L238" s="3">
        <f t="shared" si="19"/>
        <v>275.4868055555556</v>
      </c>
      <c r="M238">
        <f t="shared" si="20"/>
        <v>925.3534023081933</v>
      </c>
      <c r="N238">
        <f>(277-103)/(-62+(AVERAGE($P$207,$P$367)))*I238+277-((277-103)/(-62+(AVERAGE($P$207,$P$367)))*210)</f>
        <v>153.47414833441428</v>
      </c>
    </row>
    <row r="239" spans="1:14" ht="12.75">
      <c r="A239" t="s">
        <v>227</v>
      </c>
      <c r="B239" s="1">
        <v>36800</v>
      </c>
      <c r="C239" s="2">
        <v>0.49015046296296294</v>
      </c>
      <c r="D239" t="s">
        <v>422</v>
      </c>
      <c r="E239">
        <v>0.671</v>
      </c>
      <c r="F239">
        <v>17.3212</v>
      </c>
      <c r="G239" t="s">
        <v>423</v>
      </c>
      <c r="H239">
        <v>1.658</v>
      </c>
      <c r="I239">
        <v>110.3662</v>
      </c>
      <c r="K239" s="2">
        <v>0.488888888888889</v>
      </c>
      <c r="L239" s="3">
        <f t="shared" si="19"/>
        <v>275.4888888888889</v>
      </c>
      <c r="M239">
        <f t="shared" si="20"/>
        <v>848.1263679497036</v>
      </c>
      <c r="N239">
        <f>(277-103)/(-62+(AVERAGE($P$207,$P$367)))*I239+277-((277-103)/(-62+(AVERAGE($P$207,$P$367)))*210)</f>
        <v>161.79467788752913</v>
      </c>
    </row>
    <row r="240" spans="1:14" ht="12.75">
      <c r="A240" t="s">
        <v>228</v>
      </c>
      <c r="B240" s="1">
        <v>36800</v>
      </c>
      <c r="C240" s="2">
        <v>0.4922337962962963</v>
      </c>
      <c r="D240" t="s">
        <v>422</v>
      </c>
      <c r="E240">
        <v>0.671</v>
      </c>
      <c r="F240">
        <v>18.8194</v>
      </c>
      <c r="G240" t="s">
        <v>423</v>
      </c>
      <c r="H240">
        <v>1.658</v>
      </c>
      <c r="I240">
        <v>111.7371</v>
      </c>
      <c r="K240" s="2">
        <v>0.490972222222222</v>
      </c>
      <c r="L240" s="3">
        <f t="shared" si="19"/>
        <v>275.49097222222224</v>
      </c>
      <c r="M240">
        <f t="shared" si="20"/>
        <v>921.4851955403005</v>
      </c>
      <c r="N240">
        <f>(277-103)/(-62+(AVERAGE($P$207,$P$367)))*I240+277-((277-103)/(-62+(AVERAGE($P$207,$P$367)))*210)</f>
        <v>163.37983248450308</v>
      </c>
    </row>
    <row r="241" spans="1:14" ht="12.75">
      <c r="A241" t="s">
        <v>229</v>
      </c>
      <c r="B241" s="1">
        <v>36800</v>
      </c>
      <c r="C241" s="2">
        <v>0.49431712962962965</v>
      </c>
      <c r="D241" t="s">
        <v>422</v>
      </c>
      <c r="E241">
        <v>0.67</v>
      </c>
      <c r="F241">
        <v>16.5345</v>
      </c>
      <c r="G241" t="s">
        <v>423</v>
      </c>
      <c r="H241">
        <v>1.656</v>
      </c>
      <c r="I241">
        <v>105.4631</v>
      </c>
      <c r="K241" s="2">
        <v>0.493055555555555</v>
      </c>
      <c r="L241" s="3">
        <f t="shared" si="19"/>
        <v>275.49305555555554</v>
      </c>
      <c r="M241">
        <f t="shared" si="20"/>
        <v>809.6058835914587</v>
      </c>
      <c r="N241">
        <f>(277-103)/(-62+(AVERAGE($P$207,$P$367)))*I241+277-((277-103)/(-62+(AVERAGE($P$207,$P$367)))*210)</f>
        <v>156.12528442015503</v>
      </c>
    </row>
    <row r="242" spans="1:14" ht="12.75">
      <c r="A242" t="s">
        <v>430</v>
      </c>
      <c r="B242" s="1">
        <v>36800</v>
      </c>
      <c r="C242">
        <f>AVERAGE(C241,C243)</f>
        <v>0.49640625</v>
      </c>
      <c r="D242" t="s">
        <v>422</v>
      </c>
      <c r="E242" t="s">
        <v>430</v>
      </c>
      <c r="F242" t="s">
        <v>430</v>
      </c>
      <c r="G242" t="s">
        <v>423</v>
      </c>
      <c r="H242" t="s">
        <v>430</v>
      </c>
      <c r="I242" t="s">
        <v>430</v>
      </c>
      <c r="K242" s="2">
        <v>0.495138888888889</v>
      </c>
      <c r="L242" s="3">
        <f t="shared" si="19"/>
        <v>275.4951388888889</v>
      </c>
      <c r="M242" t="s">
        <v>430</v>
      </c>
      <c r="N242" t="s">
        <v>430</v>
      </c>
    </row>
    <row r="243" spans="1:14" ht="12.75">
      <c r="A243" t="s">
        <v>230</v>
      </c>
      <c r="B243" s="1">
        <v>36800</v>
      </c>
      <c r="C243" s="2">
        <v>0.49849537037037034</v>
      </c>
      <c r="D243" t="s">
        <v>422</v>
      </c>
      <c r="E243">
        <v>0.671</v>
      </c>
      <c r="F243">
        <v>17.2366</v>
      </c>
      <c r="G243" t="s">
        <v>423</v>
      </c>
      <c r="H243">
        <v>1.658</v>
      </c>
      <c r="I243">
        <v>108.1579</v>
      </c>
      <c r="K243" s="2">
        <v>0.497222222222222</v>
      </c>
      <c r="L243" s="3">
        <f t="shared" si="19"/>
        <v>275.4972222222222</v>
      </c>
      <c r="M243">
        <f t="shared" si="20"/>
        <v>843.9839591830739</v>
      </c>
      <c r="N243">
        <f>(277-103)/(-62+(AVERAGE($P$207,$P$367)))*I243+277-((277-103)/(-62+(AVERAGE($P$207,$P$367)))*210)</f>
        <v>159.24124809943544</v>
      </c>
    </row>
    <row r="244" spans="1:14" ht="12.75">
      <c r="A244" t="s">
        <v>430</v>
      </c>
      <c r="B244" s="1">
        <v>36800</v>
      </c>
      <c r="C244">
        <f>AVERAGE(C243,C245)</f>
        <v>0.5005787037037037</v>
      </c>
      <c r="D244" t="s">
        <v>422</v>
      </c>
      <c r="E244" t="s">
        <v>430</v>
      </c>
      <c r="F244" t="s">
        <v>430</v>
      </c>
      <c r="G244" t="s">
        <v>423</v>
      </c>
      <c r="H244" t="s">
        <v>430</v>
      </c>
      <c r="I244" t="s">
        <v>430</v>
      </c>
      <c r="K244" s="2">
        <v>0.499305555555555</v>
      </c>
      <c r="L244" s="3">
        <f t="shared" si="19"/>
        <v>275.49930555555557</v>
      </c>
      <c r="M244" t="s">
        <v>430</v>
      </c>
      <c r="N244" t="s">
        <v>430</v>
      </c>
    </row>
    <row r="245" spans="1:14" ht="12.75">
      <c r="A245" t="s">
        <v>231</v>
      </c>
      <c r="B245" s="1">
        <v>36800</v>
      </c>
      <c r="C245" s="2">
        <v>0.502662037037037</v>
      </c>
      <c r="D245" t="s">
        <v>422</v>
      </c>
      <c r="E245">
        <v>0.675</v>
      </c>
      <c r="F245">
        <v>17.5733</v>
      </c>
      <c r="G245" t="s">
        <v>423</v>
      </c>
      <c r="H245">
        <v>1.661</v>
      </c>
      <c r="I245">
        <v>103.21</v>
      </c>
      <c r="K245" s="2">
        <v>0.501388888888889</v>
      </c>
      <c r="L245" s="3">
        <f t="shared" si="19"/>
        <v>275.50138888888887</v>
      </c>
      <c r="M245">
        <f t="shared" si="20"/>
        <v>860.4703543571187</v>
      </c>
      <c r="N245">
        <f>(277-103)/(-62+(AVERAGE($P$207,$P$367)))*I245+277-((277-103)/(-62+(AVERAGE($P$207,$P$367)))*210)</f>
        <v>153.5200529499952</v>
      </c>
    </row>
    <row r="246" spans="1:14" ht="12.75">
      <c r="A246" t="s">
        <v>430</v>
      </c>
      <c r="B246" s="1">
        <v>36800</v>
      </c>
      <c r="C246">
        <f>AVERAGE(C245,C247)</f>
        <v>0.5047453703703704</v>
      </c>
      <c r="D246" t="s">
        <v>422</v>
      </c>
      <c r="E246" t="s">
        <v>430</v>
      </c>
      <c r="F246" t="s">
        <v>430</v>
      </c>
      <c r="G246" t="s">
        <v>423</v>
      </c>
      <c r="H246" t="s">
        <v>430</v>
      </c>
      <c r="I246" t="s">
        <v>430</v>
      </c>
      <c r="K246" s="2">
        <v>0.503472222222222</v>
      </c>
      <c r="L246" s="3">
        <f t="shared" si="19"/>
        <v>275.50347222222223</v>
      </c>
      <c r="M246" t="s">
        <v>430</v>
      </c>
      <c r="N246" t="s">
        <v>430</v>
      </c>
    </row>
    <row r="247" spans="1:14" ht="12.75">
      <c r="A247" t="s">
        <v>232</v>
      </c>
      <c r="B247" s="1">
        <v>36800</v>
      </c>
      <c r="C247" s="2">
        <v>0.5068287037037037</v>
      </c>
      <c r="D247" t="s">
        <v>422</v>
      </c>
      <c r="E247">
        <v>0.67</v>
      </c>
      <c r="F247">
        <v>17.2873</v>
      </c>
      <c r="G247" t="s">
        <v>423</v>
      </c>
      <c r="H247">
        <v>1.658</v>
      </c>
      <c r="I247">
        <v>108.9271</v>
      </c>
      <c r="K247" s="2">
        <v>0.505555555555555</v>
      </c>
      <c r="L247" s="3">
        <f t="shared" si="19"/>
        <v>275.50555555555553</v>
      </c>
      <c r="M247">
        <f t="shared" si="20"/>
        <v>846.4664665644938</v>
      </c>
      <c r="N247">
        <f>(277-103)/(-62+(AVERAGE($P$207,$P$367)))*I247+277-((277-103)/(-62+(AVERAGE($P$207,$P$367)))*210)</f>
        <v>160.13066447990985</v>
      </c>
    </row>
    <row r="248" spans="1:14" ht="12.75">
      <c r="A248" t="s">
        <v>430</v>
      </c>
      <c r="B248" s="1">
        <v>36800</v>
      </c>
      <c r="C248">
        <f>AVERAGE(C247,C249)</f>
        <v>0.508912037037037</v>
      </c>
      <c r="D248" t="s">
        <v>422</v>
      </c>
      <c r="E248" t="s">
        <v>430</v>
      </c>
      <c r="F248" t="s">
        <v>430</v>
      </c>
      <c r="G248" t="s">
        <v>423</v>
      </c>
      <c r="H248" t="s">
        <v>430</v>
      </c>
      <c r="I248" t="s">
        <v>430</v>
      </c>
      <c r="K248" s="2">
        <v>0.507638888888889</v>
      </c>
      <c r="L248" s="3">
        <f t="shared" si="19"/>
        <v>275.5076388888889</v>
      </c>
      <c r="M248" t="s">
        <v>430</v>
      </c>
      <c r="N248" t="s">
        <v>430</v>
      </c>
    </row>
    <row r="249" spans="1:14" ht="12.75">
      <c r="A249" t="s">
        <v>233</v>
      </c>
      <c r="B249" s="1">
        <v>36800</v>
      </c>
      <c r="C249" s="2">
        <v>0.5109953703703703</v>
      </c>
      <c r="D249" t="s">
        <v>422</v>
      </c>
      <c r="E249">
        <v>0.671</v>
      </c>
      <c r="F249">
        <v>18.0618</v>
      </c>
      <c r="G249" t="s">
        <v>423</v>
      </c>
      <c r="H249">
        <v>1.66</v>
      </c>
      <c r="I249">
        <v>104.1142</v>
      </c>
      <c r="K249" s="2">
        <v>0.509722222222222</v>
      </c>
      <c r="L249" s="3">
        <f t="shared" si="19"/>
        <v>275.5097222222222</v>
      </c>
      <c r="M249">
        <f t="shared" si="20"/>
        <v>884.3895822826339</v>
      </c>
      <c r="N249">
        <f aca="true" t="shared" si="22" ref="N249:N255">(277-103)/(-62+(AVERAGE($P$207,$P$367)))*I249+277-((277-103)/(-62+(AVERAGE($P$207,$P$367)))*210)</f>
        <v>154.56556814919566</v>
      </c>
    </row>
    <row r="250" spans="1:14" ht="12.75">
      <c r="A250" t="s">
        <v>234</v>
      </c>
      <c r="B250" s="1">
        <v>36800</v>
      </c>
      <c r="C250" s="2">
        <v>0.5130902777777778</v>
      </c>
      <c r="D250" t="s">
        <v>422</v>
      </c>
      <c r="E250">
        <v>0.671</v>
      </c>
      <c r="F250">
        <v>20.6304</v>
      </c>
      <c r="G250" t="s">
        <v>423</v>
      </c>
      <c r="H250">
        <v>1.658</v>
      </c>
      <c r="I250">
        <v>106.9777</v>
      </c>
      <c r="K250" s="2">
        <v>0.511805555555555</v>
      </c>
      <c r="L250" s="3">
        <f t="shared" si="19"/>
        <v>275.51180555555555</v>
      </c>
      <c r="M250">
        <f t="shared" si="20"/>
        <v>1010.160163346048</v>
      </c>
      <c r="N250">
        <f t="shared" si="22"/>
        <v>157.87659753750626</v>
      </c>
    </row>
    <row r="251" spans="1:14" ht="12.75">
      <c r="A251" t="s">
        <v>235</v>
      </c>
      <c r="B251" s="1">
        <v>36800</v>
      </c>
      <c r="C251" s="2">
        <v>0.5152314814814815</v>
      </c>
      <c r="D251" t="s">
        <v>422</v>
      </c>
      <c r="E251">
        <v>0.67</v>
      </c>
      <c r="F251">
        <v>17.7265</v>
      </c>
      <c r="G251" t="s">
        <v>423</v>
      </c>
      <c r="H251">
        <v>1.658</v>
      </c>
      <c r="I251">
        <v>111.3164</v>
      </c>
      <c r="K251" s="2">
        <v>0.513888888888889</v>
      </c>
      <c r="L251" s="3">
        <f t="shared" si="19"/>
        <v>275.5138888888889</v>
      </c>
      <c r="M251">
        <f t="shared" si="20"/>
        <v>867.9717376082731</v>
      </c>
      <c r="N251">
        <f t="shared" si="22"/>
        <v>162.89338231385102</v>
      </c>
    </row>
    <row r="252" spans="1:14" ht="12.75">
      <c r="A252" t="s">
        <v>236</v>
      </c>
      <c r="B252" s="1">
        <v>36800</v>
      </c>
      <c r="C252" s="2">
        <v>0.5172569444444445</v>
      </c>
      <c r="D252" t="s">
        <v>422</v>
      </c>
      <c r="E252">
        <v>0.671</v>
      </c>
      <c r="F252">
        <v>19.8404</v>
      </c>
      <c r="G252" t="s">
        <v>423</v>
      </c>
      <c r="H252">
        <v>1.66</v>
      </c>
      <c r="I252">
        <v>108.0936</v>
      </c>
      <c r="K252" s="2">
        <v>0.515972222222222</v>
      </c>
      <c r="L252" s="3">
        <f t="shared" si="19"/>
        <v>275.5159722222222</v>
      </c>
      <c r="M252">
        <f t="shared" si="20"/>
        <v>971.4780956671187</v>
      </c>
      <c r="N252">
        <f t="shared" si="22"/>
        <v>159.16689881022</v>
      </c>
    </row>
    <row r="253" spans="1:14" ht="12.75">
      <c r="A253" t="s">
        <v>237</v>
      </c>
      <c r="B253" s="1">
        <v>36800</v>
      </c>
      <c r="C253" s="2">
        <v>0.5193402777777778</v>
      </c>
      <c r="D253" t="s">
        <v>422</v>
      </c>
      <c r="E253">
        <v>0.671</v>
      </c>
      <c r="F253">
        <v>17.5345</v>
      </c>
      <c r="G253" t="s">
        <v>423</v>
      </c>
      <c r="H253">
        <v>1.66</v>
      </c>
      <c r="I253">
        <v>108.4269</v>
      </c>
      <c r="K253" s="2">
        <v>0.518055555555555</v>
      </c>
      <c r="L253" s="3">
        <f t="shared" si="19"/>
        <v>275.5180555555556</v>
      </c>
      <c r="M253">
        <f t="shared" si="20"/>
        <v>858.5705262230144</v>
      </c>
      <c r="N253">
        <f t="shared" si="22"/>
        <v>159.5522894493413</v>
      </c>
    </row>
    <row r="254" spans="1:14" ht="12.75">
      <c r="A254" t="s">
        <v>238</v>
      </c>
      <c r="B254" s="1">
        <v>36800</v>
      </c>
      <c r="C254" s="2">
        <v>0.5214236111111111</v>
      </c>
      <c r="D254" t="s">
        <v>422</v>
      </c>
      <c r="E254">
        <v>0.67</v>
      </c>
      <c r="F254">
        <v>20.2844</v>
      </c>
      <c r="G254" t="s">
        <v>423</v>
      </c>
      <c r="H254">
        <v>1.658</v>
      </c>
      <c r="I254">
        <v>108.5321</v>
      </c>
      <c r="K254" s="2">
        <v>0.520138888888888</v>
      </c>
      <c r="L254" s="3">
        <f t="shared" si="19"/>
        <v>275.5201388888889</v>
      </c>
      <c r="M254">
        <f t="shared" si="20"/>
        <v>993.2183969955297</v>
      </c>
      <c r="N254">
        <f t="shared" si="22"/>
        <v>159.673930899193</v>
      </c>
    </row>
    <row r="255" spans="1:14" ht="12.75">
      <c r="A255" t="s">
        <v>239</v>
      </c>
      <c r="B255" s="1">
        <v>36800</v>
      </c>
      <c r="C255" s="2">
        <v>0.5235069444444445</v>
      </c>
      <c r="D255" t="s">
        <v>422</v>
      </c>
      <c r="E255">
        <v>0.67</v>
      </c>
      <c r="F255">
        <v>17.7613</v>
      </c>
      <c r="G255" t="s">
        <v>423</v>
      </c>
      <c r="H255">
        <v>1.658</v>
      </c>
      <c r="I255">
        <v>109.4849</v>
      </c>
      <c r="K255" s="2">
        <v>0.522222222222222</v>
      </c>
      <c r="L255" s="3">
        <f t="shared" si="19"/>
        <v>275.52222222222224</v>
      </c>
      <c r="M255">
        <f t="shared" si="20"/>
        <v>869.6757071718513</v>
      </c>
      <c r="N255">
        <f t="shared" si="22"/>
        <v>160.77564167313477</v>
      </c>
    </row>
    <row r="256" spans="1:14" ht="12.75">
      <c r="A256" t="s">
        <v>430</v>
      </c>
      <c r="B256" s="1">
        <v>36800</v>
      </c>
      <c r="C256">
        <f>AVERAGE(C255,C257)</f>
        <v>0.5255960648148148</v>
      </c>
      <c r="D256" t="s">
        <v>422</v>
      </c>
      <c r="E256" t="s">
        <v>430</v>
      </c>
      <c r="F256" t="s">
        <v>430</v>
      </c>
      <c r="G256" t="s">
        <v>423</v>
      </c>
      <c r="H256" t="s">
        <v>430</v>
      </c>
      <c r="I256" t="s">
        <v>430</v>
      </c>
      <c r="K256" s="2">
        <v>0.524305555555555</v>
      </c>
      <c r="L256" s="3">
        <f t="shared" si="19"/>
        <v>275.52430555555554</v>
      </c>
      <c r="M256" t="s">
        <v>430</v>
      </c>
      <c r="N256" t="s">
        <v>430</v>
      </c>
    </row>
    <row r="257" spans="1:14" ht="12.75">
      <c r="A257" t="s">
        <v>240</v>
      </c>
      <c r="B257" s="1">
        <v>36800</v>
      </c>
      <c r="C257" s="2">
        <v>0.5276851851851853</v>
      </c>
      <c r="D257" t="s">
        <v>422</v>
      </c>
      <c r="E257">
        <v>0.673</v>
      </c>
      <c r="F257">
        <v>17.5992</v>
      </c>
      <c r="G257" t="s">
        <v>423</v>
      </c>
      <c r="H257">
        <v>1.661</v>
      </c>
      <c r="I257">
        <v>104.4793</v>
      </c>
      <c r="K257" s="2">
        <v>0.526388888888889</v>
      </c>
      <c r="L257" s="3">
        <f t="shared" si="19"/>
        <v>275.5263888888889</v>
      </c>
      <c r="M257">
        <f t="shared" si="20"/>
        <v>861.7385386012761</v>
      </c>
      <c r="N257">
        <f aca="true" t="shared" si="23" ref="N257:N264">(277-103)/(-62+(AVERAGE($P$207,$P$367)))*I257+277-((277-103)/(-62+(AVERAGE($P$207,$P$367)))*210)</f>
        <v>154.98772873228353</v>
      </c>
    </row>
    <row r="258" spans="1:14" ht="12.75">
      <c r="A258" t="s">
        <v>241</v>
      </c>
      <c r="B258" s="1">
        <v>36800</v>
      </c>
      <c r="C258" s="2">
        <v>0.5297685185185185</v>
      </c>
      <c r="D258" t="s">
        <v>422</v>
      </c>
      <c r="E258">
        <v>0.671</v>
      </c>
      <c r="F258">
        <v>17.7867</v>
      </c>
      <c r="G258" t="s">
        <v>423</v>
      </c>
      <c r="H258">
        <v>1.66</v>
      </c>
      <c r="I258">
        <v>103.2528</v>
      </c>
      <c r="K258" s="2">
        <v>0.528472222222222</v>
      </c>
      <c r="L258" s="3">
        <f t="shared" si="19"/>
        <v>275.5284722222222</v>
      </c>
      <c r="M258">
        <f t="shared" si="20"/>
        <v>870.9194090946928</v>
      </c>
      <c r="N258">
        <f t="shared" si="23"/>
        <v>153.5695420569691</v>
      </c>
    </row>
    <row r="259" spans="1:14" ht="12.75">
      <c r="A259" t="s">
        <v>242</v>
      </c>
      <c r="B259" s="1">
        <v>36800</v>
      </c>
      <c r="C259" s="2">
        <v>0.5318518518518519</v>
      </c>
      <c r="D259" t="s">
        <v>422</v>
      </c>
      <c r="E259">
        <v>0.671</v>
      </c>
      <c r="F259">
        <v>16.0443</v>
      </c>
      <c r="G259" t="s">
        <v>423</v>
      </c>
      <c r="H259">
        <v>1.66</v>
      </c>
      <c r="I259">
        <v>112.4222</v>
      </c>
      <c r="K259" s="2">
        <v>0.530555555555555</v>
      </c>
      <c r="L259" s="3">
        <f t="shared" si="19"/>
        <v>275.53055555555557</v>
      </c>
      <c r="M259">
        <f t="shared" si="20"/>
        <v>785.60341577347</v>
      </c>
      <c r="N259">
        <f t="shared" si="23"/>
        <v>164.17200508234896</v>
      </c>
    </row>
    <row r="260" spans="1:14" ht="12.75">
      <c r="A260" t="s">
        <v>243</v>
      </c>
      <c r="B260" s="1">
        <v>36800</v>
      </c>
      <c r="C260" s="2">
        <v>0.5339351851851851</v>
      </c>
      <c r="D260" t="s">
        <v>422</v>
      </c>
      <c r="E260">
        <v>0.671</v>
      </c>
      <c r="F260">
        <v>17.8636</v>
      </c>
      <c r="G260" t="s">
        <v>423</v>
      </c>
      <c r="H260">
        <v>1.658</v>
      </c>
      <c r="I260">
        <v>112.016</v>
      </c>
      <c r="K260" s="2">
        <v>0.532638888888889</v>
      </c>
      <c r="L260" s="3">
        <f t="shared" si="19"/>
        <v>275.53263888888887</v>
      </c>
      <c r="M260">
        <f t="shared" si="20"/>
        <v>874.6847901130595</v>
      </c>
      <c r="N260">
        <f t="shared" si="23"/>
        <v>163.70232108111554</v>
      </c>
    </row>
    <row r="261" spans="1:14" ht="12.75">
      <c r="A261" t="s">
        <v>244</v>
      </c>
      <c r="B261" s="1">
        <v>36800</v>
      </c>
      <c r="C261" s="2">
        <v>0.5360185185185186</v>
      </c>
      <c r="D261" t="s">
        <v>422</v>
      </c>
      <c r="E261">
        <v>0.673</v>
      </c>
      <c r="F261">
        <v>17.2165</v>
      </c>
      <c r="G261" t="s">
        <v>423</v>
      </c>
      <c r="H261">
        <v>1.661</v>
      </c>
      <c r="I261">
        <v>110.3847</v>
      </c>
      <c r="K261" s="2">
        <v>0.534722222222222</v>
      </c>
      <c r="L261" s="3">
        <f t="shared" si="19"/>
        <v>275.53472222222223</v>
      </c>
      <c r="M261">
        <f t="shared" si="20"/>
        <v>842.9997698661797</v>
      </c>
      <c r="N261">
        <f t="shared" si="23"/>
        <v>161.81606920713227</v>
      </c>
    </row>
    <row r="262" spans="1:14" ht="12.75">
      <c r="A262" t="s">
        <v>245</v>
      </c>
      <c r="B262" s="1">
        <v>36800</v>
      </c>
      <c r="C262" s="2">
        <v>0.5381018518518519</v>
      </c>
      <c r="D262" t="s">
        <v>422</v>
      </c>
      <c r="E262">
        <v>0.671</v>
      </c>
      <c r="F262">
        <v>18.0007</v>
      </c>
      <c r="G262" t="s">
        <v>423</v>
      </c>
      <c r="H262">
        <v>1.66</v>
      </c>
      <c r="I262">
        <v>102.7341</v>
      </c>
      <c r="K262" s="2">
        <v>0.536805555555555</v>
      </c>
      <c r="L262" s="3">
        <f aca="true" t="shared" si="24" ref="L262:L325">B262-DATE(1999,12,31)+K262</f>
        <v>275.53680555555553</v>
      </c>
      <c r="M262">
        <f t="shared" si="20"/>
        <v>881.3978426178455</v>
      </c>
      <c r="N262">
        <f t="shared" si="23"/>
        <v>152.96977570679735</v>
      </c>
    </row>
    <row r="263" spans="1:14" ht="12.75">
      <c r="A263" t="s">
        <v>246</v>
      </c>
      <c r="B263" s="1">
        <v>36800</v>
      </c>
      <c r="C263" s="2">
        <v>0.5402430555555556</v>
      </c>
      <c r="D263" t="s">
        <v>422</v>
      </c>
      <c r="E263">
        <v>0.671</v>
      </c>
      <c r="F263">
        <v>17.3727</v>
      </c>
      <c r="G263" t="s">
        <v>423</v>
      </c>
      <c r="H263">
        <v>1.661</v>
      </c>
      <c r="I263">
        <v>97.4437</v>
      </c>
      <c r="K263" s="2">
        <v>0.538888888888889</v>
      </c>
      <c r="L263" s="3">
        <f t="shared" si="24"/>
        <v>275.5388888888889</v>
      </c>
      <c r="M263">
        <f t="shared" si="20"/>
        <v>850.6480470452285</v>
      </c>
      <c r="N263">
        <f t="shared" si="23"/>
        <v>146.8525520728116</v>
      </c>
    </row>
    <row r="264" spans="1:14" ht="12.75">
      <c r="A264" t="s">
        <v>247</v>
      </c>
      <c r="B264" s="1">
        <v>36800</v>
      </c>
      <c r="C264" s="2">
        <v>0.5422800925925926</v>
      </c>
      <c r="D264" t="s">
        <v>422</v>
      </c>
      <c r="E264">
        <v>0.673</v>
      </c>
      <c r="F264">
        <v>19.3563</v>
      </c>
      <c r="G264" t="s">
        <v>423</v>
      </c>
      <c r="H264">
        <v>1.661</v>
      </c>
      <c r="I264">
        <v>103.0031</v>
      </c>
      <c r="K264" s="2">
        <v>0.540972222222222</v>
      </c>
      <c r="L264" s="3">
        <f t="shared" si="24"/>
        <v>275.5409722222222</v>
      </c>
      <c r="M264">
        <f t="shared" si="20"/>
        <v>947.7743121691826</v>
      </c>
      <c r="N264">
        <f t="shared" si="23"/>
        <v>153.2808170567033</v>
      </c>
    </row>
    <row r="265" spans="1:14" ht="12.75">
      <c r="A265" t="s">
        <v>430</v>
      </c>
      <c r="B265" s="1">
        <v>36800</v>
      </c>
      <c r="C265">
        <f>AVERAGE(C264,C266)</f>
        <v>0.5443634259259259</v>
      </c>
      <c r="D265" t="s">
        <v>422</v>
      </c>
      <c r="E265" t="s">
        <v>430</v>
      </c>
      <c r="F265" t="s">
        <v>430</v>
      </c>
      <c r="G265" t="s">
        <v>423</v>
      </c>
      <c r="H265" t="s">
        <v>430</v>
      </c>
      <c r="I265" t="s">
        <v>430</v>
      </c>
      <c r="K265" s="2">
        <v>0.543055555555555</v>
      </c>
      <c r="L265" s="3">
        <f t="shared" si="24"/>
        <v>275.54305555555555</v>
      </c>
      <c r="M265" t="s">
        <v>430</v>
      </c>
      <c r="N265" t="s">
        <v>430</v>
      </c>
    </row>
    <row r="266" spans="1:14" ht="12.75">
      <c r="A266" t="s">
        <v>248</v>
      </c>
      <c r="B266" s="1">
        <v>36800</v>
      </c>
      <c r="C266" s="2">
        <v>0.5464467592592592</v>
      </c>
      <c r="D266" t="s">
        <v>422</v>
      </c>
      <c r="E266">
        <v>0.671</v>
      </c>
      <c r="F266">
        <v>19.8762</v>
      </c>
      <c r="G266" t="s">
        <v>423</v>
      </c>
      <c r="H266">
        <v>1.66</v>
      </c>
      <c r="I266">
        <v>117.2685</v>
      </c>
      <c r="K266" s="2">
        <v>0.545138888888889</v>
      </c>
      <c r="L266" s="3">
        <f t="shared" si="24"/>
        <v>275.5451388888889</v>
      </c>
      <c r="M266">
        <f t="shared" si="20"/>
        <v>973.2310298733286</v>
      </c>
      <c r="N266">
        <f>(277-103)/(-62+(AVERAGE($P$207,$P$367)))*I266+277-((277-103)/(-62+(AVERAGE($P$207,$P$367)))*210)</f>
        <v>169.77572141710345</v>
      </c>
    </row>
    <row r="267" spans="1:14" ht="12.75">
      <c r="A267" t="s">
        <v>430</v>
      </c>
      <c r="B267" s="1">
        <v>36800</v>
      </c>
      <c r="C267">
        <f>AVERAGE(C266,C268)</f>
        <v>0.5485590277777778</v>
      </c>
      <c r="D267" t="s">
        <v>422</v>
      </c>
      <c r="E267" t="s">
        <v>430</v>
      </c>
      <c r="F267" t="s">
        <v>430</v>
      </c>
      <c r="G267" t="s">
        <v>423</v>
      </c>
      <c r="H267" t="s">
        <v>430</v>
      </c>
      <c r="I267" t="s">
        <v>430</v>
      </c>
      <c r="K267" s="2">
        <v>0.547222222222222</v>
      </c>
      <c r="L267" s="3">
        <f t="shared" si="24"/>
        <v>275.5472222222222</v>
      </c>
      <c r="M267" t="s">
        <v>430</v>
      </c>
      <c r="N267" t="s">
        <v>430</v>
      </c>
    </row>
    <row r="268" spans="1:14" ht="12.75">
      <c r="A268" t="s">
        <v>249</v>
      </c>
      <c r="B268" s="1">
        <v>36800</v>
      </c>
      <c r="C268" s="2">
        <v>0.5506712962962963</v>
      </c>
      <c r="D268" t="s">
        <v>422</v>
      </c>
      <c r="E268">
        <v>0.671</v>
      </c>
      <c r="F268">
        <v>18.987</v>
      </c>
      <c r="G268" t="s">
        <v>423</v>
      </c>
      <c r="H268">
        <v>1.66</v>
      </c>
      <c r="I268">
        <v>116.1609</v>
      </c>
      <c r="K268" s="2">
        <v>0.549305555555555</v>
      </c>
      <c r="L268" s="3">
        <f t="shared" si="24"/>
        <v>275.5493055555556</v>
      </c>
      <c r="M268">
        <f t="shared" si="20"/>
        <v>929.6916696453492</v>
      </c>
      <c r="N268">
        <f>(277-103)/(-62+(AVERAGE($P$207,$P$367)))*I268+277-((277-103)/(-62+(AVERAGE($P$207,$P$367)))*210)</f>
        <v>168.4950173310225</v>
      </c>
    </row>
    <row r="269" spans="1:14" ht="12.75">
      <c r="A269" t="s">
        <v>250</v>
      </c>
      <c r="B269" s="1">
        <v>36800</v>
      </c>
      <c r="C269" s="2">
        <v>0.5526967592592592</v>
      </c>
      <c r="D269" t="s">
        <v>422</v>
      </c>
      <c r="E269">
        <v>0.671</v>
      </c>
      <c r="F269">
        <v>17.2354</v>
      </c>
      <c r="G269" t="s">
        <v>423</v>
      </c>
      <c r="H269">
        <v>1.66</v>
      </c>
      <c r="I269">
        <v>126.1853</v>
      </c>
      <c r="K269" s="2">
        <v>0.551388888888888</v>
      </c>
      <c r="L269" s="3">
        <f t="shared" si="24"/>
        <v>275.5513888888889</v>
      </c>
      <c r="M269">
        <f t="shared" si="20"/>
        <v>843.925201611916</v>
      </c>
      <c r="N269">
        <f>(277-103)/(-62+(AVERAGE($P$207,$P$367)))*I269+277-((277-103)/(-62+(AVERAGE($P$207,$P$367)))*210)</f>
        <v>180.08610620833377</v>
      </c>
    </row>
    <row r="270" spans="1:14" ht="12.75">
      <c r="A270" t="s">
        <v>251</v>
      </c>
      <c r="B270" s="1">
        <v>36800</v>
      </c>
      <c r="C270" s="2">
        <v>0.5547800925925926</v>
      </c>
      <c r="D270" t="s">
        <v>422</v>
      </c>
      <c r="E270">
        <v>0.671</v>
      </c>
      <c r="F270">
        <v>18.1939</v>
      </c>
      <c r="G270" t="s">
        <v>423</v>
      </c>
      <c r="H270">
        <v>1.661</v>
      </c>
      <c r="I270">
        <v>127.1337</v>
      </c>
      <c r="K270" s="2">
        <v>0.553472222222222</v>
      </c>
      <c r="L270" s="3">
        <f t="shared" si="24"/>
        <v>275.55347222222224</v>
      </c>
      <c r="M270">
        <f t="shared" si="20"/>
        <v>890.8578115742622</v>
      </c>
      <c r="N270">
        <f>(277-103)/(-62+(AVERAGE($P$207,$P$367)))*I270+277-((277-103)/(-62+(AVERAGE($P$207,$P$367)))*210)</f>
        <v>181.1827293170727</v>
      </c>
    </row>
    <row r="271" spans="1:14" ht="12.75">
      <c r="A271" t="s">
        <v>252</v>
      </c>
      <c r="B271" s="1">
        <v>36800</v>
      </c>
      <c r="C271" s="2">
        <v>0.556875</v>
      </c>
      <c r="D271" t="s">
        <v>422</v>
      </c>
      <c r="E271">
        <v>0.671</v>
      </c>
      <c r="F271">
        <v>17.7603</v>
      </c>
      <c r="G271" t="s">
        <v>423</v>
      </c>
      <c r="H271">
        <v>1.661</v>
      </c>
      <c r="I271">
        <v>127.869</v>
      </c>
      <c r="K271" s="2">
        <v>0.555555555555555</v>
      </c>
      <c r="L271" s="3">
        <f t="shared" si="24"/>
        <v>275.55555555555554</v>
      </c>
      <c r="M271">
        <f t="shared" si="20"/>
        <v>869.6267425292197</v>
      </c>
      <c r="N271">
        <f>(277-103)/(-62+(AVERAGE($P$207,$P$367)))*I271+277-((277-103)/(-62+(AVERAGE($P$207,$P$367)))*210)</f>
        <v>182.03294754973365</v>
      </c>
    </row>
    <row r="272" spans="1:14" ht="12.75">
      <c r="A272" t="s">
        <v>430</v>
      </c>
      <c r="B272" s="1">
        <v>36800</v>
      </c>
      <c r="C272">
        <f>AVERAGE(C271,C273)</f>
        <v>0.5589583333333333</v>
      </c>
      <c r="D272" t="s">
        <v>422</v>
      </c>
      <c r="E272" t="s">
        <v>430</v>
      </c>
      <c r="F272" t="s">
        <v>430</v>
      </c>
      <c r="G272" t="s">
        <v>423</v>
      </c>
      <c r="H272" t="s">
        <v>430</v>
      </c>
      <c r="I272" t="s">
        <v>430</v>
      </c>
      <c r="K272" s="2">
        <v>0.557638888888889</v>
      </c>
      <c r="L272" s="3">
        <f t="shared" si="24"/>
        <v>275.5576388888889</v>
      </c>
      <c r="M272" t="s">
        <v>430</v>
      </c>
      <c r="N272" t="s">
        <v>430</v>
      </c>
    </row>
    <row r="273" spans="1:14" ht="12.75">
      <c r="A273" t="s">
        <v>253</v>
      </c>
      <c r="B273" s="1">
        <v>36800</v>
      </c>
      <c r="C273" s="2">
        <v>0.5610416666666667</v>
      </c>
      <c r="D273" t="s">
        <v>422</v>
      </c>
      <c r="E273">
        <v>0.671</v>
      </c>
      <c r="F273">
        <v>18.1354</v>
      </c>
      <c r="G273" t="s">
        <v>423</v>
      </c>
      <c r="H273">
        <v>1.661</v>
      </c>
      <c r="I273">
        <v>121.3523</v>
      </c>
      <c r="K273" s="2">
        <v>0.559722222222222</v>
      </c>
      <c r="L273" s="3">
        <f t="shared" si="24"/>
        <v>275.5597222222222</v>
      </c>
      <c r="M273">
        <f aca="true" t="shared" si="25" ref="M273:M336">500*F273/AVERAGE($Q$367,$Q$207)</f>
        <v>887.9933799803164</v>
      </c>
      <c r="N273">
        <f aca="true" t="shared" si="26" ref="N273:N278">(277-103)/(-62+(AVERAGE($P$207,$P$367)))*I273+277-((277-103)/(-62+(AVERAGE($P$207,$P$367)))*210)</f>
        <v>174.49776849794262</v>
      </c>
    </row>
    <row r="274" spans="1:14" ht="12.75">
      <c r="A274" t="s">
        <v>254</v>
      </c>
      <c r="B274" s="1">
        <v>36800</v>
      </c>
      <c r="C274" s="2">
        <v>0.5631828703703704</v>
      </c>
      <c r="D274" t="s">
        <v>422</v>
      </c>
      <c r="E274">
        <v>0.671</v>
      </c>
      <c r="F274">
        <v>19.9442</v>
      </c>
      <c r="G274" t="s">
        <v>423</v>
      </c>
      <c r="H274">
        <v>1.66</v>
      </c>
      <c r="I274">
        <v>120.049</v>
      </c>
      <c r="K274" s="2">
        <v>0.561805555555555</v>
      </c>
      <c r="L274" s="3">
        <f t="shared" si="24"/>
        <v>275.56180555555557</v>
      </c>
      <c r="M274">
        <f t="shared" si="25"/>
        <v>976.5606255722741</v>
      </c>
      <c r="N274">
        <f t="shared" si="26"/>
        <v>172.99077893908623</v>
      </c>
    </row>
    <row r="275" spans="1:14" ht="12.75">
      <c r="A275" t="s">
        <v>255</v>
      </c>
      <c r="B275" s="1">
        <v>36800</v>
      </c>
      <c r="C275" s="2">
        <v>0.5652083333333333</v>
      </c>
      <c r="D275" t="s">
        <v>422</v>
      </c>
      <c r="E275">
        <v>0.673</v>
      </c>
      <c r="F275">
        <v>17.5727</v>
      </c>
      <c r="G275" t="s">
        <v>423</v>
      </c>
      <c r="H275">
        <v>1.663</v>
      </c>
      <c r="I275">
        <v>115.4341</v>
      </c>
      <c r="K275" s="2">
        <v>0.563888888888889</v>
      </c>
      <c r="L275" s="3">
        <f t="shared" si="24"/>
        <v>275.56388888888887</v>
      </c>
      <c r="M275">
        <f t="shared" si="25"/>
        <v>860.4409755715399</v>
      </c>
      <c r="N275">
        <f t="shared" si="26"/>
        <v>167.65462754250353</v>
      </c>
    </row>
    <row r="276" spans="1:14" ht="12.75">
      <c r="A276" t="s">
        <v>256</v>
      </c>
      <c r="B276" s="1">
        <v>36800</v>
      </c>
      <c r="C276" s="2">
        <v>0.567349537037037</v>
      </c>
      <c r="D276" t="s">
        <v>422</v>
      </c>
      <c r="E276">
        <v>0.673</v>
      </c>
      <c r="F276">
        <v>20.3011</v>
      </c>
      <c r="G276" t="s">
        <v>423</v>
      </c>
      <c r="H276">
        <v>1.663</v>
      </c>
      <c r="I276">
        <v>118.03</v>
      </c>
      <c r="K276" s="2">
        <v>0.565972222222222</v>
      </c>
      <c r="L276" s="3">
        <f t="shared" si="24"/>
        <v>275.56597222222223</v>
      </c>
      <c r="M276">
        <f t="shared" si="25"/>
        <v>994.0361065274767</v>
      </c>
      <c r="N276">
        <f t="shared" si="26"/>
        <v>170.6562343834728</v>
      </c>
    </row>
    <row r="277" spans="1:14" ht="12.75">
      <c r="A277" t="s">
        <v>257</v>
      </c>
      <c r="B277" s="1">
        <v>36800</v>
      </c>
      <c r="C277" s="2">
        <v>0.5693865740740741</v>
      </c>
      <c r="D277" t="s">
        <v>422</v>
      </c>
      <c r="E277">
        <v>0.671</v>
      </c>
      <c r="F277">
        <v>16.6898</v>
      </c>
      <c r="G277" t="s">
        <v>423</v>
      </c>
      <c r="H277">
        <v>1.661</v>
      </c>
      <c r="I277">
        <v>114.3583</v>
      </c>
      <c r="K277" s="2">
        <v>0.568055555555555</v>
      </c>
      <c r="L277" s="3">
        <f t="shared" si="24"/>
        <v>275.56805555555553</v>
      </c>
      <c r="M277">
        <f t="shared" si="25"/>
        <v>817.2100925921394</v>
      </c>
      <c r="N277">
        <f t="shared" si="26"/>
        <v>166.41069340038916</v>
      </c>
    </row>
    <row r="278" spans="1:14" ht="12.75">
      <c r="A278" t="s">
        <v>258</v>
      </c>
      <c r="B278" s="1">
        <v>36800</v>
      </c>
      <c r="C278" s="2">
        <v>0.5714699074074074</v>
      </c>
      <c r="D278" t="s">
        <v>422</v>
      </c>
      <c r="E278">
        <v>0.673</v>
      </c>
      <c r="F278">
        <v>19.2284</v>
      </c>
      <c r="G278" t="s">
        <v>423</v>
      </c>
      <c r="H278">
        <v>1.661</v>
      </c>
      <c r="I278">
        <v>119.7133</v>
      </c>
      <c r="K278" s="2">
        <v>0.570138888888888</v>
      </c>
      <c r="L278" s="3">
        <f t="shared" si="24"/>
        <v>275.5701388888889</v>
      </c>
      <c r="M278">
        <f t="shared" si="25"/>
        <v>941.5117343766068</v>
      </c>
      <c r="N278">
        <f t="shared" si="26"/>
        <v>172.6026132098542</v>
      </c>
    </row>
    <row r="279" spans="1:14" ht="12.75">
      <c r="A279" t="s">
        <v>430</v>
      </c>
      <c r="B279" s="1">
        <v>36800</v>
      </c>
      <c r="C279">
        <f>AVERAGE(C278,C280)</f>
        <v>0.5735532407407408</v>
      </c>
      <c r="D279" t="s">
        <v>422</v>
      </c>
      <c r="E279" t="s">
        <v>430</v>
      </c>
      <c r="F279" t="s">
        <v>430</v>
      </c>
      <c r="G279" t="s">
        <v>423</v>
      </c>
      <c r="H279" t="s">
        <v>430</v>
      </c>
      <c r="I279" t="s">
        <v>430</v>
      </c>
      <c r="K279" s="2">
        <v>0.572222222222222</v>
      </c>
      <c r="L279" s="3">
        <f t="shared" si="24"/>
        <v>275.5722222222222</v>
      </c>
      <c r="M279" t="s">
        <v>430</v>
      </c>
      <c r="N279" t="s">
        <v>430</v>
      </c>
    </row>
    <row r="280" spans="1:14" ht="12.75">
      <c r="A280" t="s">
        <v>259</v>
      </c>
      <c r="B280" s="1">
        <v>36800</v>
      </c>
      <c r="C280" s="2">
        <v>0.5756365740740741</v>
      </c>
      <c r="D280" t="s">
        <v>422</v>
      </c>
      <c r="E280">
        <v>0.671</v>
      </c>
      <c r="F280">
        <v>17.4521</v>
      </c>
      <c r="G280" t="s">
        <v>423</v>
      </c>
      <c r="H280">
        <v>1.661</v>
      </c>
      <c r="I280">
        <v>111.1656</v>
      </c>
      <c r="K280" s="2">
        <v>0.574305555555555</v>
      </c>
      <c r="L280" s="3">
        <f t="shared" si="24"/>
        <v>275.57430555555555</v>
      </c>
      <c r="M280">
        <f t="shared" si="25"/>
        <v>854.5358396701744</v>
      </c>
      <c r="N280">
        <f aca="true" t="shared" si="27" ref="N280:N285">(277-103)/(-62+(AVERAGE($P$207,$P$367)))*I280+277-((277-103)/(-62+(AVERAGE($P$207,$P$367)))*210)</f>
        <v>162.71901415189632</v>
      </c>
    </row>
    <row r="281" spans="1:14" ht="12.75">
      <c r="A281" t="s">
        <v>260</v>
      </c>
      <c r="B281" s="1">
        <v>36800</v>
      </c>
      <c r="C281" s="2">
        <v>0.5777199074074074</v>
      </c>
      <c r="D281" t="s">
        <v>422</v>
      </c>
      <c r="E281">
        <v>0.671</v>
      </c>
      <c r="F281">
        <v>16.032</v>
      </c>
      <c r="G281" t="s">
        <v>423</v>
      </c>
      <c r="H281">
        <v>1.661</v>
      </c>
      <c r="I281">
        <v>110.5521</v>
      </c>
      <c r="K281" s="2">
        <v>0.576388888888888</v>
      </c>
      <c r="L281" s="3">
        <f t="shared" si="24"/>
        <v>275.5763888888889</v>
      </c>
      <c r="M281">
        <f t="shared" si="25"/>
        <v>785.0011506691019</v>
      </c>
      <c r="N281">
        <f t="shared" si="27"/>
        <v>162.00963174235255</v>
      </c>
    </row>
    <row r="282" spans="1:14" ht="12.75">
      <c r="A282" t="s">
        <v>261</v>
      </c>
      <c r="B282" s="1">
        <v>36800</v>
      </c>
      <c r="C282" s="2">
        <v>0.5798032407407407</v>
      </c>
      <c r="D282" t="s">
        <v>422</v>
      </c>
      <c r="E282">
        <v>0.671</v>
      </c>
      <c r="F282">
        <v>18.6682</v>
      </c>
      <c r="G282" t="s">
        <v>423</v>
      </c>
      <c r="H282">
        <v>1.661</v>
      </c>
      <c r="I282">
        <v>107.9629</v>
      </c>
      <c r="K282" s="2">
        <v>0.578472222222222</v>
      </c>
      <c r="L282" s="3">
        <f t="shared" si="24"/>
        <v>275.5784722222222</v>
      </c>
      <c r="M282">
        <f t="shared" si="25"/>
        <v>914.0817415744091</v>
      </c>
      <c r="N282">
        <f t="shared" si="27"/>
        <v>159.01577202794226</v>
      </c>
    </row>
    <row r="283" spans="1:14" ht="12.75">
      <c r="A283" t="s">
        <v>262</v>
      </c>
      <c r="B283" s="1">
        <v>36800</v>
      </c>
      <c r="C283" s="2">
        <v>0.5818865740740741</v>
      </c>
      <c r="D283" t="s">
        <v>422</v>
      </c>
      <c r="E283">
        <v>0.673</v>
      </c>
      <c r="F283">
        <v>16.5708</v>
      </c>
      <c r="G283" t="s">
        <v>423</v>
      </c>
      <c r="H283">
        <v>1.663</v>
      </c>
      <c r="I283">
        <v>109.3337</v>
      </c>
      <c r="K283" s="2">
        <v>0.580555555555555</v>
      </c>
      <c r="L283" s="3">
        <f t="shared" si="24"/>
        <v>275.5805555555556</v>
      </c>
      <c r="M283">
        <f t="shared" si="25"/>
        <v>811.3833001189842</v>
      </c>
      <c r="N283">
        <f t="shared" si="27"/>
        <v>160.60081099616167</v>
      </c>
    </row>
    <row r="284" spans="1:14" ht="12.75">
      <c r="A284" t="s">
        <v>263</v>
      </c>
      <c r="B284" s="1">
        <v>36800</v>
      </c>
      <c r="C284" s="2">
        <v>0.5839699074074074</v>
      </c>
      <c r="D284" t="s">
        <v>422</v>
      </c>
      <c r="E284">
        <v>0.671</v>
      </c>
      <c r="F284">
        <v>18.6219</v>
      </c>
      <c r="G284" t="s">
        <v>423</v>
      </c>
      <c r="H284">
        <v>1.661</v>
      </c>
      <c r="I284">
        <v>104.8167</v>
      </c>
      <c r="K284" s="2">
        <v>0.582638888888888</v>
      </c>
      <c r="L284" s="3">
        <f t="shared" si="24"/>
        <v>275.5826388888889</v>
      </c>
      <c r="M284">
        <f t="shared" si="25"/>
        <v>911.8146786205682</v>
      </c>
      <c r="N284">
        <f t="shared" si="27"/>
        <v>155.37786015034396</v>
      </c>
    </row>
    <row r="285" spans="1:14" ht="12.75">
      <c r="A285" t="s">
        <v>264</v>
      </c>
      <c r="B285" s="1">
        <v>36800</v>
      </c>
      <c r="C285" s="2">
        <v>0.5860648148148148</v>
      </c>
      <c r="D285" t="s">
        <v>422</v>
      </c>
      <c r="E285">
        <v>0.673</v>
      </c>
      <c r="F285">
        <v>16.4143</v>
      </c>
      <c r="G285" t="s">
        <v>423</v>
      </c>
      <c r="H285">
        <v>1.663</v>
      </c>
      <c r="I285">
        <v>112.9801</v>
      </c>
      <c r="K285" s="2">
        <v>0.584722222222221</v>
      </c>
      <c r="L285" s="3">
        <f t="shared" si="24"/>
        <v>275.58472222222224</v>
      </c>
      <c r="M285">
        <f t="shared" si="25"/>
        <v>803.7203335471456</v>
      </c>
      <c r="N285">
        <f t="shared" si="27"/>
        <v>164.81709790432853</v>
      </c>
    </row>
    <row r="286" spans="1:14" ht="12.75">
      <c r="A286" t="s">
        <v>430</v>
      </c>
      <c r="B286" s="1">
        <v>36800</v>
      </c>
      <c r="C286">
        <f>AVERAGE(C285,C287)</f>
        <v>0.5881481481481481</v>
      </c>
      <c r="D286" t="s">
        <v>422</v>
      </c>
      <c r="E286" t="s">
        <v>430</v>
      </c>
      <c r="F286" t="s">
        <v>430</v>
      </c>
      <c r="G286" t="s">
        <v>423</v>
      </c>
      <c r="H286" t="s">
        <v>430</v>
      </c>
      <c r="I286" t="s">
        <v>430</v>
      </c>
      <c r="K286" s="2">
        <v>0.586805555555554</v>
      </c>
      <c r="L286" s="3">
        <f t="shared" si="24"/>
        <v>275.58680555555554</v>
      </c>
      <c r="M286" t="s">
        <v>430</v>
      </c>
      <c r="N286" t="s">
        <v>430</v>
      </c>
    </row>
    <row r="287" spans="1:14" ht="12.75">
      <c r="A287" t="s">
        <v>265</v>
      </c>
      <c r="B287" s="1">
        <v>36800</v>
      </c>
      <c r="C287" s="2">
        <v>0.5902314814814814</v>
      </c>
      <c r="D287" t="s">
        <v>422</v>
      </c>
      <c r="E287">
        <v>0.671</v>
      </c>
      <c r="F287">
        <v>18.3281</v>
      </c>
      <c r="G287" t="s">
        <v>423</v>
      </c>
      <c r="H287">
        <v>1.663</v>
      </c>
      <c r="I287">
        <v>101.3124</v>
      </c>
      <c r="K287" s="2">
        <v>0.588888888888888</v>
      </c>
      <c r="L287" s="3">
        <f t="shared" si="24"/>
        <v>275.5888888888889</v>
      </c>
      <c r="M287">
        <f t="shared" si="25"/>
        <v>897.428866615417</v>
      </c>
      <c r="N287">
        <f>(277-103)/(-62+(AVERAGE($P$207,$P$367)))*I287+277-((277-103)/(-62+(AVERAGE($P$207,$P$367)))*210)</f>
        <v>151.32588170248056</v>
      </c>
    </row>
    <row r="288" spans="1:14" ht="12.75">
      <c r="A288" t="s">
        <v>266</v>
      </c>
      <c r="B288" s="1">
        <v>36800</v>
      </c>
      <c r="C288" s="2">
        <v>0.5923148148148148</v>
      </c>
      <c r="D288" t="s">
        <v>422</v>
      </c>
      <c r="E288">
        <v>0.673</v>
      </c>
      <c r="F288">
        <v>19.5508</v>
      </c>
      <c r="G288" t="s">
        <v>423</v>
      </c>
      <c r="H288">
        <v>1.663</v>
      </c>
      <c r="I288">
        <v>102.3597</v>
      </c>
      <c r="K288" s="2">
        <v>0.590972222222222</v>
      </c>
      <c r="L288" s="3">
        <f t="shared" si="24"/>
        <v>275.5909722222222</v>
      </c>
      <c r="M288">
        <f t="shared" si="25"/>
        <v>957.2979351610203</v>
      </c>
      <c r="N288">
        <f>(277-103)/(-62+(AVERAGE($P$207,$P$367)))*I288+277-((277-103)/(-62+(AVERAGE($P$207,$P$367)))*210)</f>
        <v>152.53686164953058</v>
      </c>
    </row>
    <row r="289" spans="1:14" ht="12.75">
      <c r="A289" t="s">
        <v>267</v>
      </c>
      <c r="B289" s="1">
        <v>36800</v>
      </c>
      <c r="C289" s="2">
        <v>0.5943981481481482</v>
      </c>
      <c r="D289" t="s">
        <v>422</v>
      </c>
      <c r="E289">
        <v>0.673</v>
      </c>
      <c r="F289">
        <v>17.644</v>
      </c>
      <c r="G289" t="s">
        <v>423</v>
      </c>
      <c r="H289">
        <v>1.663</v>
      </c>
      <c r="I289">
        <v>105.6727</v>
      </c>
      <c r="K289" s="2">
        <v>0.593055555555555</v>
      </c>
      <c r="L289" s="3">
        <f t="shared" si="24"/>
        <v>275.59305555555557</v>
      </c>
      <c r="M289">
        <f t="shared" si="25"/>
        <v>863.9321545911698</v>
      </c>
      <c r="N289">
        <f>(277-103)/(-62+(AVERAGE($P$207,$P$367)))*I289+277-((277-103)/(-62+(AVERAGE($P$207,$P$367)))*210)</f>
        <v>156.3676422898215</v>
      </c>
    </row>
    <row r="290" spans="1:14" ht="12.75">
      <c r="A290" t="s">
        <v>430</v>
      </c>
      <c r="B290" s="1">
        <v>36800</v>
      </c>
      <c r="C290">
        <f>AVERAGE(C289,C291)</f>
        <v>0.5964872685185185</v>
      </c>
      <c r="D290" t="s">
        <v>422</v>
      </c>
      <c r="E290" t="s">
        <v>430</v>
      </c>
      <c r="F290" t="s">
        <v>430</v>
      </c>
      <c r="G290" t="s">
        <v>423</v>
      </c>
      <c r="H290" t="s">
        <v>430</v>
      </c>
      <c r="I290" t="s">
        <v>430</v>
      </c>
      <c r="K290" s="2">
        <v>0.595138888888888</v>
      </c>
      <c r="L290" s="3">
        <f t="shared" si="24"/>
        <v>275.59513888888887</v>
      </c>
      <c r="M290" t="s">
        <v>430</v>
      </c>
      <c r="N290" t="s">
        <v>430</v>
      </c>
    </row>
    <row r="291" spans="1:14" ht="12.75">
      <c r="A291" t="s">
        <v>268</v>
      </c>
      <c r="B291" s="1">
        <v>36800</v>
      </c>
      <c r="C291" s="2">
        <v>0.5985763888888889</v>
      </c>
      <c r="D291" t="s">
        <v>422</v>
      </c>
      <c r="E291">
        <v>0.671</v>
      </c>
      <c r="F291">
        <v>17.8155</v>
      </c>
      <c r="G291" t="s">
        <v>423</v>
      </c>
      <c r="H291">
        <v>1.663</v>
      </c>
      <c r="I291">
        <v>100.0398</v>
      </c>
      <c r="K291" s="2">
        <v>0.597222222222222</v>
      </c>
      <c r="L291" s="3">
        <f t="shared" si="24"/>
        <v>275.59722222222223</v>
      </c>
      <c r="M291">
        <f t="shared" si="25"/>
        <v>872.3295908024816</v>
      </c>
      <c r="N291">
        <f aca="true" t="shared" si="28" ref="N291:N302">(277-103)/(-62+(AVERAGE($P$207,$P$367)))*I291+277-((277-103)/(-62+(AVERAGE($P$207,$P$367)))*210)</f>
        <v>149.85439017129005</v>
      </c>
    </row>
    <row r="292" spans="1:14" ht="12.75">
      <c r="A292" t="s">
        <v>269</v>
      </c>
      <c r="B292" s="1">
        <v>36800</v>
      </c>
      <c r="C292" s="2">
        <v>0.6007175925925926</v>
      </c>
      <c r="D292" t="s">
        <v>422</v>
      </c>
      <c r="E292">
        <v>0.673</v>
      </c>
      <c r="F292">
        <v>19.4117</v>
      </c>
      <c r="G292" t="s">
        <v>423</v>
      </c>
      <c r="H292">
        <v>1.663</v>
      </c>
      <c r="I292">
        <v>99.6244</v>
      </c>
      <c r="K292" s="2">
        <v>0.599305555555555</v>
      </c>
      <c r="L292" s="3">
        <f t="shared" si="24"/>
        <v>275.59930555555553</v>
      </c>
      <c r="M292">
        <f t="shared" si="25"/>
        <v>950.4869533709709</v>
      </c>
      <c r="N292">
        <f t="shared" si="28"/>
        <v>149.3740683246324</v>
      </c>
    </row>
    <row r="293" spans="1:14" ht="12.75">
      <c r="A293" t="s">
        <v>270</v>
      </c>
      <c r="B293" s="1">
        <v>36800</v>
      </c>
      <c r="C293" s="2">
        <v>0.6028009259259259</v>
      </c>
      <c r="D293" t="s">
        <v>422</v>
      </c>
      <c r="E293">
        <v>0.671</v>
      </c>
      <c r="F293">
        <v>18.3348</v>
      </c>
      <c r="G293" t="s">
        <v>423</v>
      </c>
      <c r="H293">
        <v>1.661</v>
      </c>
      <c r="I293">
        <v>101.991</v>
      </c>
      <c r="K293" s="2">
        <v>0.601388888888888</v>
      </c>
      <c r="L293" s="3">
        <f t="shared" si="24"/>
        <v>275.6013888888889</v>
      </c>
      <c r="M293">
        <f t="shared" si="25"/>
        <v>897.7569297210487</v>
      </c>
      <c r="N293">
        <f t="shared" si="28"/>
        <v>152.11053843127667</v>
      </c>
    </row>
    <row r="294" spans="1:14" ht="12.75">
      <c r="A294" t="s">
        <v>271</v>
      </c>
      <c r="B294" s="1">
        <v>36800</v>
      </c>
      <c r="C294" s="2">
        <v>0.6048263888888888</v>
      </c>
      <c r="D294" t="s">
        <v>422</v>
      </c>
      <c r="E294">
        <v>0.671</v>
      </c>
      <c r="F294">
        <v>19.5303</v>
      </c>
      <c r="G294" t="s">
        <v>423</v>
      </c>
      <c r="H294">
        <v>1.663</v>
      </c>
      <c r="I294">
        <v>98.1194</v>
      </c>
      <c r="K294" s="2">
        <v>0.603472222222222</v>
      </c>
      <c r="L294" s="3">
        <f t="shared" si="24"/>
        <v>275.6034722222222</v>
      </c>
      <c r="M294">
        <f t="shared" si="25"/>
        <v>956.2941599870734</v>
      </c>
      <c r="N294">
        <f t="shared" si="28"/>
        <v>147.6338555677239</v>
      </c>
    </row>
    <row r="295" spans="1:14" ht="12.75">
      <c r="A295" t="s">
        <v>272</v>
      </c>
      <c r="B295" s="1">
        <v>36800</v>
      </c>
      <c r="C295" s="2">
        <v>0.6069097222222223</v>
      </c>
      <c r="D295" t="s">
        <v>422</v>
      </c>
      <c r="E295">
        <v>0.671</v>
      </c>
      <c r="F295">
        <v>17.5184</v>
      </c>
      <c r="G295" t="s">
        <v>423</v>
      </c>
      <c r="H295">
        <v>1.661</v>
      </c>
      <c r="I295">
        <v>100.8101</v>
      </c>
      <c r="K295" s="2">
        <v>0.605555555555555</v>
      </c>
      <c r="L295" s="3">
        <f t="shared" si="24"/>
        <v>275.60555555555555</v>
      </c>
      <c r="M295">
        <f t="shared" si="25"/>
        <v>857.7821954766464</v>
      </c>
      <c r="N295">
        <f t="shared" si="28"/>
        <v>150.74507846806523</v>
      </c>
    </row>
    <row r="296" spans="1:14" ht="12.75">
      <c r="A296" t="s">
        <v>273</v>
      </c>
      <c r="B296" s="1">
        <v>36800</v>
      </c>
      <c r="C296" s="2">
        <v>0.6089930555555555</v>
      </c>
      <c r="D296" t="s">
        <v>422</v>
      </c>
      <c r="E296">
        <v>0.673</v>
      </c>
      <c r="F296">
        <v>19.5459</v>
      </c>
      <c r="G296" t="s">
        <v>423</v>
      </c>
      <c r="H296">
        <v>1.663</v>
      </c>
      <c r="I296">
        <v>101.9282</v>
      </c>
      <c r="K296" s="2">
        <v>0.607638888888888</v>
      </c>
      <c r="L296" s="3">
        <f t="shared" si="24"/>
        <v>275.6076388888889</v>
      </c>
      <c r="M296">
        <f t="shared" si="25"/>
        <v>957.0580084121256</v>
      </c>
      <c r="N296">
        <f t="shared" si="28"/>
        <v>152.0379235733804</v>
      </c>
    </row>
    <row r="297" spans="1:14" ht="12.75">
      <c r="A297" t="s">
        <v>274</v>
      </c>
      <c r="B297" s="1">
        <v>36800</v>
      </c>
      <c r="C297" s="2">
        <v>0.6110763888888889</v>
      </c>
      <c r="D297" t="s">
        <v>422</v>
      </c>
      <c r="E297">
        <v>0.671</v>
      </c>
      <c r="F297">
        <v>17.8978</v>
      </c>
      <c r="G297" t="s">
        <v>423</v>
      </c>
      <c r="H297">
        <v>1.663</v>
      </c>
      <c r="I297">
        <v>104.5662</v>
      </c>
      <c r="K297" s="2">
        <v>0.609722222222222</v>
      </c>
      <c r="L297" s="3">
        <f t="shared" si="24"/>
        <v>275.6097222222222</v>
      </c>
      <c r="M297">
        <f t="shared" si="25"/>
        <v>876.3593808910585</v>
      </c>
      <c r="N297">
        <f t="shared" si="28"/>
        <v>155.08821012004125</v>
      </c>
    </row>
    <row r="298" spans="1:14" ht="12.75">
      <c r="A298" t="s">
        <v>275</v>
      </c>
      <c r="B298" s="1">
        <v>36800</v>
      </c>
      <c r="C298" s="2">
        <v>0.6131597222222223</v>
      </c>
      <c r="D298" t="s">
        <v>422</v>
      </c>
      <c r="E298">
        <v>0.671</v>
      </c>
      <c r="F298">
        <v>19.5458</v>
      </c>
      <c r="G298" t="s">
        <v>423</v>
      </c>
      <c r="H298">
        <v>1.663</v>
      </c>
      <c r="I298">
        <v>104.8058</v>
      </c>
      <c r="K298" s="2">
        <v>0.611805555555555</v>
      </c>
      <c r="L298" s="3">
        <f t="shared" si="24"/>
        <v>275.6118055555556</v>
      </c>
      <c r="M298">
        <f t="shared" si="25"/>
        <v>957.0531119478625</v>
      </c>
      <c r="N298">
        <f t="shared" si="28"/>
        <v>155.3652566160913</v>
      </c>
    </row>
    <row r="299" spans="1:14" ht="12.75">
      <c r="A299" t="s">
        <v>276</v>
      </c>
      <c r="B299" s="1">
        <v>36800</v>
      </c>
      <c r="C299" s="2">
        <v>0.6152546296296296</v>
      </c>
      <c r="D299" t="s">
        <v>422</v>
      </c>
      <c r="E299">
        <v>0.673</v>
      </c>
      <c r="F299">
        <v>16.6898</v>
      </c>
      <c r="G299" t="s">
        <v>423</v>
      </c>
      <c r="H299">
        <v>1.663</v>
      </c>
      <c r="I299">
        <v>104.0994</v>
      </c>
      <c r="K299" s="2">
        <v>0.613888888888888</v>
      </c>
      <c r="L299" s="3">
        <f t="shared" si="24"/>
        <v>275.6138888888889</v>
      </c>
      <c r="M299">
        <f t="shared" si="25"/>
        <v>817.2100925921394</v>
      </c>
      <c r="N299">
        <f t="shared" si="28"/>
        <v>154.5484550935131</v>
      </c>
    </row>
    <row r="300" spans="1:14" ht="12.75">
      <c r="A300" t="s">
        <v>277</v>
      </c>
      <c r="B300" s="1">
        <v>36800</v>
      </c>
      <c r="C300" s="2">
        <v>0.6173958333333334</v>
      </c>
      <c r="D300" t="s">
        <v>422</v>
      </c>
      <c r="E300">
        <v>0.675</v>
      </c>
      <c r="F300">
        <v>18.2638</v>
      </c>
      <c r="G300" t="s">
        <v>423</v>
      </c>
      <c r="H300">
        <v>1.665</v>
      </c>
      <c r="I300">
        <v>102.2228</v>
      </c>
      <c r="K300" s="2">
        <v>0.615972222222221</v>
      </c>
      <c r="L300" s="3">
        <f t="shared" si="24"/>
        <v>275.61597222222224</v>
      </c>
      <c r="M300">
        <f t="shared" si="25"/>
        <v>894.280440094208</v>
      </c>
      <c r="N300">
        <f t="shared" si="28"/>
        <v>152.37856588446698</v>
      </c>
    </row>
    <row r="301" spans="1:14" ht="12.75">
      <c r="A301" t="s">
        <v>278</v>
      </c>
      <c r="B301" s="1">
        <v>36800</v>
      </c>
      <c r="C301" s="2">
        <v>0.6194212962962963</v>
      </c>
      <c r="D301" t="s">
        <v>422</v>
      </c>
      <c r="E301">
        <v>0.671</v>
      </c>
      <c r="F301">
        <v>16.3729</v>
      </c>
      <c r="G301" t="s">
        <v>423</v>
      </c>
      <c r="H301">
        <v>1.663</v>
      </c>
      <c r="I301">
        <v>112.3123</v>
      </c>
      <c r="K301" s="2">
        <v>0.618055555555554</v>
      </c>
      <c r="L301" s="3">
        <f t="shared" si="24"/>
        <v>275.61805555555554</v>
      </c>
      <c r="M301">
        <f t="shared" si="25"/>
        <v>801.6931973421994</v>
      </c>
      <c r="N301">
        <f t="shared" si="28"/>
        <v>164.0449290810305</v>
      </c>
    </row>
    <row r="302" spans="1:14" ht="12.75">
      <c r="A302" t="s">
        <v>279</v>
      </c>
      <c r="B302" s="1">
        <v>36800</v>
      </c>
      <c r="C302" s="2">
        <v>0.6215046296296296</v>
      </c>
      <c r="D302" t="s">
        <v>422</v>
      </c>
      <c r="E302">
        <v>0.671</v>
      </c>
      <c r="F302">
        <v>17.9311</v>
      </c>
      <c r="G302" t="s">
        <v>423</v>
      </c>
      <c r="H302">
        <v>1.663</v>
      </c>
      <c r="I302">
        <v>110.7174</v>
      </c>
      <c r="K302" s="2">
        <v>0.620138888888888</v>
      </c>
      <c r="L302" s="3">
        <f t="shared" si="24"/>
        <v>275.6201388888889</v>
      </c>
      <c r="M302">
        <f t="shared" si="25"/>
        <v>877.9899034906896</v>
      </c>
      <c r="N302">
        <f t="shared" si="28"/>
        <v>162.20076607372596</v>
      </c>
    </row>
    <row r="303" spans="1:14" ht="12.75">
      <c r="A303" t="s">
        <v>430</v>
      </c>
      <c r="B303" s="1">
        <v>36800</v>
      </c>
      <c r="C303">
        <f>AVERAGE(C302,C304)</f>
        <v>0.623587962962963</v>
      </c>
      <c r="D303" t="s">
        <v>422</v>
      </c>
      <c r="E303" t="s">
        <v>430</v>
      </c>
      <c r="F303" t="s">
        <v>430</v>
      </c>
      <c r="G303" t="s">
        <v>423</v>
      </c>
      <c r="H303" t="s">
        <v>430</v>
      </c>
      <c r="I303" t="s">
        <v>430</v>
      </c>
      <c r="K303" s="2">
        <v>0.622222222222222</v>
      </c>
      <c r="L303" s="3">
        <f t="shared" si="24"/>
        <v>275.6222222222222</v>
      </c>
      <c r="M303" t="s">
        <v>430</v>
      </c>
      <c r="N303" t="s">
        <v>430</v>
      </c>
    </row>
    <row r="304" spans="1:14" ht="12.75">
      <c r="A304" t="s">
        <v>280</v>
      </c>
      <c r="B304" s="1">
        <v>36800</v>
      </c>
      <c r="C304" s="2">
        <v>0.6256712962962964</v>
      </c>
      <c r="D304" t="s">
        <v>422</v>
      </c>
      <c r="E304">
        <v>0.673</v>
      </c>
      <c r="F304">
        <v>19.4698</v>
      </c>
      <c r="G304" t="s">
        <v>423</v>
      </c>
      <c r="H304">
        <v>1.665</v>
      </c>
      <c r="I304">
        <v>109.7924</v>
      </c>
      <c r="K304" s="2">
        <v>0.624305555555555</v>
      </c>
      <c r="L304" s="3">
        <f t="shared" si="24"/>
        <v>275.62430555555557</v>
      </c>
      <c r="M304">
        <f t="shared" si="25"/>
        <v>953.3317991078643</v>
      </c>
      <c r="N304">
        <f>(277-103)/(-62+(AVERAGE($P$207,$P$367)))*I304+277-((277-103)/(-62+(AVERAGE($P$207,$P$367)))*210)</f>
        <v>161.13120009356624</v>
      </c>
    </row>
    <row r="305" spans="1:14" ht="12.75">
      <c r="A305" t="s">
        <v>281</v>
      </c>
      <c r="B305" s="1">
        <v>36800</v>
      </c>
      <c r="C305" s="2">
        <v>0.6277662037037037</v>
      </c>
      <c r="D305" t="s">
        <v>422</v>
      </c>
      <c r="E305">
        <v>0.676</v>
      </c>
      <c r="F305">
        <v>17.8355</v>
      </c>
      <c r="G305" t="s">
        <v>423</v>
      </c>
      <c r="H305">
        <v>1.668</v>
      </c>
      <c r="I305">
        <v>109.0501</v>
      </c>
      <c r="K305" s="2">
        <v>0.626388888888888</v>
      </c>
      <c r="L305" s="3">
        <f t="shared" si="24"/>
        <v>275.62638888888887</v>
      </c>
      <c r="M305">
        <f t="shared" si="25"/>
        <v>873.3088836551127</v>
      </c>
      <c r="N305">
        <f>(277-103)/(-62+(AVERAGE($P$207,$P$367)))*I305+277-((277-103)/(-62+(AVERAGE($P$207,$P$367)))*210)</f>
        <v>160.2728878480824</v>
      </c>
    </row>
    <row r="306" spans="1:14" ht="12.75">
      <c r="A306" t="s">
        <v>282</v>
      </c>
      <c r="B306" s="1">
        <v>36800</v>
      </c>
      <c r="C306" s="2">
        <v>0.629849537037037</v>
      </c>
      <c r="D306" t="s">
        <v>422</v>
      </c>
      <c r="E306">
        <v>0.673</v>
      </c>
      <c r="F306">
        <v>20.0998</v>
      </c>
      <c r="G306" t="s">
        <v>423</v>
      </c>
      <c r="H306">
        <v>1.663</v>
      </c>
      <c r="I306">
        <v>109.2244</v>
      </c>
      <c r="K306" s="2">
        <v>0.628472222222222</v>
      </c>
      <c r="L306" s="3">
        <f t="shared" si="24"/>
        <v>275.62847222222223</v>
      </c>
      <c r="M306">
        <f t="shared" si="25"/>
        <v>984.1795239657444</v>
      </c>
      <c r="N306">
        <f>(277-103)/(-62+(AVERAGE($P$207,$P$367)))*I306+277-((277-103)/(-62+(AVERAGE($P$207,$P$367)))*210)</f>
        <v>160.4744287673709</v>
      </c>
    </row>
    <row r="307" spans="1:14" ht="12.75">
      <c r="A307" t="s">
        <v>283</v>
      </c>
      <c r="B307" s="1">
        <v>36800</v>
      </c>
      <c r="C307" s="2">
        <v>0.6319328703703704</v>
      </c>
      <c r="D307" t="s">
        <v>422</v>
      </c>
      <c r="E307">
        <v>0.673</v>
      </c>
      <c r="F307">
        <v>17.9875</v>
      </c>
      <c r="G307" t="s">
        <v>423</v>
      </c>
      <c r="H307">
        <v>1.665</v>
      </c>
      <c r="I307">
        <v>108.8555</v>
      </c>
      <c r="K307" s="2">
        <v>0.630555555555555</v>
      </c>
      <c r="L307" s="3">
        <f t="shared" si="24"/>
        <v>275.63055555555553</v>
      </c>
      <c r="M307">
        <f t="shared" si="25"/>
        <v>880.7515093351092</v>
      </c>
      <c r="N307">
        <f>(277-103)/(-62+(AVERAGE($P$207,$P$367)))*I307+277-((277-103)/(-62+(AVERAGE($P$207,$P$367)))*210)</f>
        <v>160.04787429160774</v>
      </c>
    </row>
    <row r="308" spans="1:14" ht="12.75">
      <c r="A308" t="s">
        <v>284</v>
      </c>
      <c r="B308" s="1">
        <v>36800</v>
      </c>
      <c r="C308" s="2">
        <v>0.6340162037037037</v>
      </c>
      <c r="D308" t="s">
        <v>422</v>
      </c>
      <c r="E308">
        <v>0.671</v>
      </c>
      <c r="F308">
        <v>20.4781</v>
      </c>
      <c r="G308" t="s">
        <v>423</v>
      </c>
      <c r="H308">
        <v>1.663</v>
      </c>
      <c r="I308">
        <v>106.4738</v>
      </c>
      <c r="K308" s="2">
        <v>0.632638888888888</v>
      </c>
      <c r="L308" s="3">
        <f t="shared" si="24"/>
        <v>275.6326388888889</v>
      </c>
      <c r="M308">
        <f t="shared" si="25"/>
        <v>1002.702848273262</v>
      </c>
      <c r="N308">
        <f>(277-103)/(-62+(AVERAGE($P$207,$P$367)))*I308+277-((277-103)/(-62+(AVERAGE($P$207,$P$367)))*210)</f>
        <v>157.2939442430171</v>
      </c>
    </row>
    <row r="309" spans="1:14" ht="12.75">
      <c r="A309" t="s">
        <v>430</v>
      </c>
      <c r="B309" s="1">
        <v>36800</v>
      </c>
      <c r="C309">
        <f>AVERAGE(C308,C310)</f>
        <v>0.636099537037037</v>
      </c>
      <c r="D309" t="s">
        <v>422</v>
      </c>
      <c r="E309" t="s">
        <v>430</v>
      </c>
      <c r="F309" t="s">
        <v>430</v>
      </c>
      <c r="G309" t="s">
        <v>423</v>
      </c>
      <c r="H309" t="s">
        <v>430</v>
      </c>
      <c r="I309" t="s">
        <v>430</v>
      </c>
      <c r="K309" s="2">
        <v>0.634722222222222</v>
      </c>
      <c r="L309" s="3">
        <f t="shared" si="24"/>
        <v>275.6347222222222</v>
      </c>
      <c r="M309" t="s">
        <v>430</v>
      </c>
      <c r="N309" t="s">
        <v>430</v>
      </c>
    </row>
    <row r="310" spans="1:14" ht="12.75">
      <c r="A310" t="s">
        <v>285</v>
      </c>
      <c r="B310" s="1">
        <v>36800</v>
      </c>
      <c r="C310" s="2">
        <v>0.6381828703703704</v>
      </c>
      <c r="D310" t="s">
        <v>422</v>
      </c>
      <c r="E310">
        <v>0.671</v>
      </c>
      <c r="F310">
        <v>20.4708</v>
      </c>
      <c r="G310" t="s">
        <v>423</v>
      </c>
      <c r="H310">
        <v>1.663</v>
      </c>
      <c r="I310">
        <v>105.3447</v>
      </c>
      <c r="K310" s="2">
        <v>0.636805555555555</v>
      </c>
      <c r="L310" s="3">
        <f t="shared" si="24"/>
        <v>275.63680555555555</v>
      </c>
      <c r="M310">
        <f t="shared" si="25"/>
        <v>1002.3454063820516</v>
      </c>
      <c r="N310">
        <f>(277-103)/(-62+(AVERAGE($P$207,$P$367)))*I310+277-((277-103)/(-62+(AVERAGE($P$207,$P$367)))*210)</f>
        <v>155.98837997469457</v>
      </c>
    </row>
    <row r="311" spans="1:14" ht="12.75">
      <c r="A311" t="s">
        <v>430</v>
      </c>
      <c r="B311" s="1">
        <v>36800</v>
      </c>
      <c r="C311">
        <f>AVERAGE(C310,C312)</f>
        <v>0.6402951388888889</v>
      </c>
      <c r="D311" t="s">
        <v>422</v>
      </c>
      <c r="E311" t="s">
        <v>430</v>
      </c>
      <c r="F311" t="s">
        <v>430</v>
      </c>
      <c r="G311" t="s">
        <v>423</v>
      </c>
      <c r="H311" t="s">
        <v>430</v>
      </c>
      <c r="I311" t="s">
        <v>430</v>
      </c>
      <c r="K311" s="2">
        <v>0.638888888888888</v>
      </c>
      <c r="L311" s="3">
        <f t="shared" si="24"/>
        <v>275.6388888888889</v>
      </c>
      <c r="M311" t="s">
        <v>430</v>
      </c>
      <c r="N311" t="s">
        <v>430</v>
      </c>
    </row>
    <row r="312" spans="1:14" ht="12.75">
      <c r="A312" t="s">
        <v>286</v>
      </c>
      <c r="B312" s="1">
        <v>36800</v>
      </c>
      <c r="C312" s="2">
        <v>0.6424074074074074</v>
      </c>
      <c r="D312" t="s">
        <v>422</v>
      </c>
      <c r="E312">
        <v>0.673</v>
      </c>
      <c r="F312">
        <v>21.191</v>
      </c>
      <c r="G312" t="s">
        <v>423</v>
      </c>
      <c r="H312">
        <v>1.665</v>
      </c>
      <c r="I312">
        <v>106.3188</v>
      </c>
      <c r="K312" s="2">
        <v>0.640972222222222</v>
      </c>
      <c r="L312" s="3">
        <f t="shared" si="24"/>
        <v>275.6409722222222</v>
      </c>
      <c r="M312">
        <f t="shared" si="25"/>
        <v>1037.6097420052981</v>
      </c>
      <c r="N312">
        <f>(277-103)/(-62+(AVERAGE($P$207,$P$367)))*I312+277-((277-103)/(-62+(AVERAGE($P$207,$P$367)))*210)</f>
        <v>157.1147196733687</v>
      </c>
    </row>
    <row r="313" spans="1:14" ht="12.75">
      <c r="A313" t="s">
        <v>287</v>
      </c>
      <c r="B313" s="1">
        <v>36800</v>
      </c>
      <c r="C313" s="2">
        <v>0.6444444444444445</v>
      </c>
      <c r="D313" t="s">
        <v>422</v>
      </c>
      <c r="E313">
        <v>0.671</v>
      </c>
      <c r="F313">
        <v>18.1354</v>
      </c>
      <c r="G313" t="s">
        <v>423</v>
      </c>
      <c r="H313">
        <v>1.663</v>
      </c>
      <c r="I313">
        <v>111.0433</v>
      </c>
      <c r="K313" s="2">
        <v>0.643055555555555</v>
      </c>
      <c r="L313" s="3">
        <f t="shared" si="24"/>
        <v>275.6430555555556</v>
      </c>
      <c r="M313">
        <f t="shared" si="25"/>
        <v>887.9933799803164</v>
      </c>
      <c r="N313">
        <f>(277-103)/(-62+(AVERAGE($P$207,$P$367)))*I313+277-((277-103)/(-62+(AVERAGE($P$207,$P$367)))*210)</f>
        <v>162.57760018500602</v>
      </c>
    </row>
    <row r="314" spans="1:14" ht="12.75">
      <c r="A314" t="s">
        <v>430</v>
      </c>
      <c r="B314" s="1">
        <v>36800</v>
      </c>
      <c r="C314">
        <f>AVERAGE(C313,C315)</f>
        <v>0.6465277777777778</v>
      </c>
      <c r="D314" t="s">
        <v>422</v>
      </c>
      <c r="E314" t="s">
        <v>430</v>
      </c>
      <c r="F314" t="s">
        <v>430</v>
      </c>
      <c r="G314" t="s">
        <v>423</v>
      </c>
      <c r="H314" t="s">
        <v>430</v>
      </c>
      <c r="I314" t="s">
        <v>430</v>
      </c>
      <c r="K314" s="2">
        <v>0.645138888888888</v>
      </c>
      <c r="L314" s="3">
        <f t="shared" si="24"/>
        <v>275.6451388888889</v>
      </c>
      <c r="M314" t="s">
        <v>430</v>
      </c>
      <c r="N314" t="s">
        <v>430</v>
      </c>
    </row>
    <row r="315" spans="1:14" ht="12.75">
      <c r="A315" t="s">
        <v>288</v>
      </c>
      <c r="B315" s="1">
        <v>36800</v>
      </c>
      <c r="C315" s="2">
        <v>0.6486111111111111</v>
      </c>
      <c r="D315" t="s">
        <v>422</v>
      </c>
      <c r="E315">
        <v>0.671</v>
      </c>
      <c r="F315">
        <v>18.8312</v>
      </c>
      <c r="G315" t="s">
        <v>423</v>
      </c>
      <c r="H315">
        <v>1.665</v>
      </c>
      <c r="I315">
        <v>113.3885</v>
      </c>
      <c r="K315" s="2">
        <v>0.647222222222221</v>
      </c>
      <c r="L315" s="3">
        <f t="shared" si="24"/>
        <v>275.64722222222224</v>
      </c>
      <c r="M315">
        <f t="shared" si="25"/>
        <v>922.0629783233528</v>
      </c>
      <c r="N315">
        <f aca="true" t="shared" si="29" ref="N315:N320">(277-103)/(-62+(AVERAGE($P$207,$P$367)))*I315+277-((277-103)/(-62+(AVERAGE($P$207,$P$367)))*210)</f>
        <v>165.28932573816337</v>
      </c>
    </row>
    <row r="316" spans="1:14" ht="12.75">
      <c r="A316" t="s">
        <v>289</v>
      </c>
      <c r="B316" s="1">
        <v>36800</v>
      </c>
      <c r="C316" s="2">
        <v>0.6506944444444445</v>
      </c>
      <c r="D316" t="s">
        <v>422</v>
      </c>
      <c r="E316">
        <v>0.673</v>
      </c>
      <c r="F316">
        <v>19.2392</v>
      </c>
      <c r="G316" t="s">
        <v>423</v>
      </c>
      <c r="H316">
        <v>1.665</v>
      </c>
      <c r="I316">
        <v>112.193</v>
      </c>
      <c r="K316" s="2">
        <v>0.649305555555554</v>
      </c>
      <c r="L316" s="3">
        <f t="shared" si="24"/>
        <v>275.64930555555554</v>
      </c>
      <c r="M316">
        <f t="shared" si="25"/>
        <v>942.0405525170275</v>
      </c>
      <c r="N316">
        <f t="shared" si="29"/>
        <v>163.90698397677852</v>
      </c>
    </row>
    <row r="317" spans="1:14" ht="12.75">
      <c r="A317" t="s">
        <v>290</v>
      </c>
      <c r="B317" s="1">
        <v>36800</v>
      </c>
      <c r="C317" s="2">
        <v>0.6527777777777778</v>
      </c>
      <c r="D317" t="s">
        <v>422</v>
      </c>
      <c r="E317">
        <v>0.673</v>
      </c>
      <c r="F317">
        <v>17.92</v>
      </c>
      <c r="G317" t="s">
        <v>423</v>
      </c>
      <c r="H317">
        <v>1.665</v>
      </c>
      <c r="I317">
        <v>115.3267</v>
      </c>
      <c r="K317" s="2">
        <v>0.651388888888888</v>
      </c>
      <c r="L317" s="3">
        <f t="shared" si="24"/>
        <v>275.6513888888889</v>
      </c>
      <c r="M317">
        <f t="shared" si="25"/>
        <v>877.4463959574791</v>
      </c>
      <c r="N317">
        <f t="shared" si="29"/>
        <v>167.5304422600504</v>
      </c>
    </row>
    <row r="318" spans="1:14" ht="12.75">
      <c r="A318" t="s">
        <v>291</v>
      </c>
      <c r="B318" s="1">
        <v>36800</v>
      </c>
      <c r="C318" s="2">
        <v>0.6548611111111111</v>
      </c>
      <c r="D318" t="s">
        <v>422</v>
      </c>
      <c r="E318">
        <v>0.675</v>
      </c>
      <c r="F318">
        <v>19.5888</v>
      </c>
      <c r="G318" t="s">
        <v>423</v>
      </c>
      <c r="H318">
        <v>1.666</v>
      </c>
      <c r="I318">
        <v>111.584</v>
      </c>
      <c r="K318" s="2">
        <v>0.653472222222222</v>
      </c>
      <c r="L318" s="3">
        <f t="shared" si="24"/>
        <v>275.6534722222222</v>
      </c>
      <c r="M318">
        <f t="shared" si="25"/>
        <v>959.1585915810194</v>
      </c>
      <c r="N318">
        <f t="shared" si="29"/>
        <v>163.20280486119236</v>
      </c>
    </row>
    <row r="319" spans="1:14" ht="12.75">
      <c r="A319" t="s">
        <v>292</v>
      </c>
      <c r="B319" s="1">
        <v>36800</v>
      </c>
      <c r="C319" s="2">
        <v>0.6569444444444444</v>
      </c>
      <c r="D319" t="s">
        <v>422</v>
      </c>
      <c r="E319">
        <v>0.673</v>
      </c>
      <c r="F319">
        <v>17.5732</v>
      </c>
      <c r="G319" t="s">
        <v>423</v>
      </c>
      <c r="H319">
        <v>1.665</v>
      </c>
      <c r="I319">
        <v>117.9879</v>
      </c>
      <c r="K319" s="2">
        <v>0.655555555555555</v>
      </c>
      <c r="L319" s="3">
        <f t="shared" si="24"/>
        <v>275.65555555555557</v>
      </c>
      <c r="M319">
        <f t="shared" si="25"/>
        <v>860.4654578928556</v>
      </c>
      <c r="N319">
        <f t="shared" si="29"/>
        <v>170.6075546777812</v>
      </c>
    </row>
    <row r="320" spans="1:14" ht="12.75">
      <c r="A320" t="s">
        <v>293</v>
      </c>
      <c r="B320" s="1">
        <v>36800</v>
      </c>
      <c r="C320" s="2">
        <v>0.6590972222222222</v>
      </c>
      <c r="D320" t="s">
        <v>422</v>
      </c>
      <c r="E320">
        <v>0.671</v>
      </c>
      <c r="F320">
        <v>18.9826</v>
      </c>
      <c r="G320" t="s">
        <v>423</v>
      </c>
      <c r="H320">
        <v>1.663</v>
      </c>
      <c r="I320">
        <v>111.6</v>
      </c>
      <c r="K320" s="2">
        <v>0.657638888888888</v>
      </c>
      <c r="L320" s="3">
        <f t="shared" si="24"/>
        <v>275.65763888888887</v>
      </c>
      <c r="M320">
        <f t="shared" si="25"/>
        <v>929.4762252177704</v>
      </c>
      <c r="N320">
        <f t="shared" si="29"/>
        <v>163.22130546193023</v>
      </c>
    </row>
    <row r="321" spans="1:14" ht="12.75">
      <c r="A321" t="s">
        <v>430</v>
      </c>
      <c r="B321" s="1">
        <v>36800</v>
      </c>
      <c r="C321">
        <f>AVERAGE(C320,C323)</f>
        <v>0.6621932870370371</v>
      </c>
      <c r="D321" t="s">
        <v>422</v>
      </c>
      <c r="E321" t="s">
        <v>430</v>
      </c>
      <c r="F321" t="s">
        <v>430</v>
      </c>
      <c r="G321" t="s">
        <v>423</v>
      </c>
      <c r="H321" t="s">
        <v>430</v>
      </c>
      <c r="I321" t="s">
        <v>430</v>
      </c>
      <c r="K321" s="2">
        <v>0.659722222222221</v>
      </c>
      <c r="L321" s="3">
        <f t="shared" si="24"/>
        <v>275.65972222222223</v>
      </c>
      <c r="M321" t="s">
        <v>430</v>
      </c>
      <c r="N321" t="s">
        <v>430</v>
      </c>
    </row>
    <row r="322" spans="1:14" ht="12.75">
      <c r="A322" t="s">
        <v>430</v>
      </c>
      <c r="B322" s="1">
        <v>36800</v>
      </c>
      <c r="C322">
        <f>AVERAGE(C321,C323)</f>
        <v>0.6637413194444444</v>
      </c>
      <c r="D322" t="s">
        <v>422</v>
      </c>
      <c r="E322" t="s">
        <v>430</v>
      </c>
      <c r="F322" t="s">
        <v>430</v>
      </c>
      <c r="G322" t="s">
        <v>423</v>
      </c>
      <c r="H322" t="s">
        <v>430</v>
      </c>
      <c r="I322" t="s">
        <v>430</v>
      </c>
      <c r="K322" s="2">
        <v>0.661805555555555</v>
      </c>
      <c r="L322" s="3">
        <f t="shared" si="24"/>
        <v>275.66180555555553</v>
      </c>
      <c r="M322" t="s">
        <v>430</v>
      </c>
      <c r="N322" t="s">
        <v>430</v>
      </c>
    </row>
    <row r="323" spans="1:14" ht="12.75">
      <c r="A323" t="s">
        <v>294</v>
      </c>
      <c r="B323" s="1">
        <v>36800</v>
      </c>
      <c r="C323" s="2">
        <v>0.6652893518518518</v>
      </c>
      <c r="D323" t="s">
        <v>422</v>
      </c>
      <c r="E323">
        <v>0.673</v>
      </c>
      <c r="F323">
        <v>17.4627</v>
      </c>
      <c r="G323" t="s">
        <v>423</v>
      </c>
      <c r="H323">
        <v>1.665</v>
      </c>
      <c r="I323">
        <v>118.8464</v>
      </c>
      <c r="K323" s="2">
        <v>0.663888888888888</v>
      </c>
      <c r="L323" s="3">
        <f t="shared" si="24"/>
        <v>275.6638888888889</v>
      </c>
      <c r="M323">
        <f t="shared" si="25"/>
        <v>855.0548648820687</v>
      </c>
      <c r="N323">
        <f>(277-103)/(-62+(AVERAGE($P$207,$P$367)))*I323+277-((277-103)/(-62+(AVERAGE($P$207,$P$367)))*210)</f>
        <v>171.600227536124</v>
      </c>
    </row>
    <row r="324" spans="1:14" ht="12.75">
      <c r="A324" t="s">
        <v>295</v>
      </c>
      <c r="B324" s="1">
        <v>36800</v>
      </c>
      <c r="C324" s="2">
        <v>0.6673726851851852</v>
      </c>
      <c r="D324" t="s">
        <v>422</v>
      </c>
      <c r="E324">
        <v>0.673</v>
      </c>
      <c r="F324">
        <v>19.4276</v>
      </c>
      <c r="G324" t="s">
        <v>423</v>
      </c>
      <c r="H324">
        <v>1.665</v>
      </c>
      <c r="I324">
        <v>121.5454</v>
      </c>
      <c r="K324" s="2">
        <v>0.665972222222221</v>
      </c>
      <c r="L324" s="3">
        <f t="shared" si="24"/>
        <v>275.6659722222222</v>
      </c>
      <c r="M324">
        <f t="shared" si="25"/>
        <v>951.2654911888127</v>
      </c>
      <c r="N324">
        <f>(277-103)/(-62+(AVERAGE($P$207,$P$367)))*I324+277-((277-103)/(-62+(AVERAGE($P$207,$P$367)))*210)</f>
        <v>174.72104762309812</v>
      </c>
    </row>
    <row r="325" spans="1:14" ht="12.75">
      <c r="A325" t="s">
        <v>296</v>
      </c>
      <c r="B325" s="1">
        <v>36800</v>
      </c>
      <c r="C325" s="2">
        <v>0.6694560185185185</v>
      </c>
      <c r="D325" t="s">
        <v>422</v>
      </c>
      <c r="E325">
        <v>0.673</v>
      </c>
      <c r="F325">
        <v>18.5471</v>
      </c>
      <c r="G325" t="s">
        <v>423</v>
      </c>
      <c r="H325">
        <v>1.665</v>
      </c>
      <c r="I325">
        <v>122.8409</v>
      </c>
      <c r="K325" s="2">
        <v>0.668055555555555</v>
      </c>
      <c r="L325" s="3">
        <f t="shared" si="24"/>
        <v>275.66805555555555</v>
      </c>
      <c r="M325">
        <f t="shared" si="25"/>
        <v>908.1521233517277</v>
      </c>
      <c r="N325">
        <f>(277-103)/(-62+(AVERAGE($P$207,$P$367)))*I325+277-((277-103)/(-62+(AVERAGE($P$207,$P$367)))*210)</f>
        <v>176.21901813909471</v>
      </c>
    </row>
    <row r="326" spans="1:14" ht="12.75">
      <c r="A326" t="s">
        <v>297</v>
      </c>
      <c r="B326" s="1">
        <v>36800</v>
      </c>
      <c r="C326" s="2">
        <v>0.6715509259259259</v>
      </c>
      <c r="D326" t="s">
        <v>422</v>
      </c>
      <c r="E326">
        <v>0.673</v>
      </c>
      <c r="F326">
        <v>20.0683</v>
      </c>
      <c r="G326" t="s">
        <v>423</v>
      </c>
      <c r="H326">
        <v>1.665</v>
      </c>
      <c r="I326">
        <v>120.658</v>
      </c>
      <c r="K326" s="2">
        <v>0.670138888888888</v>
      </c>
      <c r="L326" s="3">
        <f aca="true" t="shared" si="30" ref="L326:L389">B326-DATE(1999,12,31)+K326</f>
        <v>275.6701388888889</v>
      </c>
      <c r="M326">
        <f t="shared" si="25"/>
        <v>982.6371377228504</v>
      </c>
      <c r="N326">
        <f>(277-103)/(-62+(AVERAGE($P$207,$P$367)))*I326+277-((277-103)/(-62+(AVERAGE($P$207,$P$367)))*210)</f>
        <v>173.6949580546725</v>
      </c>
    </row>
    <row r="327" spans="1:14" ht="12.75">
      <c r="A327" t="s">
        <v>298</v>
      </c>
      <c r="B327" s="1">
        <v>36800</v>
      </c>
      <c r="C327" s="2">
        <v>0.6736342592592592</v>
      </c>
      <c r="D327" t="s">
        <v>422</v>
      </c>
      <c r="E327">
        <v>0.673</v>
      </c>
      <c r="F327">
        <v>18.5468</v>
      </c>
      <c r="G327" t="s">
        <v>423</v>
      </c>
      <c r="H327">
        <v>1.665</v>
      </c>
      <c r="I327">
        <v>127.3917</v>
      </c>
      <c r="K327" s="2">
        <v>0.672222222222221</v>
      </c>
      <c r="L327" s="3">
        <f t="shared" si="30"/>
        <v>275.6722222222222</v>
      </c>
      <c r="M327">
        <f t="shared" si="25"/>
        <v>908.1374339589382</v>
      </c>
      <c r="N327">
        <f>(277-103)/(-62+(AVERAGE($P$207,$P$367)))*I327+277-((277-103)/(-62+(AVERAGE($P$207,$P$367)))*210)</f>
        <v>181.48105150397123</v>
      </c>
    </row>
    <row r="328" spans="1:14" ht="12.75">
      <c r="A328" t="s">
        <v>430</v>
      </c>
      <c r="B328" s="1">
        <v>36800</v>
      </c>
      <c r="C328">
        <f>AVERAGE(C327,C329)</f>
        <v>0.6757175925925927</v>
      </c>
      <c r="D328" t="s">
        <v>422</v>
      </c>
      <c r="E328" t="s">
        <v>430</v>
      </c>
      <c r="F328" t="s">
        <v>430</v>
      </c>
      <c r="G328" t="s">
        <v>423</v>
      </c>
      <c r="H328" t="s">
        <v>430</v>
      </c>
      <c r="I328" t="s">
        <v>430</v>
      </c>
      <c r="K328" s="2">
        <v>0.674305555555555</v>
      </c>
      <c r="L328" s="3">
        <f t="shared" si="30"/>
        <v>275.6743055555556</v>
      </c>
      <c r="M328" t="s">
        <v>430</v>
      </c>
      <c r="N328" t="s">
        <v>430</v>
      </c>
    </row>
    <row r="329" spans="1:14" ht="12.75">
      <c r="A329" t="s">
        <v>299</v>
      </c>
      <c r="B329" s="1">
        <v>36800</v>
      </c>
      <c r="C329" s="2">
        <v>0.677800925925926</v>
      </c>
      <c r="D329" t="s">
        <v>422</v>
      </c>
      <c r="E329">
        <v>0.673</v>
      </c>
      <c r="F329">
        <v>18.4931</v>
      </c>
      <c r="G329" t="s">
        <v>423</v>
      </c>
      <c r="H329">
        <v>1.665</v>
      </c>
      <c r="I329">
        <v>123.8749</v>
      </c>
      <c r="K329" s="2">
        <v>0.676388888888888</v>
      </c>
      <c r="L329" s="3">
        <f t="shared" si="30"/>
        <v>275.6763888888889</v>
      </c>
      <c r="M329">
        <f t="shared" si="25"/>
        <v>905.5080326496237</v>
      </c>
      <c r="N329">
        <f aca="true" t="shared" si="31" ref="N329:N339">(277-103)/(-62+(AVERAGE($P$207,$P$367)))*I329+277-((277-103)/(-62+(AVERAGE($P$207,$P$367)))*210)</f>
        <v>177.4146194617814</v>
      </c>
    </row>
    <row r="330" spans="1:14" ht="12.75">
      <c r="A330" t="s">
        <v>300</v>
      </c>
      <c r="B330" s="1">
        <v>36800</v>
      </c>
      <c r="C330" s="2">
        <v>0.6798842592592593</v>
      </c>
      <c r="D330" t="s">
        <v>422</v>
      </c>
      <c r="E330">
        <v>0.673</v>
      </c>
      <c r="F330">
        <v>19.9286</v>
      </c>
      <c r="G330" t="s">
        <v>423</v>
      </c>
      <c r="H330">
        <v>1.665</v>
      </c>
      <c r="I330">
        <v>122.992</v>
      </c>
      <c r="K330" s="2">
        <v>0.678472222222221</v>
      </c>
      <c r="L330" s="3">
        <f t="shared" si="30"/>
        <v>275.67847222222224</v>
      </c>
      <c r="M330">
        <f t="shared" si="25"/>
        <v>975.796777147222</v>
      </c>
      <c r="N330">
        <f t="shared" si="31"/>
        <v>176.39373318731327</v>
      </c>
    </row>
    <row r="331" spans="1:14" ht="12.75">
      <c r="A331" t="s">
        <v>301</v>
      </c>
      <c r="B331" s="1">
        <v>36800</v>
      </c>
      <c r="C331" s="2">
        <v>0.6819675925925925</v>
      </c>
      <c r="D331" t="s">
        <v>422</v>
      </c>
      <c r="E331">
        <v>0.671</v>
      </c>
      <c r="F331">
        <v>20.5117</v>
      </c>
      <c r="G331" t="s">
        <v>423</v>
      </c>
      <c r="H331">
        <v>1.665</v>
      </c>
      <c r="I331">
        <v>126.2944</v>
      </c>
      <c r="K331" s="2">
        <v>0.680555555555554</v>
      </c>
      <c r="L331" s="3">
        <f t="shared" si="30"/>
        <v>275.68055555555554</v>
      </c>
      <c r="M331">
        <f t="shared" si="25"/>
        <v>1004.3480602656823</v>
      </c>
      <c r="N331">
        <f t="shared" si="31"/>
        <v>180.21225717961534</v>
      </c>
    </row>
    <row r="332" spans="1:14" ht="12.75">
      <c r="A332" t="s">
        <v>302</v>
      </c>
      <c r="B332" s="1">
        <v>36800</v>
      </c>
      <c r="C332" s="2">
        <v>0.6840509259259259</v>
      </c>
      <c r="D332" t="s">
        <v>422</v>
      </c>
      <c r="E332">
        <v>0.673</v>
      </c>
      <c r="F332">
        <v>21.0185</v>
      </c>
      <c r="G332" t="s">
        <v>423</v>
      </c>
      <c r="H332">
        <v>1.665</v>
      </c>
      <c r="I332">
        <v>124.7398</v>
      </c>
      <c r="K332" s="2">
        <v>0.682638888888888</v>
      </c>
      <c r="L332" s="3">
        <f t="shared" si="30"/>
        <v>275.6826388888889</v>
      </c>
      <c r="M332">
        <f t="shared" si="25"/>
        <v>1029.1633411513546</v>
      </c>
      <c r="N332">
        <f t="shared" si="31"/>
        <v>178.41469256041933</v>
      </c>
    </row>
    <row r="333" spans="1:14" ht="12.75">
      <c r="A333" t="s">
        <v>303</v>
      </c>
      <c r="B333" s="1">
        <v>36800</v>
      </c>
      <c r="C333" s="2">
        <v>0.6861342592592593</v>
      </c>
      <c r="D333" t="s">
        <v>422</v>
      </c>
      <c r="E333">
        <v>0.673</v>
      </c>
      <c r="F333">
        <v>19.1036</v>
      </c>
      <c r="G333" t="s">
        <v>423</v>
      </c>
      <c r="H333">
        <v>1.665</v>
      </c>
      <c r="I333">
        <v>126.1153</v>
      </c>
      <c r="K333" s="2">
        <v>0.684722222222221</v>
      </c>
      <c r="L333" s="3">
        <f t="shared" si="30"/>
        <v>275.6847222222222</v>
      </c>
      <c r="M333">
        <f t="shared" si="25"/>
        <v>935.4009469761885</v>
      </c>
      <c r="N333">
        <f t="shared" si="31"/>
        <v>180.00516608010548</v>
      </c>
    </row>
    <row r="334" spans="1:14" ht="12.75">
      <c r="A334" t="s">
        <v>304</v>
      </c>
      <c r="B334" s="1">
        <v>36800</v>
      </c>
      <c r="C334" s="2">
        <v>0.6882291666666666</v>
      </c>
      <c r="D334" t="s">
        <v>422</v>
      </c>
      <c r="E334">
        <v>0.673</v>
      </c>
      <c r="F334">
        <v>20.5119</v>
      </c>
      <c r="G334" t="s">
        <v>423</v>
      </c>
      <c r="H334">
        <v>1.665</v>
      </c>
      <c r="I334">
        <v>126.7255</v>
      </c>
      <c r="K334" s="2">
        <v>0.686805555555555</v>
      </c>
      <c r="L334" s="3">
        <f t="shared" si="30"/>
        <v>275.68680555555557</v>
      </c>
      <c r="M334">
        <f t="shared" si="25"/>
        <v>1004.3578531942086</v>
      </c>
      <c r="N334">
        <f t="shared" si="31"/>
        <v>180.71073274074706</v>
      </c>
    </row>
    <row r="335" spans="1:14" ht="12.75">
      <c r="A335" t="s">
        <v>305</v>
      </c>
      <c r="B335" s="1">
        <v>36800</v>
      </c>
      <c r="C335" s="2">
        <v>0.6903125</v>
      </c>
      <c r="D335" t="s">
        <v>422</v>
      </c>
      <c r="E335">
        <v>0.673</v>
      </c>
      <c r="F335">
        <v>18.3294</v>
      </c>
      <c r="G335" t="s">
        <v>423</v>
      </c>
      <c r="H335">
        <v>1.665</v>
      </c>
      <c r="I335">
        <v>130.4334</v>
      </c>
      <c r="K335" s="2">
        <v>0.688888888888888</v>
      </c>
      <c r="L335" s="3">
        <f t="shared" si="30"/>
        <v>275.68888888888887</v>
      </c>
      <c r="M335">
        <f t="shared" si="25"/>
        <v>897.4925206508382</v>
      </c>
      <c r="N335">
        <f t="shared" si="31"/>
        <v>184.99813133300017</v>
      </c>
    </row>
    <row r="336" spans="1:14" ht="12.75">
      <c r="A336" t="s">
        <v>306</v>
      </c>
      <c r="B336" s="1">
        <v>36800</v>
      </c>
      <c r="C336" s="2">
        <v>0.6923958333333333</v>
      </c>
      <c r="D336" t="s">
        <v>422</v>
      </c>
      <c r="E336">
        <v>0.673</v>
      </c>
      <c r="F336">
        <v>21.0993</v>
      </c>
      <c r="G336" t="s">
        <v>423</v>
      </c>
      <c r="H336">
        <v>1.665</v>
      </c>
      <c r="I336">
        <v>131.2614</v>
      </c>
      <c r="K336" s="2">
        <v>0.690972222222221</v>
      </c>
      <c r="L336" s="3">
        <f t="shared" si="30"/>
        <v>275.69097222222223</v>
      </c>
      <c r="M336">
        <f t="shared" si="25"/>
        <v>1033.1196842759844</v>
      </c>
      <c r="N336">
        <f t="shared" si="31"/>
        <v>185.95553742118636</v>
      </c>
    </row>
    <row r="337" spans="1:14" ht="12.75">
      <c r="A337" t="s">
        <v>307</v>
      </c>
      <c r="B337" s="1">
        <v>36800</v>
      </c>
      <c r="C337" s="2">
        <v>0.6944791666666666</v>
      </c>
      <c r="D337" t="s">
        <v>422</v>
      </c>
      <c r="E337">
        <v>0.673</v>
      </c>
      <c r="F337">
        <v>18.1789</v>
      </c>
      <c r="G337" t="s">
        <v>423</v>
      </c>
      <c r="H337">
        <v>1.665</v>
      </c>
      <c r="I337">
        <v>133.8741</v>
      </c>
      <c r="K337" s="2">
        <v>0.693055555555555</v>
      </c>
      <c r="L337" s="3">
        <f t="shared" si="30"/>
        <v>275.69305555555553</v>
      </c>
      <c r="M337">
        <f aca="true" t="shared" si="32" ref="M337:M364">500*F337/AVERAGE($Q$367,$Q$207)</f>
        <v>890.1233419347889</v>
      </c>
      <c r="N337">
        <f t="shared" si="31"/>
        <v>188.97656989293046</v>
      </c>
    </row>
    <row r="338" spans="1:14" ht="12.75">
      <c r="A338" t="s">
        <v>308</v>
      </c>
      <c r="B338" s="1">
        <v>36800</v>
      </c>
      <c r="C338" s="2">
        <v>0.6965625</v>
      </c>
      <c r="D338" t="s">
        <v>422</v>
      </c>
      <c r="E338">
        <v>0.673</v>
      </c>
      <c r="F338">
        <v>18.9825</v>
      </c>
      <c r="G338" t="s">
        <v>423</v>
      </c>
      <c r="H338">
        <v>1.665</v>
      </c>
      <c r="I338">
        <v>134.8492</v>
      </c>
      <c r="K338" s="2">
        <v>0.695138888888888</v>
      </c>
      <c r="L338" s="3">
        <f t="shared" si="30"/>
        <v>275.6951388888889</v>
      </c>
      <c r="M338">
        <f t="shared" si="32"/>
        <v>929.4713287535071</v>
      </c>
      <c r="N338">
        <f t="shared" si="31"/>
        <v>190.10406587915065</v>
      </c>
    </row>
    <row r="339" spans="1:14" ht="12.75">
      <c r="A339" t="s">
        <v>309</v>
      </c>
      <c r="B339" s="1">
        <v>36800</v>
      </c>
      <c r="C339" s="2">
        <v>0.6986458333333333</v>
      </c>
      <c r="D339" t="s">
        <v>422</v>
      </c>
      <c r="E339">
        <v>0.673</v>
      </c>
      <c r="F339">
        <v>17.8199</v>
      </c>
      <c r="G339" t="s">
        <v>423</v>
      </c>
      <c r="H339">
        <v>1.665</v>
      </c>
      <c r="I339">
        <v>131.5325</v>
      </c>
      <c r="K339" s="2">
        <v>0.697222222222221</v>
      </c>
      <c r="L339" s="3">
        <f t="shared" si="30"/>
        <v>275.6972222222222</v>
      </c>
      <c r="M339">
        <f t="shared" si="32"/>
        <v>872.5450352300605</v>
      </c>
      <c r="N339">
        <f t="shared" si="31"/>
        <v>186.2690069749391</v>
      </c>
    </row>
    <row r="340" spans="1:14" ht="12.75">
      <c r="A340" t="s">
        <v>430</v>
      </c>
      <c r="B340" s="1">
        <v>36800</v>
      </c>
      <c r="C340">
        <f>AVERAGE(C339,C342)</f>
        <v>0.7018055555555556</v>
      </c>
      <c r="D340" t="s">
        <v>422</v>
      </c>
      <c r="E340" t="s">
        <v>430</v>
      </c>
      <c r="F340" t="s">
        <v>430</v>
      </c>
      <c r="G340" t="s">
        <v>423</v>
      </c>
      <c r="H340" t="s">
        <v>430</v>
      </c>
      <c r="I340" t="s">
        <v>430</v>
      </c>
      <c r="K340" s="2">
        <v>0.699305555555555</v>
      </c>
      <c r="L340" s="3">
        <f t="shared" si="30"/>
        <v>275.69930555555555</v>
      </c>
      <c r="M340" t="s">
        <v>430</v>
      </c>
      <c r="N340" t="s">
        <v>430</v>
      </c>
    </row>
    <row r="341" spans="1:14" ht="12.75">
      <c r="A341" t="s">
        <v>430</v>
      </c>
      <c r="B341" s="1">
        <v>36800</v>
      </c>
      <c r="C341">
        <f>AVERAGE(C340,C342)</f>
        <v>0.7033854166666667</v>
      </c>
      <c r="D341" t="s">
        <v>422</v>
      </c>
      <c r="E341" t="s">
        <v>430</v>
      </c>
      <c r="F341" t="s">
        <v>430</v>
      </c>
      <c r="G341" t="s">
        <v>423</v>
      </c>
      <c r="H341" t="s">
        <v>430</v>
      </c>
      <c r="I341" t="s">
        <v>430</v>
      </c>
      <c r="K341" s="2">
        <v>0.701388888888888</v>
      </c>
      <c r="L341" s="3">
        <f t="shared" si="30"/>
        <v>275.7013888888889</v>
      </c>
      <c r="M341" t="s">
        <v>430</v>
      </c>
      <c r="N341" t="s">
        <v>430</v>
      </c>
    </row>
    <row r="342" spans="1:14" ht="12.75">
      <c r="A342" t="s">
        <v>310</v>
      </c>
      <c r="B342" s="1">
        <v>36800</v>
      </c>
      <c r="C342" s="2">
        <v>0.7049652777777777</v>
      </c>
      <c r="D342" t="s">
        <v>422</v>
      </c>
      <c r="E342">
        <v>0.673</v>
      </c>
      <c r="F342">
        <v>18.9095</v>
      </c>
      <c r="G342" t="s">
        <v>423</v>
      </c>
      <c r="H342">
        <v>1.665</v>
      </c>
      <c r="I342">
        <v>128.9236</v>
      </c>
      <c r="K342" s="2">
        <v>0.703472222222221</v>
      </c>
      <c r="L342" s="3">
        <f t="shared" si="30"/>
        <v>275.7034722222222</v>
      </c>
      <c r="M342">
        <f t="shared" si="32"/>
        <v>925.8969098414036</v>
      </c>
      <c r="N342">
        <f aca="true" t="shared" si="33" ref="N342:N348">(277-103)/(-62+(AVERAGE($P$207,$P$367)))*I342+277-((277-103)/(-62+(AVERAGE($P$207,$P$367)))*210)</f>
        <v>183.25236839587035</v>
      </c>
    </row>
    <row r="343" spans="1:14" ht="12.75">
      <c r="A343" t="s">
        <v>311</v>
      </c>
      <c r="B343" s="1">
        <v>36800</v>
      </c>
      <c r="C343" s="2">
        <v>0.7069907407407406</v>
      </c>
      <c r="D343" t="s">
        <v>422</v>
      </c>
      <c r="E343">
        <v>0.673</v>
      </c>
      <c r="F343">
        <v>17.19</v>
      </c>
      <c r="G343" t="s">
        <v>423</v>
      </c>
      <c r="H343">
        <v>1.665</v>
      </c>
      <c r="I343">
        <v>131.9204</v>
      </c>
      <c r="K343" s="2">
        <v>0.705555555555555</v>
      </c>
      <c r="L343" s="3">
        <f t="shared" si="30"/>
        <v>275.7055555555556</v>
      </c>
      <c r="M343">
        <f t="shared" si="32"/>
        <v>841.7022068364435</v>
      </c>
      <c r="N343">
        <f t="shared" si="33"/>
        <v>186.71753091407857</v>
      </c>
    </row>
    <row r="344" spans="1:14" ht="12.75">
      <c r="A344" t="s">
        <v>312</v>
      </c>
      <c r="B344" s="1">
        <v>36800</v>
      </c>
      <c r="C344" s="2">
        <v>0.7090740740740741</v>
      </c>
      <c r="D344" t="s">
        <v>422</v>
      </c>
      <c r="E344">
        <v>0.675</v>
      </c>
      <c r="F344">
        <v>18.9258</v>
      </c>
      <c r="G344" t="s">
        <v>423</v>
      </c>
      <c r="H344">
        <v>1.666</v>
      </c>
      <c r="I344">
        <v>128.7769</v>
      </c>
      <c r="K344" s="2">
        <v>0.707638888888888</v>
      </c>
      <c r="L344" s="3">
        <f t="shared" si="30"/>
        <v>275.7076388888889</v>
      </c>
      <c r="M344">
        <f t="shared" si="32"/>
        <v>926.6950335162979</v>
      </c>
      <c r="N344">
        <f t="shared" si="33"/>
        <v>183.08274101285474</v>
      </c>
    </row>
    <row r="345" spans="1:14" ht="12.75">
      <c r="A345" t="s">
        <v>313</v>
      </c>
      <c r="B345" s="1">
        <v>36800</v>
      </c>
      <c r="C345" s="2">
        <v>0.7111574074074074</v>
      </c>
      <c r="D345" t="s">
        <v>422</v>
      </c>
      <c r="E345">
        <v>0.673</v>
      </c>
      <c r="F345">
        <v>16.1893</v>
      </c>
      <c r="G345" t="s">
        <v>423</v>
      </c>
      <c r="H345">
        <v>1.665</v>
      </c>
      <c r="I345">
        <v>133.8569</v>
      </c>
      <c r="K345" s="2">
        <v>0.709722222222221</v>
      </c>
      <c r="L345" s="3">
        <f t="shared" si="30"/>
        <v>275.70972222222224</v>
      </c>
      <c r="M345">
        <f t="shared" si="32"/>
        <v>792.7032889550455</v>
      </c>
      <c r="N345">
        <f t="shared" si="33"/>
        <v>188.95668174713717</v>
      </c>
    </row>
    <row r="346" spans="1:14" ht="12.75">
      <c r="A346" t="s">
        <v>314</v>
      </c>
      <c r="B346" s="1">
        <v>36800</v>
      </c>
      <c r="C346" s="2">
        <v>0.7132407407407407</v>
      </c>
      <c r="D346" t="s">
        <v>422</v>
      </c>
      <c r="E346">
        <v>0.671</v>
      </c>
      <c r="F346">
        <v>19.127</v>
      </c>
      <c r="G346" t="s">
        <v>423</v>
      </c>
      <c r="H346">
        <v>1.663</v>
      </c>
      <c r="I346">
        <v>131.6116</v>
      </c>
      <c r="K346" s="2">
        <v>0.711805555555554</v>
      </c>
      <c r="L346" s="3">
        <f t="shared" si="30"/>
        <v>275.71180555555554</v>
      </c>
      <c r="M346">
        <f t="shared" si="32"/>
        <v>936.546719613767</v>
      </c>
      <c r="N346">
        <f t="shared" si="33"/>
        <v>186.36046931983708</v>
      </c>
    </row>
    <row r="347" spans="1:14" ht="12.75">
      <c r="A347" t="s">
        <v>315</v>
      </c>
      <c r="B347" s="1">
        <v>36800</v>
      </c>
      <c r="C347" s="2">
        <v>0.7153240740740742</v>
      </c>
      <c r="D347" t="s">
        <v>422</v>
      </c>
      <c r="E347">
        <v>0.671</v>
      </c>
      <c r="F347">
        <v>16.5427</v>
      </c>
      <c r="G347" t="s">
        <v>423</v>
      </c>
      <c r="H347">
        <v>1.663</v>
      </c>
      <c r="I347">
        <v>134.285</v>
      </c>
      <c r="K347" s="2">
        <v>0.713888888888888</v>
      </c>
      <c r="L347" s="3">
        <f t="shared" si="30"/>
        <v>275.7138888888889</v>
      </c>
      <c r="M347">
        <f t="shared" si="32"/>
        <v>810.0073936610374</v>
      </c>
      <c r="N347">
        <f t="shared" si="33"/>
        <v>189.45168844563057</v>
      </c>
    </row>
    <row r="348" spans="1:14" ht="12.75">
      <c r="A348" t="s">
        <v>316</v>
      </c>
      <c r="B348" s="1">
        <v>36800</v>
      </c>
      <c r="C348" s="2">
        <v>0.7174189814814814</v>
      </c>
      <c r="D348" t="s">
        <v>422</v>
      </c>
      <c r="E348">
        <v>0.673</v>
      </c>
      <c r="F348">
        <v>18.9847</v>
      </c>
      <c r="G348" t="s">
        <v>423</v>
      </c>
      <c r="H348">
        <v>1.665</v>
      </c>
      <c r="I348">
        <v>135.8249</v>
      </c>
      <c r="K348" s="2">
        <v>0.715972222222221</v>
      </c>
      <c r="L348" s="3">
        <f t="shared" si="30"/>
        <v>275.7159722222222</v>
      </c>
      <c r="M348">
        <f t="shared" si="32"/>
        <v>929.5790509672967</v>
      </c>
      <c r="N348">
        <f t="shared" si="33"/>
        <v>191.23225563789856</v>
      </c>
    </row>
    <row r="349" spans="1:14" ht="12.75">
      <c r="A349" t="s">
        <v>430</v>
      </c>
      <c r="B349" s="1">
        <v>36800</v>
      </c>
      <c r="C349">
        <f>AVERAGE(C348,C350)</f>
        <v>0.7195023148148147</v>
      </c>
      <c r="D349" t="s">
        <v>422</v>
      </c>
      <c r="E349" t="s">
        <v>430</v>
      </c>
      <c r="F349" t="s">
        <v>430</v>
      </c>
      <c r="G349" t="s">
        <v>423</v>
      </c>
      <c r="H349" t="s">
        <v>430</v>
      </c>
      <c r="I349" t="s">
        <v>430</v>
      </c>
      <c r="K349" s="2">
        <v>0.718055555555555</v>
      </c>
      <c r="L349" s="3">
        <f t="shared" si="30"/>
        <v>275.71805555555557</v>
      </c>
      <c r="M349" t="s">
        <v>430</v>
      </c>
      <c r="N349" t="s">
        <v>430</v>
      </c>
    </row>
    <row r="350" spans="1:14" ht="12.75">
      <c r="A350" t="s">
        <v>317</v>
      </c>
      <c r="B350" s="1">
        <v>36800</v>
      </c>
      <c r="C350" s="2">
        <v>0.7215856481481482</v>
      </c>
      <c r="D350" t="s">
        <v>422</v>
      </c>
      <c r="E350">
        <v>0.673</v>
      </c>
      <c r="F350">
        <v>17.9641</v>
      </c>
      <c r="G350" t="s">
        <v>423</v>
      </c>
      <c r="H350">
        <v>1.663</v>
      </c>
      <c r="I350">
        <v>132.8257</v>
      </c>
      <c r="K350" s="2">
        <v>0.720138888888888</v>
      </c>
      <c r="L350" s="3">
        <f t="shared" si="30"/>
        <v>275.72013888888887</v>
      </c>
      <c r="M350">
        <f t="shared" si="32"/>
        <v>879.6057366975307</v>
      </c>
      <c r="N350">
        <f>(277-103)/(-62+(AVERAGE($P$207,$P$367)))*I350+277-((277-103)/(-62+(AVERAGE($P$207,$P$367)))*210)</f>
        <v>187.76431802957973</v>
      </c>
    </row>
    <row r="351" spans="1:14" ht="12.75">
      <c r="A351" t="s">
        <v>318</v>
      </c>
      <c r="B351" s="1">
        <v>36800</v>
      </c>
      <c r="C351" s="2">
        <v>0.7237268518518518</v>
      </c>
      <c r="D351" t="s">
        <v>422</v>
      </c>
      <c r="E351">
        <v>0.673</v>
      </c>
      <c r="F351">
        <v>16.4361</v>
      </c>
      <c r="G351" t="s">
        <v>423</v>
      </c>
      <c r="H351">
        <v>1.665</v>
      </c>
      <c r="I351">
        <v>134.1267</v>
      </c>
      <c r="K351" s="2">
        <v>0.722222222222221</v>
      </c>
      <c r="L351" s="3">
        <f t="shared" si="30"/>
        <v>275.72222222222223</v>
      </c>
      <c r="M351">
        <f t="shared" si="32"/>
        <v>804.7877627565135</v>
      </c>
      <c r="N351">
        <f>(277-103)/(-62+(AVERAGE($P$207,$P$367)))*I351+277-((277-103)/(-62+(AVERAGE($P$207,$P$367)))*210)</f>
        <v>189.26864812707998</v>
      </c>
    </row>
    <row r="352" spans="1:14" ht="12.75">
      <c r="A352" t="s">
        <v>430</v>
      </c>
      <c r="B352" s="1">
        <v>36800</v>
      </c>
      <c r="C352">
        <f>AVERAGE(C351,C353)</f>
        <v>0.72578125</v>
      </c>
      <c r="D352" t="s">
        <v>422</v>
      </c>
      <c r="E352" t="s">
        <v>430</v>
      </c>
      <c r="F352" t="s">
        <v>430</v>
      </c>
      <c r="G352" t="s">
        <v>423</v>
      </c>
      <c r="H352" t="s">
        <v>430</v>
      </c>
      <c r="I352" t="s">
        <v>430</v>
      </c>
      <c r="K352" s="2">
        <v>0.724305555555555</v>
      </c>
      <c r="L352" s="3">
        <f t="shared" si="30"/>
        <v>275.72430555555553</v>
      </c>
      <c r="M352" t="s">
        <v>430</v>
      </c>
      <c r="N352" t="s">
        <v>430</v>
      </c>
    </row>
    <row r="353" spans="1:14" ht="12.75">
      <c r="A353" t="s">
        <v>319</v>
      </c>
      <c r="B353" s="1">
        <v>36800</v>
      </c>
      <c r="C353" s="2">
        <v>0.7278356481481482</v>
      </c>
      <c r="D353" t="s">
        <v>422</v>
      </c>
      <c r="E353">
        <v>0.671</v>
      </c>
      <c r="F353">
        <v>17.4817</v>
      </c>
      <c r="G353" t="s">
        <v>423</v>
      </c>
      <c r="H353">
        <v>1.663</v>
      </c>
      <c r="I353">
        <v>132.565</v>
      </c>
      <c r="K353" s="2">
        <v>0.726388888888888</v>
      </c>
      <c r="L353" s="3">
        <f t="shared" si="30"/>
        <v>275.7263888888889</v>
      </c>
      <c r="M353">
        <f t="shared" si="32"/>
        <v>855.9851930920684</v>
      </c>
      <c r="N353">
        <f aca="true" t="shared" si="34" ref="N353:N361">(277-103)/(-62+(AVERAGE($P$207,$P$367)))*I353+277-((277-103)/(-62+(AVERAGE($P$207,$P$367)))*210)</f>
        <v>187.4628738663066</v>
      </c>
    </row>
    <row r="354" spans="1:14" ht="12.75">
      <c r="A354" t="s">
        <v>320</v>
      </c>
      <c r="B354" s="1">
        <v>36800</v>
      </c>
      <c r="C354" s="2">
        <v>0.7299189814814815</v>
      </c>
      <c r="D354" t="s">
        <v>422</v>
      </c>
      <c r="E354">
        <v>0.673</v>
      </c>
      <c r="F354">
        <v>17.1335</v>
      </c>
      <c r="G354" t="s">
        <v>423</v>
      </c>
      <c r="H354">
        <v>1.665</v>
      </c>
      <c r="I354">
        <v>132.5126</v>
      </c>
      <c r="K354" s="2">
        <v>0.728472222222221</v>
      </c>
      <c r="L354" s="3">
        <f t="shared" si="30"/>
        <v>275.7284722222222</v>
      </c>
      <c r="M354">
        <f t="shared" si="32"/>
        <v>838.9357045277605</v>
      </c>
      <c r="N354">
        <f t="shared" si="34"/>
        <v>187.40228439888995</v>
      </c>
    </row>
    <row r="355" spans="1:14" ht="12.75">
      <c r="A355" t="s">
        <v>321</v>
      </c>
      <c r="B355" s="1">
        <v>36800</v>
      </c>
      <c r="C355" s="2">
        <v>0.732013888888889</v>
      </c>
      <c r="D355" t="s">
        <v>422</v>
      </c>
      <c r="E355">
        <v>0.671</v>
      </c>
      <c r="F355">
        <v>16.3648</v>
      </c>
      <c r="G355" t="s">
        <v>423</v>
      </c>
      <c r="H355">
        <v>1.663</v>
      </c>
      <c r="I355">
        <v>137.0735</v>
      </c>
      <c r="K355" s="2">
        <v>0.730555555555555</v>
      </c>
      <c r="L355" s="3">
        <f t="shared" si="30"/>
        <v>275.73055555555555</v>
      </c>
      <c r="M355">
        <f t="shared" si="32"/>
        <v>801.2965837368836</v>
      </c>
      <c r="N355">
        <f t="shared" si="34"/>
        <v>192.67599626798227</v>
      </c>
    </row>
    <row r="356" spans="1:14" ht="12.75">
      <c r="A356" t="s">
        <v>322</v>
      </c>
      <c r="B356" s="1">
        <v>36800</v>
      </c>
      <c r="C356" s="2">
        <v>0.7340972222222222</v>
      </c>
      <c r="D356" t="s">
        <v>422</v>
      </c>
      <c r="E356">
        <v>0.673</v>
      </c>
      <c r="F356">
        <v>17.0672</v>
      </c>
      <c r="G356" t="s">
        <v>423</v>
      </c>
      <c r="H356">
        <v>1.663</v>
      </c>
      <c r="I356">
        <v>133.8649</v>
      </c>
      <c r="K356" s="2">
        <v>0.732638888888888</v>
      </c>
      <c r="L356" s="3">
        <f t="shared" si="30"/>
        <v>275.7326388888889</v>
      </c>
      <c r="M356">
        <f t="shared" si="32"/>
        <v>835.6893487212884</v>
      </c>
      <c r="N356">
        <f t="shared" si="34"/>
        <v>188.96593204750616</v>
      </c>
    </row>
    <row r="357" spans="1:14" ht="12.75">
      <c r="A357" t="s">
        <v>323</v>
      </c>
      <c r="B357" s="1">
        <v>36800</v>
      </c>
      <c r="C357" s="2">
        <v>0.7361805555555555</v>
      </c>
      <c r="D357" t="s">
        <v>422</v>
      </c>
      <c r="E357">
        <v>0.673</v>
      </c>
      <c r="F357">
        <v>16.419</v>
      </c>
      <c r="G357" t="s">
        <v>423</v>
      </c>
      <c r="H357">
        <v>1.663</v>
      </c>
      <c r="I357">
        <v>138.8445</v>
      </c>
      <c r="K357" s="2">
        <v>0.734722222222221</v>
      </c>
      <c r="L357" s="3">
        <f t="shared" si="30"/>
        <v>275.7347222222222</v>
      </c>
      <c r="M357">
        <f t="shared" si="32"/>
        <v>803.950467367514</v>
      </c>
      <c r="N357">
        <f t="shared" si="34"/>
        <v>194.72378151215833</v>
      </c>
    </row>
    <row r="358" spans="1:14" ht="12.75">
      <c r="A358" t="s">
        <v>324</v>
      </c>
      <c r="B358" s="1">
        <v>36800</v>
      </c>
      <c r="C358" s="2">
        <v>0.7382638888888889</v>
      </c>
      <c r="D358" t="s">
        <v>422</v>
      </c>
      <c r="E358">
        <v>0.671</v>
      </c>
      <c r="F358">
        <v>17.7699</v>
      </c>
      <c r="G358" t="s">
        <v>423</v>
      </c>
      <c r="H358">
        <v>1.663</v>
      </c>
      <c r="I358">
        <v>134.5359</v>
      </c>
      <c r="K358" s="2">
        <v>0.736805555555555</v>
      </c>
      <c r="L358" s="3">
        <f t="shared" si="30"/>
        <v>275.7368055555556</v>
      </c>
      <c r="M358">
        <f t="shared" si="32"/>
        <v>870.0968030984827</v>
      </c>
      <c r="N358">
        <f t="shared" si="34"/>
        <v>189.74180099095167</v>
      </c>
    </row>
    <row r="359" spans="1:14" ht="12.75">
      <c r="A359" t="s">
        <v>325</v>
      </c>
      <c r="B359" s="1">
        <v>36800</v>
      </c>
      <c r="C359" s="2">
        <v>0.7403472222222223</v>
      </c>
      <c r="D359" t="s">
        <v>422</v>
      </c>
      <c r="E359">
        <v>0.671</v>
      </c>
      <c r="F359">
        <v>15.8454</v>
      </c>
      <c r="G359" t="s">
        <v>423</v>
      </c>
      <c r="H359">
        <v>1.661</v>
      </c>
      <c r="I359">
        <v>141.1918</v>
      </c>
      <c r="K359" s="2">
        <v>0.738888888888888</v>
      </c>
      <c r="L359" s="3">
        <f t="shared" si="30"/>
        <v>275.7388888888889</v>
      </c>
      <c r="M359">
        <f t="shared" si="32"/>
        <v>775.8643483540536</v>
      </c>
      <c r="N359">
        <f t="shared" si="34"/>
        <v>197.4379352691625</v>
      </c>
    </row>
    <row r="360" spans="1:14" ht="12.75">
      <c r="A360" t="s">
        <v>326</v>
      </c>
      <c r="B360" s="1">
        <v>36800</v>
      </c>
      <c r="C360" s="2">
        <v>0.7424305555555556</v>
      </c>
      <c r="D360" t="s">
        <v>422</v>
      </c>
      <c r="E360">
        <v>0.671</v>
      </c>
      <c r="F360">
        <v>16.6626</v>
      </c>
      <c r="G360" t="s">
        <v>423</v>
      </c>
      <c r="H360">
        <v>1.661</v>
      </c>
      <c r="I360">
        <v>142.6656</v>
      </c>
      <c r="K360" s="2">
        <v>0.740972222222221</v>
      </c>
      <c r="L360" s="3">
        <f t="shared" si="30"/>
        <v>275.74097222222224</v>
      </c>
      <c r="M360">
        <f t="shared" si="32"/>
        <v>815.878254312561</v>
      </c>
      <c r="N360">
        <f t="shared" si="34"/>
        <v>199.14207185463204</v>
      </c>
    </row>
    <row r="361" spans="1:14" ht="12.75">
      <c r="A361" t="s">
        <v>327</v>
      </c>
      <c r="B361" s="1">
        <v>36800</v>
      </c>
      <c r="C361" s="2">
        <v>0.744525462962963</v>
      </c>
      <c r="D361" t="s">
        <v>422</v>
      </c>
      <c r="E361">
        <v>0.671</v>
      </c>
      <c r="F361">
        <v>15.1171</v>
      </c>
      <c r="G361" t="s">
        <v>423</v>
      </c>
      <c r="H361">
        <v>1.661</v>
      </c>
      <c r="I361">
        <v>143.3606</v>
      </c>
      <c r="K361" s="2">
        <v>0.743055555555554</v>
      </c>
      <c r="L361" s="3">
        <f t="shared" si="30"/>
        <v>275.74305555555554</v>
      </c>
      <c r="M361">
        <f t="shared" si="32"/>
        <v>740.2033991254915</v>
      </c>
      <c r="N361">
        <f t="shared" si="34"/>
        <v>199.94569169918452</v>
      </c>
    </row>
    <row r="362" spans="1:14" ht="12.75">
      <c r="A362" t="s">
        <v>430</v>
      </c>
      <c r="B362" s="1">
        <v>36800</v>
      </c>
      <c r="C362">
        <f>AVERAGE(C361,C363)</f>
        <v>0.7466087962962964</v>
      </c>
      <c r="D362" t="s">
        <v>422</v>
      </c>
      <c r="E362" t="s">
        <v>430</v>
      </c>
      <c r="F362" t="s">
        <v>430</v>
      </c>
      <c r="G362" t="s">
        <v>423</v>
      </c>
      <c r="H362" t="s">
        <v>430</v>
      </c>
      <c r="I362" t="s">
        <v>430</v>
      </c>
      <c r="K362" s="2">
        <v>0.745138888888888</v>
      </c>
      <c r="L362" s="3">
        <f t="shared" si="30"/>
        <v>275.7451388888889</v>
      </c>
      <c r="M362" t="s">
        <v>430</v>
      </c>
      <c r="N362" t="s">
        <v>430</v>
      </c>
    </row>
    <row r="363" spans="1:14" ht="12.75">
      <c r="A363" t="s">
        <v>328</v>
      </c>
      <c r="B363" s="1">
        <v>36800</v>
      </c>
      <c r="C363" s="2">
        <v>0.7486921296296297</v>
      </c>
      <c r="D363" t="s">
        <v>422</v>
      </c>
      <c r="E363">
        <v>0.671</v>
      </c>
      <c r="F363">
        <v>15.5222</v>
      </c>
      <c r="G363" t="s">
        <v>423</v>
      </c>
      <c r="H363">
        <v>1.663</v>
      </c>
      <c r="I363">
        <v>141.6969</v>
      </c>
      <c r="K363" s="2">
        <v>0.747222222222221</v>
      </c>
      <c r="L363" s="3">
        <f t="shared" si="30"/>
        <v>275.7472222222222</v>
      </c>
      <c r="M363">
        <f t="shared" si="32"/>
        <v>760.0389758555348</v>
      </c>
      <c r="N363">
        <f>(277-103)/(-62+(AVERAGE($P$207,$P$367)))*I363+277-((277-103)/(-62+(AVERAGE($P$207,$P$367)))*210)</f>
        <v>198.021976108707</v>
      </c>
    </row>
    <row r="364" spans="1:14" ht="12.75">
      <c r="A364" t="s">
        <v>329</v>
      </c>
      <c r="B364" s="1">
        <v>36800</v>
      </c>
      <c r="C364" s="2">
        <v>0.7507754629629629</v>
      </c>
      <c r="D364" t="s">
        <v>422</v>
      </c>
      <c r="E364">
        <v>0.673</v>
      </c>
      <c r="F364">
        <v>16.1814</v>
      </c>
      <c r="G364" t="s">
        <v>423</v>
      </c>
      <c r="H364">
        <v>1.661</v>
      </c>
      <c r="I364">
        <v>138.282</v>
      </c>
      <c r="K364" s="2">
        <v>0.749305555555555</v>
      </c>
      <c r="L364" s="3">
        <f t="shared" si="30"/>
        <v>275.74930555555557</v>
      </c>
      <c r="M364">
        <f t="shared" si="32"/>
        <v>792.3164682782564</v>
      </c>
      <c r="N364">
        <f>$O$4/AVERAGE($P$207,$P$367)*I364</f>
        <v>180.270263401631</v>
      </c>
    </row>
    <row r="365" spans="1:17" ht="12.75">
      <c r="A365" t="s">
        <v>330</v>
      </c>
      <c r="B365" s="1">
        <v>36800</v>
      </c>
      <c r="C365" s="2">
        <v>0.7528587962962963</v>
      </c>
      <c r="D365" t="s">
        <v>422</v>
      </c>
      <c r="E365">
        <v>0.671</v>
      </c>
      <c r="F365">
        <v>10.9308</v>
      </c>
      <c r="G365" t="s">
        <v>423</v>
      </c>
      <c r="H365">
        <v>1.66</v>
      </c>
      <c r="I365">
        <v>211.2648</v>
      </c>
      <c r="K365" s="2">
        <v>0.751388888888888</v>
      </c>
      <c r="L365" s="3">
        <f t="shared" si="30"/>
        <v>275.75138888888887</v>
      </c>
      <c r="M365" t="s">
        <v>430</v>
      </c>
      <c r="N365" t="s">
        <v>430</v>
      </c>
      <c r="P365" t="s">
        <v>431</v>
      </c>
      <c r="Q365" t="s">
        <v>422</v>
      </c>
    </row>
    <row r="366" spans="1:14" ht="12.75">
      <c r="A366" t="s">
        <v>331</v>
      </c>
      <c r="B366" s="1">
        <v>36800</v>
      </c>
      <c r="C366" s="2">
        <v>0.7549421296296296</v>
      </c>
      <c r="D366" t="s">
        <v>422</v>
      </c>
      <c r="E366">
        <v>0.671</v>
      </c>
      <c r="F366">
        <v>10.0046</v>
      </c>
      <c r="G366" t="s">
        <v>423</v>
      </c>
      <c r="H366">
        <v>1.661</v>
      </c>
      <c r="I366">
        <v>214.4476</v>
      </c>
      <c r="K366" s="2">
        <v>0.753472222222221</v>
      </c>
      <c r="L366" s="3">
        <f t="shared" si="30"/>
        <v>275.75347222222223</v>
      </c>
      <c r="M366" t="s">
        <v>430</v>
      </c>
      <c r="N366" t="s">
        <v>430</v>
      </c>
    </row>
    <row r="367" spans="1:17" ht="12.75">
      <c r="A367" t="s">
        <v>332</v>
      </c>
      <c r="B367" s="1">
        <v>36800</v>
      </c>
      <c r="C367" s="2">
        <v>0.757025462962963</v>
      </c>
      <c r="D367" t="s">
        <v>422</v>
      </c>
      <c r="E367">
        <v>0.671</v>
      </c>
      <c r="F367">
        <v>9.9832</v>
      </c>
      <c r="G367" t="s">
        <v>423</v>
      </c>
      <c r="H367">
        <v>1.66</v>
      </c>
      <c r="I367">
        <v>209.7641</v>
      </c>
      <c r="K367" s="2">
        <v>0.755555555555554</v>
      </c>
      <c r="L367" s="3">
        <f t="shared" si="30"/>
        <v>275.75555555555553</v>
      </c>
      <c r="M367" t="s">
        <v>430</v>
      </c>
      <c r="N367" t="s">
        <v>430</v>
      </c>
      <c r="P367">
        <f>AVERAGE(I366:I368)</f>
        <v>212.05676666666668</v>
      </c>
      <c r="Q367">
        <f>AVERAGE(F366:F368)</f>
        <v>10.101133333333333</v>
      </c>
    </row>
    <row r="368" spans="1:17" ht="12.75">
      <c r="A368" t="s">
        <v>333</v>
      </c>
      <c r="B368" s="1">
        <v>36800</v>
      </c>
      <c r="C368" s="2">
        <v>0.7591203703703703</v>
      </c>
      <c r="D368" t="s">
        <v>422</v>
      </c>
      <c r="E368">
        <v>0.671</v>
      </c>
      <c r="F368">
        <v>10.3156</v>
      </c>
      <c r="G368" t="s">
        <v>423</v>
      </c>
      <c r="H368">
        <v>1.66</v>
      </c>
      <c r="I368">
        <v>211.9586</v>
      </c>
      <c r="K368" s="2">
        <v>0.757638888888888</v>
      </c>
      <c r="L368" s="3">
        <f t="shared" si="30"/>
        <v>275.7576388888889</v>
      </c>
      <c r="M368" t="s">
        <v>430</v>
      </c>
      <c r="N368" t="s">
        <v>430</v>
      </c>
      <c r="P368">
        <f>STDEV(I366:I368)</f>
        <v>2.343292679826695</v>
      </c>
      <c r="Q368">
        <f>STDEV(F366:F368)</f>
        <v>0.18604153658074957</v>
      </c>
    </row>
    <row r="369" spans="1:14" ht="12.75">
      <c r="A369" t="s">
        <v>334</v>
      </c>
      <c r="B369" s="1">
        <v>36800</v>
      </c>
      <c r="C369" s="2">
        <v>0.7612037037037037</v>
      </c>
      <c r="D369" t="s">
        <v>422</v>
      </c>
      <c r="E369">
        <v>0.671</v>
      </c>
      <c r="F369">
        <v>10.4165</v>
      </c>
      <c r="G369" t="s">
        <v>423</v>
      </c>
      <c r="H369">
        <v>1.658</v>
      </c>
      <c r="I369">
        <v>144.9751</v>
      </c>
      <c r="K369" s="2">
        <v>0.759722222222221</v>
      </c>
      <c r="L369" s="3">
        <f t="shared" si="30"/>
        <v>275.7597222222222</v>
      </c>
      <c r="M369">
        <f aca="true" t="shared" si="35" ref="M369:M431">500*F369/AVERAGE($Q$367,$Q$6)</f>
        <v>522.9210418427195</v>
      </c>
      <c r="N369">
        <f>(277-103)/(-62+(AVERAGE($Q$4,$P$367)))*I369+277-((277-103)/(-62+(AVERAGE($Q$4,$P$367)))*210)</f>
        <v>203.03676328069238</v>
      </c>
    </row>
    <row r="370" spans="1:14" ht="12.75">
      <c r="A370" t="s">
        <v>335</v>
      </c>
      <c r="B370" s="1">
        <v>36800</v>
      </c>
      <c r="C370" s="2">
        <v>0.7633449074074075</v>
      </c>
      <c r="D370" t="s">
        <v>422</v>
      </c>
      <c r="E370">
        <v>0.675</v>
      </c>
      <c r="F370">
        <v>11.0068</v>
      </c>
      <c r="G370" t="s">
        <v>423</v>
      </c>
      <c r="H370">
        <v>1.663</v>
      </c>
      <c r="I370">
        <v>143.2314</v>
      </c>
      <c r="K370" s="2">
        <v>0.761805555555554</v>
      </c>
      <c r="L370" s="3">
        <f t="shared" si="30"/>
        <v>275.76180555555555</v>
      </c>
      <c r="M370">
        <f t="shared" si="35"/>
        <v>552.5548239192095</v>
      </c>
      <c r="N370">
        <f>(277-103)/(-62+(AVERAGE($Q$4,$P$367)))*I370+277-((277-103)/(-62+(AVERAGE($Q$4,$P$367)))*210)</f>
        <v>201.05337390420036</v>
      </c>
    </row>
    <row r="371" spans="1:14" ht="12.75">
      <c r="A371" t="s">
        <v>336</v>
      </c>
      <c r="B371" s="1">
        <v>36800</v>
      </c>
      <c r="C371" s="2">
        <v>0.7653703703703704</v>
      </c>
      <c r="D371" t="s">
        <v>422</v>
      </c>
      <c r="E371">
        <v>0.671</v>
      </c>
      <c r="F371">
        <v>10.7365</v>
      </c>
      <c r="G371" t="s">
        <v>423</v>
      </c>
      <c r="H371">
        <v>1.66</v>
      </c>
      <c r="I371">
        <v>144.6492</v>
      </c>
      <c r="K371" s="2">
        <v>0.763888888888888</v>
      </c>
      <c r="L371" s="3">
        <f t="shared" si="30"/>
        <v>275.7638888888889</v>
      </c>
      <c r="M371">
        <f t="shared" si="35"/>
        <v>538.9854332783909</v>
      </c>
      <c r="N371">
        <f>(277-103)/(-62+(AVERAGE($Q$4,$P$367)))*I371+277-((277-103)/(-62+(AVERAGE($Q$4,$P$367)))*210)</f>
        <v>202.6660649966993</v>
      </c>
    </row>
    <row r="372" spans="1:14" ht="12.75">
      <c r="A372" t="s">
        <v>337</v>
      </c>
      <c r="B372" s="1">
        <v>36800</v>
      </c>
      <c r="C372" s="2">
        <v>0.7674537037037038</v>
      </c>
      <c r="D372" t="s">
        <v>422</v>
      </c>
      <c r="E372">
        <v>0.671</v>
      </c>
      <c r="F372">
        <v>10.2415</v>
      </c>
      <c r="G372" t="s">
        <v>423</v>
      </c>
      <c r="H372">
        <v>1.66</v>
      </c>
      <c r="I372">
        <v>144.7885</v>
      </c>
      <c r="K372" s="2">
        <v>0.765972222222221</v>
      </c>
      <c r="L372" s="3">
        <f t="shared" si="30"/>
        <v>275.7659722222222</v>
      </c>
      <c r="M372">
        <f t="shared" si="35"/>
        <v>514.1358277763368</v>
      </c>
      <c r="N372">
        <f>(277-103)/(-62+(AVERAGE($Q$4,$P$367)))*I372+277-((277-103)/(-62+(AVERAGE($Q$4,$P$367)))*210)</f>
        <v>202.82451320461652</v>
      </c>
    </row>
    <row r="373" spans="1:14" ht="12.75">
      <c r="A373" t="s">
        <v>430</v>
      </c>
      <c r="B373" s="1">
        <v>36800</v>
      </c>
      <c r="C373">
        <f>AVERAGE(C372,C376)</f>
        <v>0.7716261574074075</v>
      </c>
      <c r="D373" t="s">
        <v>422</v>
      </c>
      <c r="E373" t="s">
        <v>430</v>
      </c>
      <c r="F373" t="s">
        <v>430</v>
      </c>
      <c r="G373" t="s">
        <v>423</v>
      </c>
      <c r="H373" t="s">
        <v>430</v>
      </c>
      <c r="I373" t="s">
        <v>430</v>
      </c>
      <c r="K373" s="2">
        <v>0.768055555555553</v>
      </c>
      <c r="L373" s="3">
        <f t="shared" si="30"/>
        <v>275.7680555555556</v>
      </c>
      <c r="M373" t="s">
        <v>430</v>
      </c>
      <c r="N373" t="s">
        <v>430</v>
      </c>
    </row>
    <row r="374" spans="1:14" ht="12.75">
      <c r="A374" t="s">
        <v>430</v>
      </c>
      <c r="B374" s="1">
        <v>36800</v>
      </c>
      <c r="C374">
        <f>AVERAGE(C373,C376)</f>
        <v>0.7737123842592593</v>
      </c>
      <c r="D374" t="s">
        <v>422</v>
      </c>
      <c r="E374" t="s">
        <v>430</v>
      </c>
      <c r="F374" t="s">
        <v>430</v>
      </c>
      <c r="G374" t="s">
        <v>423</v>
      </c>
      <c r="H374" t="s">
        <v>430</v>
      </c>
      <c r="I374" t="s">
        <v>430</v>
      </c>
      <c r="K374" s="2">
        <v>0.770138888888888</v>
      </c>
      <c r="L374" s="3">
        <f t="shared" si="30"/>
        <v>275.7701388888889</v>
      </c>
      <c r="M374" t="s">
        <v>430</v>
      </c>
      <c r="N374" t="s">
        <v>430</v>
      </c>
    </row>
    <row r="375" spans="1:14" ht="12.75">
      <c r="A375" t="s">
        <v>430</v>
      </c>
      <c r="B375" s="1">
        <v>36800</v>
      </c>
      <c r="C375">
        <f>AVERAGE(C374,C376)</f>
        <v>0.7747554976851851</v>
      </c>
      <c r="D375" t="s">
        <v>422</v>
      </c>
      <c r="E375" t="s">
        <v>430</v>
      </c>
      <c r="F375" t="s">
        <v>430</v>
      </c>
      <c r="G375" t="s">
        <v>423</v>
      </c>
      <c r="H375" t="s">
        <v>430</v>
      </c>
      <c r="I375" t="s">
        <v>430</v>
      </c>
      <c r="K375" s="2">
        <v>0.772222222222221</v>
      </c>
      <c r="L375" s="3">
        <f t="shared" si="30"/>
        <v>275.77222222222224</v>
      </c>
      <c r="M375" t="s">
        <v>430</v>
      </c>
      <c r="N375" t="s">
        <v>430</v>
      </c>
    </row>
    <row r="376" spans="1:14" ht="12.75">
      <c r="A376" t="s">
        <v>338</v>
      </c>
      <c r="B376" s="1">
        <v>36800</v>
      </c>
      <c r="C376" s="2">
        <v>0.775798611111111</v>
      </c>
      <c r="D376" t="s">
        <v>422</v>
      </c>
      <c r="E376">
        <v>0.67</v>
      </c>
      <c r="F376">
        <v>10.7534</v>
      </c>
      <c r="G376" t="s">
        <v>423</v>
      </c>
      <c r="H376">
        <v>1.658</v>
      </c>
      <c r="I376">
        <v>142.4608</v>
      </c>
      <c r="K376" s="2">
        <v>0.774305555555554</v>
      </c>
      <c r="L376" s="3">
        <f t="shared" si="30"/>
        <v>275.77430555555554</v>
      </c>
      <c r="M376">
        <f t="shared" si="35"/>
        <v>539.8338339510873</v>
      </c>
      <c r="N376">
        <f aca="true" t="shared" si="36" ref="N376:N383">(277-103)/(-62+(AVERAGE($Q$4,$P$367)))*I376+277-((277-103)/(-62+(AVERAGE($Q$4,$P$367)))*210)</f>
        <v>200.1768470626997</v>
      </c>
    </row>
    <row r="377" spans="1:14" ht="12.75">
      <c r="A377" t="s">
        <v>339</v>
      </c>
      <c r="B377" s="1">
        <v>36800</v>
      </c>
      <c r="C377" s="2">
        <v>0.7778819444444444</v>
      </c>
      <c r="D377" t="s">
        <v>422</v>
      </c>
      <c r="E377">
        <v>0.67</v>
      </c>
      <c r="F377">
        <v>10.6246</v>
      </c>
      <c r="G377" t="s">
        <v>423</v>
      </c>
      <c r="H377">
        <v>1.658</v>
      </c>
      <c r="I377">
        <v>145.1536</v>
      </c>
      <c r="K377" s="2">
        <v>0.776388888888888</v>
      </c>
      <c r="L377" s="3">
        <f t="shared" si="30"/>
        <v>275.7763888888889</v>
      </c>
      <c r="M377">
        <f t="shared" si="35"/>
        <v>533.3679163982295</v>
      </c>
      <c r="N377">
        <f t="shared" si="36"/>
        <v>203.23979992902864</v>
      </c>
    </row>
    <row r="378" spans="1:14" ht="12.75">
      <c r="A378" t="s">
        <v>340</v>
      </c>
      <c r="B378" s="1">
        <v>36800</v>
      </c>
      <c r="C378" s="2">
        <v>0.7799652777777778</v>
      </c>
      <c r="D378" t="s">
        <v>422</v>
      </c>
      <c r="E378">
        <v>0.67</v>
      </c>
      <c r="F378">
        <v>10.7621</v>
      </c>
      <c r="G378" t="s">
        <v>423</v>
      </c>
      <c r="H378">
        <v>1.658</v>
      </c>
      <c r="I378">
        <v>144.8031</v>
      </c>
      <c r="K378" s="2">
        <v>0.778472222222221</v>
      </c>
      <c r="L378" s="3">
        <f t="shared" si="30"/>
        <v>275.7784722222222</v>
      </c>
      <c r="M378">
        <f t="shared" si="35"/>
        <v>540.2705845932446</v>
      </c>
      <c r="N378">
        <f t="shared" si="36"/>
        <v>202.84112012375218</v>
      </c>
    </row>
    <row r="379" spans="1:14" ht="12.75">
      <c r="A379" t="s">
        <v>341</v>
      </c>
      <c r="B379" s="1">
        <v>36800</v>
      </c>
      <c r="C379" s="2">
        <v>0.7820486111111111</v>
      </c>
      <c r="D379" t="s">
        <v>422</v>
      </c>
      <c r="E379">
        <v>0.671</v>
      </c>
      <c r="F379">
        <v>11.3299</v>
      </c>
      <c r="G379" t="s">
        <v>423</v>
      </c>
      <c r="H379">
        <v>1.658</v>
      </c>
      <c r="I379">
        <v>148.3007</v>
      </c>
      <c r="K379" s="2">
        <v>0.780555555555554</v>
      </c>
      <c r="L379" s="3">
        <f t="shared" si="30"/>
        <v>275.78055555555557</v>
      </c>
      <c r="M379">
        <f t="shared" si="35"/>
        <v>568.7748391469139</v>
      </c>
      <c r="N379">
        <f t="shared" si="36"/>
        <v>206.8195009709269</v>
      </c>
    </row>
    <row r="380" spans="1:14" ht="12.75">
      <c r="A380" t="s">
        <v>342</v>
      </c>
      <c r="B380" s="1">
        <v>36800</v>
      </c>
      <c r="C380" s="2">
        <v>0.7841319444444445</v>
      </c>
      <c r="D380" t="s">
        <v>422</v>
      </c>
      <c r="E380">
        <v>0.671</v>
      </c>
      <c r="F380">
        <v>9.9125</v>
      </c>
      <c r="G380" t="s">
        <v>423</v>
      </c>
      <c r="H380">
        <v>1.658</v>
      </c>
      <c r="I380">
        <v>146.9617</v>
      </c>
      <c r="K380" s="2">
        <v>0.782638888888888</v>
      </c>
      <c r="L380" s="3">
        <f t="shared" si="30"/>
        <v>275.78263888888887</v>
      </c>
      <c r="M380">
        <f t="shared" si="35"/>
        <v>497.61962533153724</v>
      </c>
      <c r="N380">
        <f t="shared" si="36"/>
        <v>205.29644174335172</v>
      </c>
    </row>
    <row r="381" spans="1:14" ht="12.75">
      <c r="A381" t="s">
        <v>343</v>
      </c>
      <c r="B381" s="1">
        <v>36800</v>
      </c>
      <c r="C381" s="2">
        <v>0.7862152777777777</v>
      </c>
      <c r="D381" t="s">
        <v>422</v>
      </c>
      <c r="E381">
        <v>0.671</v>
      </c>
      <c r="F381">
        <v>10.5504</v>
      </c>
      <c r="G381" t="s">
        <v>423</v>
      </c>
      <c r="H381">
        <v>1.66</v>
      </c>
      <c r="I381">
        <v>144.0707</v>
      </c>
      <c r="K381" s="2">
        <v>0.784722222222221</v>
      </c>
      <c r="L381" s="3">
        <f t="shared" si="30"/>
        <v>275.78472222222223</v>
      </c>
      <c r="M381">
        <f t="shared" si="35"/>
        <v>529.6429856340833</v>
      </c>
      <c r="N381">
        <f t="shared" si="36"/>
        <v>202.00804426245563</v>
      </c>
    </row>
    <row r="382" spans="1:14" ht="12.75">
      <c r="A382" t="s">
        <v>344</v>
      </c>
      <c r="B382" s="1">
        <v>36800</v>
      </c>
      <c r="C382" s="2">
        <v>0.7883101851851851</v>
      </c>
      <c r="D382" t="s">
        <v>422</v>
      </c>
      <c r="E382">
        <v>0.675</v>
      </c>
      <c r="F382">
        <v>10.734</v>
      </c>
      <c r="G382" t="s">
        <v>423</v>
      </c>
      <c r="H382">
        <v>1.661</v>
      </c>
      <c r="I382">
        <v>147.9761</v>
      </c>
      <c r="K382" s="2">
        <v>0.786805555555554</v>
      </c>
      <c r="L382" s="3">
        <f t="shared" si="30"/>
        <v>275.78680555555553</v>
      </c>
      <c r="M382">
        <f t="shared" si="35"/>
        <v>538.8599302202997</v>
      </c>
      <c r="N382">
        <f t="shared" si="36"/>
        <v>206.450281385213</v>
      </c>
    </row>
    <row r="383" spans="1:14" ht="12.75">
      <c r="A383" t="s">
        <v>345</v>
      </c>
      <c r="B383" s="1">
        <v>36800</v>
      </c>
      <c r="C383" s="2">
        <v>0.7903935185185186</v>
      </c>
      <c r="D383" t="s">
        <v>422</v>
      </c>
      <c r="E383">
        <v>0.67</v>
      </c>
      <c r="F383">
        <v>10.759</v>
      </c>
      <c r="G383" t="s">
        <v>423</v>
      </c>
      <c r="H383">
        <v>1.658</v>
      </c>
      <c r="I383">
        <v>150.5757</v>
      </c>
      <c r="K383" s="2">
        <v>0.788888888888888</v>
      </c>
      <c r="L383" s="3">
        <f t="shared" si="30"/>
        <v>275.7888888888889</v>
      </c>
      <c r="M383">
        <f t="shared" si="35"/>
        <v>540.1149608012115</v>
      </c>
      <c r="N383">
        <f t="shared" si="36"/>
        <v>209.40722295952546</v>
      </c>
    </row>
    <row r="384" spans="1:14" ht="12.75">
      <c r="A384" t="s">
        <v>430</v>
      </c>
      <c r="B384" s="1">
        <v>36800</v>
      </c>
      <c r="C384">
        <f>AVERAGE(C383,C385)</f>
        <v>0.7925057870370371</v>
      </c>
      <c r="D384" t="s">
        <v>422</v>
      </c>
      <c r="E384" t="s">
        <v>430</v>
      </c>
      <c r="F384" t="s">
        <v>430</v>
      </c>
      <c r="G384" t="s">
        <v>423</v>
      </c>
      <c r="H384" t="s">
        <v>430</v>
      </c>
      <c r="I384" t="s">
        <v>430</v>
      </c>
      <c r="K384" s="2">
        <v>0.790972222222221</v>
      </c>
      <c r="L384" s="3">
        <f t="shared" si="30"/>
        <v>275.7909722222222</v>
      </c>
      <c r="M384" t="s">
        <v>430</v>
      </c>
      <c r="N384" t="s">
        <v>430</v>
      </c>
    </row>
    <row r="385" spans="1:14" ht="12.75">
      <c r="A385" t="s">
        <v>346</v>
      </c>
      <c r="B385" s="1">
        <v>36800</v>
      </c>
      <c r="C385" s="2">
        <v>0.7946180555555555</v>
      </c>
      <c r="D385" t="s">
        <v>422</v>
      </c>
      <c r="E385">
        <v>0.67</v>
      </c>
      <c r="F385">
        <v>12.0372</v>
      </c>
      <c r="G385" t="s">
        <v>423</v>
      </c>
      <c r="H385">
        <v>1.658</v>
      </c>
      <c r="I385">
        <v>172.9521</v>
      </c>
      <c r="K385" s="2">
        <v>0.793055555555554</v>
      </c>
      <c r="L385" s="3">
        <f t="shared" si="30"/>
        <v>275.79305555555555</v>
      </c>
      <c r="M385">
        <f t="shared" si="35"/>
        <v>604.2821643420712</v>
      </c>
      <c r="N385">
        <f>(277-103)/(-62+(AVERAGE($Q$4,$P$367)))*I385+277-((277-103)/(-62+(AVERAGE($Q$4,$P$367)))*210)</f>
        <v>234.8594877092739</v>
      </c>
    </row>
    <row r="386" spans="1:14" ht="12.75">
      <c r="A386" t="s">
        <v>347</v>
      </c>
      <c r="B386" s="1">
        <v>36800</v>
      </c>
      <c r="C386" s="2">
        <v>0.7966435185185184</v>
      </c>
      <c r="D386" t="s">
        <v>422</v>
      </c>
      <c r="E386">
        <v>0.67</v>
      </c>
      <c r="F386">
        <v>12.9586</v>
      </c>
      <c r="G386" t="s">
        <v>423</v>
      </c>
      <c r="H386">
        <v>1.656</v>
      </c>
      <c r="I386">
        <v>161.051</v>
      </c>
      <c r="K386" s="2">
        <v>0.795138888888888</v>
      </c>
      <c r="L386" s="3">
        <f t="shared" si="30"/>
        <v>275.7951388888889</v>
      </c>
      <c r="M386">
        <f t="shared" si="35"/>
        <v>650.5375714321573</v>
      </c>
      <c r="N386">
        <f>(277-103)/(-62+(AVERAGE($Q$4,$P$367)))*I386+277-((277-103)/(-62+(AVERAGE($Q$4,$P$367)))*210)</f>
        <v>221.3224599472911</v>
      </c>
    </row>
    <row r="387" spans="1:14" ht="12.75">
      <c r="A387" t="s">
        <v>348</v>
      </c>
      <c r="B387" s="1">
        <v>36800</v>
      </c>
      <c r="C387" s="2">
        <v>0.7987268518518519</v>
      </c>
      <c r="D387" t="s">
        <v>422</v>
      </c>
      <c r="E387">
        <v>0.671</v>
      </c>
      <c r="F387">
        <v>12.2287</v>
      </c>
      <c r="G387" t="s">
        <v>423</v>
      </c>
      <c r="H387">
        <v>1.656</v>
      </c>
      <c r="I387">
        <v>179.9573</v>
      </c>
      <c r="K387" s="2">
        <v>0.797222222222221</v>
      </c>
      <c r="L387" s="3">
        <f t="shared" si="30"/>
        <v>275.7972222222222</v>
      </c>
      <c r="M387">
        <f t="shared" si="35"/>
        <v>613.8956985918558</v>
      </c>
      <c r="N387">
        <f>(277-103)/(-62+(AVERAGE($Q$4,$P$367)))*I387+277-((277-103)/(-62+(AVERAGE($Q$4,$P$367)))*210)</f>
        <v>242.82762400577096</v>
      </c>
    </row>
    <row r="388" spans="1:14" ht="12.75">
      <c r="A388" t="s">
        <v>349</v>
      </c>
      <c r="B388" s="1">
        <v>36800</v>
      </c>
      <c r="C388" s="2">
        <v>0.8008101851851852</v>
      </c>
      <c r="D388" t="s">
        <v>422</v>
      </c>
      <c r="E388">
        <v>0.67</v>
      </c>
      <c r="F388">
        <v>10.4594</v>
      </c>
      <c r="G388" t="s">
        <v>423</v>
      </c>
      <c r="H388">
        <v>1.656</v>
      </c>
      <c r="I388">
        <v>148.3329</v>
      </c>
      <c r="K388" s="2">
        <v>0.799305555555553</v>
      </c>
      <c r="L388" s="3">
        <f t="shared" si="30"/>
        <v>275.7993055555556</v>
      </c>
      <c r="M388">
        <f t="shared" si="35"/>
        <v>525.0746743195642</v>
      </c>
      <c r="N388">
        <f>(277-103)/(-62+(AVERAGE($Q$4,$P$367)))*I388+277-((277-103)/(-62+(AVERAGE($Q$4,$P$367)))*210)</f>
        <v>206.85612718984245</v>
      </c>
    </row>
    <row r="389" spans="1:14" ht="12.75">
      <c r="A389" t="s">
        <v>430</v>
      </c>
      <c r="B389" s="1">
        <v>36800</v>
      </c>
      <c r="C389">
        <f>AVERAGE(C388,C391)</f>
        <v>0.8039409722222222</v>
      </c>
      <c r="D389" t="s">
        <v>422</v>
      </c>
      <c r="E389" t="s">
        <v>430</v>
      </c>
      <c r="F389" t="s">
        <v>430</v>
      </c>
      <c r="G389" t="s">
        <v>423</v>
      </c>
      <c r="H389" t="s">
        <v>430</v>
      </c>
      <c r="I389" t="s">
        <v>430</v>
      </c>
      <c r="K389" s="2">
        <v>0.801388888888888</v>
      </c>
      <c r="L389" s="3">
        <f t="shared" si="30"/>
        <v>275.8013888888889</v>
      </c>
      <c r="M389" t="s">
        <v>430</v>
      </c>
      <c r="N389" t="s">
        <v>430</v>
      </c>
    </row>
    <row r="390" spans="1:14" ht="12.75">
      <c r="A390" t="s">
        <v>430</v>
      </c>
      <c r="B390" s="1">
        <v>36800</v>
      </c>
      <c r="C390">
        <f>AVERAGE(C389,C391)</f>
        <v>0.8055063657407406</v>
      </c>
      <c r="D390" t="s">
        <v>422</v>
      </c>
      <c r="E390" t="s">
        <v>430</v>
      </c>
      <c r="F390" t="s">
        <v>430</v>
      </c>
      <c r="G390" t="s">
        <v>423</v>
      </c>
      <c r="H390" t="s">
        <v>430</v>
      </c>
      <c r="I390" t="s">
        <v>430</v>
      </c>
      <c r="K390" s="2">
        <v>0.803472222222221</v>
      </c>
      <c r="L390" s="3">
        <f aca="true" t="shared" si="37" ref="L390:L453">B390-DATE(1999,12,31)+K390</f>
        <v>275.80347222222224</v>
      </c>
      <c r="M390" t="s">
        <v>430</v>
      </c>
      <c r="N390" t="s">
        <v>430</v>
      </c>
    </row>
    <row r="391" spans="1:14" ht="12.75">
      <c r="A391" t="s">
        <v>350</v>
      </c>
      <c r="B391" s="1">
        <v>36800</v>
      </c>
      <c r="C391" s="2">
        <v>0.8070717592592592</v>
      </c>
      <c r="D391" t="s">
        <v>422</v>
      </c>
      <c r="E391">
        <v>0.673</v>
      </c>
      <c r="F391">
        <v>10.8093</v>
      </c>
      <c r="G391" t="s">
        <v>423</v>
      </c>
      <c r="H391">
        <v>1.661</v>
      </c>
      <c r="I391">
        <v>146.3714</v>
      </c>
      <c r="K391" s="2">
        <v>0.805555555555554</v>
      </c>
      <c r="L391" s="3">
        <f t="shared" si="37"/>
        <v>275.80555555555554</v>
      </c>
      <c r="M391">
        <f t="shared" si="35"/>
        <v>542.6400823300062</v>
      </c>
      <c r="N391">
        <f aca="true" t="shared" si="38" ref="N391:N408">(277-103)/(-62+(AVERAGE($Q$4,$P$367)))*I391+277-((277-103)/(-62+(AVERAGE($Q$4,$P$367)))*210)</f>
        <v>204.62499897857376</v>
      </c>
    </row>
    <row r="392" spans="1:14" ht="12.75">
      <c r="A392" t="s">
        <v>351</v>
      </c>
      <c r="B392" s="1">
        <v>36800</v>
      </c>
      <c r="C392" s="2">
        <v>0.8091550925925927</v>
      </c>
      <c r="D392" t="s">
        <v>422</v>
      </c>
      <c r="E392">
        <v>0.673</v>
      </c>
      <c r="F392">
        <v>10.3034</v>
      </c>
      <c r="G392" t="s">
        <v>423</v>
      </c>
      <c r="H392">
        <v>1.663</v>
      </c>
      <c r="I392">
        <v>146.8086</v>
      </c>
      <c r="K392" s="2">
        <v>0.807638888888888</v>
      </c>
      <c r="L392" s="3">
        <f t="shared" si="37"/>
        <v>275.8076388888889</v>
      </c>
      <c r="M392">
        <f t="shared" si="35"/>
        <v>517.2432834946745</v>
      </c>
      <c r="N392">
        <f t="shared" si="38"/>
        <v>205.12229658447066</v>
      </c>
    </row>
    <row r="393" spans="1:14" ht="12.75">
      <c r="A393" t="s">
        <v>352</v>
      </c>
      <c r="B393" s="1">
        <v>36800</v>
      </c>
      <c r="C393" s="2">
        <v>0.811238425925926</v>
      </c>
      <c r="D393" t="s">
        <v>422</v>
      </c>
      <c r="E393">
        <v>0.673</v>
      </c>
      <c r="F393">
        <v>11.4564</v>
      </c>
      <c r="G393" t="s">
        <v>423</v>
      </c>
      <c r="H393">
        <v>1.663</v>
      </c>
      <c r="I393">
        <v>151.0947</v>
      </c>
      <c r="K393" s="2">
        <v>0.809722222222221</v>
      </c>
      <c r="L393" s="3">
        <f t="shared" si="37"/>
        <v>275.8097222222222</v>
      </c>
      <c r="M393">
        <f t="shared" si="35"/>
        <v>575.1252938863277</v>
      </c>
      <c r="N393">
        <f t="shared" si="38"/>
        <v>209.99756481099038</v>
      </c>
    </row>
    <row r="394" spans="1:14" ht="12.75">
      <c r="A394" t="s">
        <v>353</v>
      </c>
      <c r="B394" s="1">
        <v>36800</v>
      </c>
      <c r="C394" s="2">
        <v>0.8133217592592592</v>
      </c>
      <c r="D394" t="s">
        <v>422</v>
      </c>
      <c r="E394">
        <v>0.675</v>
      </c>
      <c r="F394">
        <v>11.0948</v>
      </c>
      <c r="G394" t="s">
        <v>423</v>
      </c>
      <c r="H394">
        <v>1.665</v>
      </c>
      <c r="I394">
        <v>152.7346</v>
      </c>
      <c r="K394" s="2">
        <v>0.811805555555554</v>
      </c>
      <c r="L394" s="3">
        <f t="shared" si="37"/>
        <v>275.81180555555557</v>
      </c>
      <c r="M394">
        <f t="shared" si="35"/>
        <v>556.972531564019</v>
      </c>
      <c r="N394">
        <f t="shared" si="38"/>
        <v>211.86288581718944</v>
      </c>
    </row>
    <row r="395" spans="1:14" ht="12.75">
      <c r="A395" t="s">
        <v>354</v>
      </c>
      <c r="B395" s="1">
        <v>36800</v>
      </c>
      <c r="C395" s="2">
        <v>0.8154050925925925</v>
      </c>
      <c r="D395" t="s">
        <v>422</v>
      </c>
      <c r="E395">
        <v>0.673</v>
      </c>
      <c r="F395">
        <v>10.8014</v>
      </c>
      <c r="G395" t="s">
        <v>423</v>
      </c>
      <c r="H395">
        <v>1.665</v>
      </c>
      <c r="I395">
        <v>151.0391</v>
      </c>
      <c r="K395" s="2">
        <v>0.813888888888888</v>
      </c>
      <c r="L395" s="3">
        <f t="shared" si="37"/>
        <v>275.81388888888887</v>
      </c>
      <c r="M395">
        <f t="shared" si="35"/>
        <v>542.243492666438</v>
      </c>
      <c r="N395">
        <f t="shared" si="38"/>
        <v>209.93432202304925</v>
      </c>
    </row>
    <row r="396" spans="1:14" ht="12.75">
      <c r="A396" t="s">
        <v>355</v>
      </c>
      <c r="B396" s="1">
        <v>36800</v>
      </c>
      <c r="C396" s="2">
        <v>0.8175</v>
      </c>
      <c r="D396" t="s">
        <v>422</v>
      </c>
      <c r="E396">
        <v>0.673</v>
      </c>
      <c r="F396">
        <v>10.9222</v>
      </c>
      <c r="G396" t="s">
        <v>423</v>
      </c>
      <c r="H396">
        <v>1.663</v>
      </c>
      <c r="I396">
        <v>151.5732</v>
      </c>
      <c r="K396" s="2">
        <v>0.815972222222221</v>
      </c>
      <c r="L396" s="3">
        <f t="shared" si="37"/>
        <v>275.81597222222223</v>
      </c>
      <c r="M396">
        <f t="shared" si="35"/>
        <v>548.3078004334039</v>
      </c>
      <c r="N396">
        <f t="shared" si="38"/>
        <v>210.5418395237572</v>
      </c>
    </row>
    <row r="397" spans="1:14" ht="12.75">
      <c r="A397" t="s">
        <v>356</v>
      </c>
      <c r="B397" s="1">
        <v>36800</v>
      </c>
      <c r="C397" s="2">
        <v>0.8195833333333334</v>
      </c>
      <c r="D397" t="s">
        <v>422</v>
      </c>
      <c r="E397">
        <v>0.673</v>
      </c>
      <c r="F397">
        <v>12.2043</v>
      </c>
      <c r="G397" t="s">
        <v>423</v>
      </c>
      <c r="H397">
        <v>1.665</v>
      </c>
      <c r="I397">
        <v>154.8862</v>
      </c>
      <c r="K397" s="2">
        <v>0.818055555555554</v>
      </c>
      <c r="L397" s="3">
        <f t="shared" si="37"/>
        <v>275.81805555555553</v>
      </c>
      <c r="M397">
        <f t="shared" si="35"/>
        <v>612.6707887448857</v>
      </c>
      <c r="N397">
        <f t="shared" si="38"/>
        <v>214.31024521528556</v>
      </c>
    </row>
    <row r="398" spans="1:14" ht="12.75">
      <c r="A398" t="s">
        <v>357</v>
      </c>
      <c r="B398" s="1">
        <v>36800</v>
      </c>
      <c r="C398" s="2">
        <v>0.8216666666666667</v>
      </c>
      <c r="D398" t="s">
        <v>422</v>
      </c>
      <c r="E398">
        <v>0.673</v>
      </c>
      <c r="F398">
        <v>11.1019</v>
      </c>
      <c r="G398" t="s">
        <v>423</v>
      </c>
      <c r="H398">
        <v>1.665</v>
      </c>
      <c r="I398">
        <v>153.0736</v>
      </c>
      <c r="K398" s="2">
        <v>0.820138888888888</v>
      </c>
      <c r="L398" s="3">
        <f t="shared" si="37"/>
        <v>275.8201388888889</v>
      </c>
      <c r="M398">
        <f t="shared" si="35"/>
        <v>557.3289602489981</v>
      </c>
      <c r="N398">
        <f t="shared" si="38"/>
        <v>212.248484829996</v>
      </c>
    </row>
    <row r="399" spans="1:14" ht="12.75">
      <c r="A399" t="s">
        <v>358</v>
      </c>
      <c r="B399" s="1">
        <v>36800</v>
      </c>
      <c r="C399" s="2">
        <v>0.82375</v>
      </c>
      <c r="D399" t="s">
        <v>422</v>
      </c>
      <c r="E399">
        <v>0.673</v>
      </c>
      <c r="F399">
        <v>11.2134</v>
      </c>
      <c r="G399" t="s">
        <v>423</v>
      </c>
      <c r="H399">
        <v>1.665</v>
      </c>
      <c r="I399">
        <v>156.2354</v>
      </c>
      <c r="K399" s="2">
        <v>0.822222222222221</v>
      </c>
      <c r="L399" s="3">
        <f t="shared" si="37"/>
        <v>275.8222222222222</v>
      </c>
      <c r="M399">
        <f t="shared" si="35"/>
        <v>562.9263966398648</v>
      </c>
      <c r="N399">
        <f t="shared" si="38"/>
        <v>215.8449065370514</v>
      </c>
    </row>
    <row r="400" spans="1:14" ht="12.75">
      <c r="A400" t="s">
        <v>359</v>
      </c>
      <c r="B400" s="1">
        <v>36800</v>
      </c>
      <c r="C400" s="2">
        <v>0.8258333333333333</v>
      </c>
      <c r="D400" t="s">
        <v>422</v>
      </c>
      <c r="E400">
        <v>0.673</v>
      </c>
      <c r="F400">
        <v>12.1495</v>
      </c>
      <c r="G400" t="s">
        <v>423</v>
      </c>
      <c r="H400">
        <v>1.663</v>
      </c>
      <c r="I400">
        <v>155.2358</v>
      </c>
      <c r="K400" s="2">
        <v>0.824305555555554</v>
      </c>
      <c r="L400" s="3">
        <f t="shared" si="37"/>
        <v>275.82430555555555</v>
      </c>
      <c r="M400">
        <f t="shared" si="35"/>
        <v>609.919761711527</v>
      </c>
      <c r="N400">
        <f t="shared" si="38"/>
        <v>214.7079013063687</v>
      </c>
    </row>
    <row r="401" spans="1:14" ht="12.75">
      <c r="A401" t="s">
        <v>360</v>
      </c>
      <c r="B401" s="1">
        <v>36800</v>
      </c>
      <c r="C401" s="2">
        <v>0.8279166666666667</v>
      </c>
      <c r="D401" t="s">
        <v>422</v>
      </c>
      <c r="E401">
        <v>0.673</v>
      </c>
      <c r="F401">
        <v>11.1202</v>
      </c>
      <c r="G401" t="s">
        <v>423</v>
      </c>
      <c r="H401">
        <v>1.665</v>
      </c>
      <c r="I401">
        <v>153.614</v>
      </c>
      <c r="K401" s="2">
        <v>0.826388888888888</v>
      </c>
      <c r="L401" s="3">
        <f t="shared" si="37"/>
        <v>275.8263888888889</v>
      </c>
      <c r="M401">
        <f t="shared" si="35"/>
        <v>558.2476426342256</v>
      </c>
      <c r="N401">
        <f t="shared" si="38"/>
        <v>212.86316833005694</v>
      </c>
    </row>
    <row r="402" spans="1:14" ht="12.75">
      <c r="A402" t="s">
        <v>361</v>
      </c>
      <c r="B402" s="1">
        <v>36800</v>
      </c>
      <c r="C402" s="2">
        <v>0.83</v>
      </c>
      <c r="D402" t="s">
        <v>422</v>
      </c>
      <c r="E402">
        <v>0.673</v>
      </c>
      <c r="F402">
        <v>11.1598</v>
      </c>
      <c r="G402" t="s">
        <v>423</v>
      </c>
      <c r="H402">
        <v>1.665</v>
      </c>
      <c r="I402">
        <v>155.8642</v>
      </c>
      <c r="K402" s="2">
        <v>0.828472222222221</v>
      </c>
      <c r="L402" s="3">
        <f t="shared" si="37"/>
        <v>275.8284722222222</v>
      </c>
      <c r="M402">
        <f t="shared" si="35"/>
        <v>560.2356110743899</v>
      </c>
      <c r="N402">
        <f t="shared" si="38"/>
        <v>215.4226813053293</v>
      </c>
    </row>
    <row r="403" spans="1:14" ht="12.75">
      <c r="A403" t="s">
        <v>362</v>
      </c>
      <c r="B403" s="1">
        <v>36800</v>
      </c>
      <c r="C403" s="2">
        <v>0.8320949074074074</v>
      </c>
      <c r="D403" t="s">
        <v>422</v>
      </c>
      <c r="E403">
        <v>0.675</v>
      </c>
      <c r="F403">
        <v>12.0107</v>
      </c>
      <c r="G403" t="s">
        <v>423</v>
      </c>
      <c r="H403">
        <v>1.665</v>
      </c>
      <c r="I403">
        <v>152.7747</v>
      </c>
      <c r="K403" s="2">
        <v>0.830555555555553</v>
      </c>
      <c r="L403" s="3">
        <f t="shared" si="37"/>
        <v>275.8305555555556</v>
      </c>
      <c r="M403">
        <f t="shared" si="35"/>
        <v>602.9518319263046</v>
      </c>
      <c r="N403">
        <f t="shared" si="38"/>
        <v>211.90849797180167</v>
      </c>
    </row>
    <row r="404" spans="1:14" ht="12.75">
      <c r="A404" t="s">
        <v>363</v>
      </c>
      <c r="B404" s="1">
        <v>36800</v>
      </c>
      <c r="C404" s="2">
        <v>0.8342361111111112</v>
      </c>
      <c r="D404" t="s">
        <v>422</v>
      </c>
      <c r="E404">
        <v>0.675</v>
      </c>
      <c r="F404">
        <v>10.8603</v>
      </c>
      <c r="G404" t="s">
        <v>423</v>
      </c>
      <c r="H404">
        <v>1.665</v>
      </c>
      <c r="I404">
        <v>150.2582</v>
      </c>
      <c r="K404" s="2">
        <v>0.832638888888888</v>
      </c>
      <c r="L404" s="3">
        <f t="shared" si="37"/>
        <v>275.8326388888889</v>
      </c>
      <c r="M404">
        <f t="shared" si="35"/>
        <v>545.2003447150663</v>
      </c>
      <c r="N404">
        <f t="shared" si="38"/>
        <v>209.04607934133642</v>
      </c>
    </row>
    <row r="405" spans="1:14" ht="12.75">
      <c r="A405" t="s">
        <v>364</v>
      </c>
      <c r="B405" s="1">
        <v>36800</v>
      </c>
      <c r="C405" s="2">
        <v>0.8362615740740741</v>
      </c>
      <c r="D405" t="s">
        <v>422</v>
      </c>
      <c r="E405">
        <v>0.673</v>
      </c>
      <c r="F405">
        <v>10.9165</v>
      </c>
      <c r="G405" t="s">
        <v>423</v>
      </c>
      <c r="H405">
        <v>1.663</v>
      </c>
      <c r="I405">
        <v>156.1614</v>
      </c>
      <c r="K405" s="2">
        <v>0.834722222222221</v>
      </c>
      <c r="L405" s="3">
        <f t="shared" si="37"/>
        <v>275.83472222222224</v>
      </c>
      <c r="M405">
        <f t="shared" si="35"/>
        <v>548.021653460956</v>
      </c>
      <c r="N405">
        <f t="shared" si="38"/>
        <v>215.76073448115855</v>
      </c>
    </row>
    <row r="406" spans="1:14" ht="12.75">
      <c r="A406" t="s">
        <v>365</v>
      </c>
      <c r="B406" s="1">
        <v>36800</v>
      </c>
      <c r="C406" s="2">
        <v>0.8383449074074073</v>
      </c>
      <c r="D406" t="s">
        <v>422</v>
      </c>
      <c r="E406">
        <v>0.673</v>
      </c>
      <c r="F406">
        <v>11.8996</v>
      </c>
      <c r="G406" t="s">
        <v>423</v>
      </c>
      <c r="H406">
        <v>1.665</v>
      </c>
      <c r="I406">
        <v>153.6903</v>
      </c>
      <c r="K406" s="2">
        <v>0.836805555555554</v>
      </c>
      <c r="L406" s="3">
        <f t="shared" si="37"/>
        <v>275.83680555555554</v>
      </c>
      <c r="M406">
        <f t="shared" si="35"/>
        <v>597.3744760247325</v>
      </c>
      <c r="N406">
        <f t="shared" si="38"/>
        <v>212.94995654444378</v>
      </c>
    </row>
    <row r="407" spans="1:14" ht="12.75">
      <c r="A407" t="s">
        <v>366</v>
      </c>
      <c r="B407" s="1">
        <v>36800</v>
      </c>
      <c r="C407" s="2">
        <v>0.8404282407407407</v>
      </c>
      <c r="D407" t="s">
        <v>422</v>
      </c>
      <c r="E407">
        <v>0.675</v>
      </c>
      <c r="F407">
        <v>10.3615</v>
      </c>
      <c r="G407" t="s">
        <v>423</v>
      </c>
      <c r="H407">
        <v>1.665</v>
      </c>
      <c r="I407">
        <v>152.3257</v>
      </c>
      <c r="K407" s="2">
        <v>0.838888888888887</v>
      </c>
      <c r="L407" s="3">
        <f t="shared" si="37"/>
        <v>275.8388888888889</v>
      </c>
      <c r="M407">
        <f t="shared" si="35"/>
        <v>520.1599745647136</v>
      </c>
      <c r="N407">
        <f t="shared" si="38"/>
        <v>211.3977783353706</v>
      </c>
    </row>
    <row r="408" spans="1:14" ht="12.75">
      <c r="A408" t="s">
        <v>367</v>
      </c>
      <c r="B408" s="1">
        <v>36800</v>
      </c>
      <c r="C408" s="2">
        <v>0.8425115740740741</v>
      </c>
      <c r="D408" t="s">
        <v>422</v>
      </c>
      <c r="E408">
        <v>0.675</v>
      </c>
      <c r="F408">
        <v>10.1545</v>
      </c>
      <c r="G408" t="s">
        <v>423</v>
      </c>
      <c r="H408">
        <v>1.666</v>
      </c>
      <c r="I408">
        <v>152.1699</v>
      </c>
      <c r="K408" s="2">
        <v>0.84097222222222</v>
      </c>
      <c r="L408" s="3">
        <f t="shared" si="37"/>
        <v>275.8409722222222</v>
      </c>
      <c r="M408">
        <f t="shared" si="35"/>
        <v>509.76832135476366</v>
      </c>
      <c r="N408">
        <f t="shared" si="38"/>
        <v>211.22056203390966</v>
      </c>
    </row>
    <row r="409" spans="1:14" ht="12.75">
      <c r="A409" t="s">
        <v>430</v>
      </c>
      <c r="B409" s="1">
        <v>36800</v>
      </c>
      <c r="C409">
        <f>AVERAGE(C408,C410)</f>
        <v>0.8446006944444444</v>
      </c>
      <c r="D409" t="s">
        <v>422</v>
      </c>
      <c r="E409" t="s">
        <v>430</v>
      </c>
      <c r="F409" t="s">
        <v>430</v>
      </c>
      <c r="G409" t="s">
        <v>423</v>
      </c>
      <c r="H409" t="s">
        <v>430</v>
      </c>
      <c r="I409" t="s">
        <v>430</v>
      </c>
      <c r="K409" s="2">
        <v>0.843055555555553</v>
      </c>
      <c r="L409" s="3">
        <f t="shared" si="37"/>
        <v>275.84305555555557</v>
      </c>
      <c r="M409" t="s">
        <v>430</v>
      </c>
      <c r="N409" t="s">
        <v>430</v>
      </c>
    </row>
    <row r="410" spans="1:14" ht="12.75">
      <c r="A410" t="s">
        <v>368</v>
      </c>
      <c r="B410" s="1">
        <v>36800</v>
      </c>
      <c r="C410" s="2">
        <v>0.8466898148148148</v>
      </c>
      <c r="D410" t="s">
        <v>422</v>
      </c>
      <c r="E410">
        <v>0.673</v>
      </c>
      <c r="F410">
        <v>11.5894</v>
      </c>
      <c r="G410" t="s">
        <v>423</v>
      </c>
      <c r="H410">
        <v>1.665</v>
      </c>
      <c r="I410">
        <v>151.3477</v>
      </c>
      <c r="K410" s="2">
        <v>0.845138888888888</v>
      </c>
      <c r="L410" s="3">
        <f t="shared" si="37"/>
        <v>275.84513888888887</v>
      </c>
      <c r="M410">
        <f t="shared" si="35"/>
        <v>581.8020565767786</v>
      </c>
      <c r="N410">
        <f aca="true" t="shared" si="39" ref="N410:N421">(277-103)/(-62+(AVERAGE($Q$4,$P$367)))*I410+277-((277-103)/(-62+(AVERAGE($Q$4,$P$367)))*210)</f>
        <v>210.28534224532686</v>
      </c>
    </row>
    <row r="411" spans="1:14" ht="12.75">
      <c r="A411" t="s">
        <v>369</v>
      </c>
      <c r="B411" s="1">
        <v>36800</v>
      </c>
      <c r="C411" s="2">
        <v>0.8487731481481481</v>
      </c>
      <c r="D411" t="s">
        <v>422</v>
      </c>
      <c r="E411">
        <v>0.673</v>
      </c>
      <c r="F411">
        <v>11.313</v>
      </c>
      <c r="G411" t="s">
        <v>423</v>
      </c>
      <c r="H411">
        <v>1.663</v>
      </c>
      <c r="I411">
        <v>150.9258</v>
      </c>
      <c r="K411" s="2">
        <v>0.847222222222221</v>
      </c>
      <c r="L411" s="3">
        <f t="shared" si="37"/>
        <v>275.84722222222223</v>
      </c>
      <c r="M411">
        <f t="shared" si="35"/>
        <v>567.9264384742175</v>
      </c>
      <c r="N411">
        <f t="shared" si="39"/>
        <v>209.80544778071598</v>
      </c>
    </row>
    <row r="412" spans="1:14" ht="12.75">
      <c r="A412" t="s">
        <v>370</v>
      </c>
      <c r="B412" s="1">
        <v>36800</v>
      </c>
      <c r="C412" s="2">
        <v>0.8508564814814815</v>
      </c>
      <c r="D412" t="s">
        <v>422</v>
      </c>
      <c r="E412">
        <v>0.673</v>
      </c>
      <c r="F412">
        <v>10.4763</v>
      </c>
      <c r="G412" t="s">
        <v>423</v>
      </c>
      <c r="H412">
        <v>1.665</v>
      </c>
      <c r="I412">
        <v>149.6096</v>
      </c>
      <c r="K412" s="2">
        <v>0.849305555555554</v>
      </c>
      <c r="L412" s="3">
        <f t="shared" si="37"/>
        <v>275.84930555555553</v>
      </c>
      <c r="M412">
        <f t="shared" si="35"/>
        <v>525.9230749922606</v>
      </c>
      <c r="N412">
        <f t="shared" si="39"/>
        <v>208.30832264603757</v>
      </c>
    </row>
    <row r="413" spans="1:14" ht="12.75">
      <c r="A413" t="s">
        <v>371</v>
      </c>
      <c r="B413" s="1">
        <v>36800</v>
      </c>
      <c r="C413" s="2">
        <v>0.8529398148148148</v>
      </c>
      <c r="D413" t="s">
        <v>422</v>
      </c>
      <c r="E413">
        <v>0.678</v>
      </c>
      <c r="F413">
        <v>10.9177</v>
      </c>
      <c r="G413" t="s">
        <v>423</v>
      </c>
      <c r="H413">
        <v>1.668</v>
      </c>
      <c r="I413">
        <v>154.8509</v>
      </c>
      <c r="K413" s="2">
        <v>0.851388888888887</v>
      </c>
      <c r="L413" s="3">
        <f t="shared" si="37"/>
        <v>275.8513888888889</v>
      </c>
      <c r="M413">
        <f t="shared" si="35"/>
        <v>548.0818949288398</v>
      </c>
      <c r="N413">
        <f t="shared" si="39"/>
        <v>214.27009286970426</v>
      </c>
    </row>
    <row r="414" spans="1:14" ht="12.75">
      <c r="A414" t="s">
        <v>372</v>
      </c>
      <c r="B414" s="1">
        <v>36800</v>
      </c>
      <c r="C414" s="2">
        <v>0.8550231481481482</v>
      </c>
      <c r="D414" t="s">
        <v>422</v>
      </c>
      <c r="E414">
        <v>0.675</v>
      </c>
      <c r="F414">
        <v>10.4722</v>
      </c>
      <c r="G414" t="s">
        <v>423</v>
      </c>
      <c r="H414">
        <v>1.665</v>
      </c>
      <c r="I414">
        <v>150.5395</v>
      </c>
      <c r="K414" s="2">
        <v>0.853472222222221</v>
      </c>
      <c r="L414" s="3">
        <f t="shared" si="37"/>
        <v>275.8534722222222</v>
      </c>
      <c r="M414">
        <f t="shared" si="35"/>
        <v>525.7172499769912</v>
      </c>
      <c r="N414">
        <f t="shared" si="39"/>
        <v>209.3660468997509</v>
      </c>
    </row>
    <row r="415" spans="1:14" ht="12.75">
      <c r="A415" t="s">
        <v>373</v>
      </c>
      <c r="B415" s="1">
        <v>36800</v>
      </c>
      <c r="C415" s="2">
        <v>0.8571064814814814</v>
      </c>
      <c r="D415" t="s">
        <v>422</v>
      </c>
      <c r="E415">
        <v>0.673</v>
      </c>
      <c r="F415">
        <v>10.7965</v>
      </c>
      <c r="G415" t="s">
        <v>423</v>
      </c>
      <c r="H415">
        <v>1.663</v>
      </c>
      <c r="I415">
        <v>150.7596</v>
      </c>
      <c r="K415" s="2">
        <v>0.855555555555554</v>
      </c>
      <c r="L415" s="3">
        <f t="shared" si="37"/>
        <v>275.85555555555555</v>
      </c>
      <c r="M415">
        <f t="shared" si="35"/>
        <v>541.9975066725792</v>
      </c>
      <c r="N415">
        <f t="shared" si="39"/>
        <v>209.61640189302145</v>
      </c>
    </row>
    <row r="416" spans="1:14" ht="12.75">
      <c r="A416" t="s">
        <v>374</v>
      </c>
      <c r="B416" s="1">
        <v>36800</v>
      </c>
      <c r="C416" s="2">
        <v>0.8592013888888889</v>
      </c>
      <c r="D416" t="s">
        <v>422</v>
      </c>
      <c r="E416">
        <v>0.673</v>
      </c>
      <c r="F416">
        <v>10.5405</v>
      </c>
      <c r="G416" t="s">
        <v>423</v>
      </c>
      <c r="H416">
        <v>1.663</v>
      </c>
      <c r="I416">
        <v>151.4801</v>
      </c>
      <c r="K416" s="2">
        <v>0.857638888888887</v>
      </c>
      <c r="L416" s="3">
        <f t="shared" si="37"/>
        <v>275.8576388888889</v>
      </c>
      <c r="M416">
        <f t="shared" si="35"/>
        <v>529.1459935240422</v>
      </c>
      <c r="N416">
        <f t="shared" si="39"/>
        <v>210.4359419777622</v>
      </c>
    </row>
    <row r="417" spans="1:14" ht="12.75">
      <c r="A417" t="s">
        <v>375</v>
      </c>
      <c r="B417" s="1">
        <v>36800</v>
      </c>
      <c r="C417" s="2">
        <v>0.8612731481481481</v>
      </c>
      <c r="D417" t="s">
        <v>422</v>
      </c>
      <c r="E417">
        <v>0.675</v>
      </c>
      <c r="F417">
        <v>11.2355</v>
      </c>
      <c r="G417" t="s">
        <v>423</v>
      </c>
      <c r="H417">
        <v>1.663</v>
      </c>
      <c r="I417">
        <v>153.2889</v>
      </c>
      <c r="K417" s="2">
        <v>0.859722222222221</v>
      </c>
      <c r="L417" s="3">
        <f t="shared" si="37"/>
        <v>275.8597222222222</v>
      </c>
      <c r="M417">
        <f t="shared" si="35"/>
        <v>564.0358436733909</v>
      </c>
      <c r="N417">
        <f t="shared" si="39"/>
        <v>212.49338001423573</v>
      </c>
    </row>
    <row r="418" spans="1:14" ht="12.75">
      <c r="A418" t="s">
        <v>376</v>
      </c>
      <c r="B418" s="1">
        <v>36800</v>
      </c>
      <c r="C418" s="2">
        <v>0.8633680555555556</v>
      </c>
      <c r="D418" t="s">
        <v>422</v>
      </c>
      <c r="E418">
        <v>0.673</v>
      </c>
      <c r="F418">
        <v>10.6571</v>
      </c>
      <c r="G418" t="s">
        <v>423</v>
      </c>
      <c r="H418">
        <v>1.663</v>
      </c>
      <c r="I418">
        <v>156.0974</v>
      </c>
      <c r="K418" s="2">
        <v>0.861805555555553</v>
      </c>
      <c r="L418" s="3">
        <f t="shared" si="37"/>
        <v>275.8618055555556</v>
      </c>
      <c r="M418">
        <f t="shared" si="35"/>
        <v>534.9994561534149</v>
      </c>
      <c r="N418">
        <f t="shared" si="39"/>
        <v>215.6879370274133</v>
      </c>
    </row>
    <row r="419" spans="1:14" ht="12.75">
      <c r="A419" t="s">
        <v>377</v>
      </c>
      <c r="B419" s="1">
        <v>36800</v>
      </c>
      <c r="C419" s="2">
        <v>0.8654513888888888</v>
      </c>
      <c r="D419" t="s">
        <v>422</v>
      </c>
      <c r="E419">
        <v>0.675</v>
      </c>
      <c r="F419">
        <v>11.3141</v>
      </c>
      <c r="G419" t="s">
        <v>423</v>
      </c>
      <c r="H419">
        <v>1.665</v>
      </c>
      <c r="I419">
        <v>154.8318</v>
      </c>
      <c r="K419" s="2">
        <v>0.863888888888886</v>
      </c>
      <c r="L419" s="3">
        <f t="shared" si="37"/>
        <v>275.8638888888889</v>
      </c>
      <c r="M419">
        <f t="shared" si="35"/>
        <v>567.9816598197776</v>
      </c>
      <c r="N419">
        <f t="shared" si="39"/>
        <v>214.24836737960217</v>
      </c>
    </row>
    <row r="420" spans="1:14" ht="12.75">
      <c r="A420" t="s">
        <v>378</v>
      </c>
      <c r="B420" s="1">
        <v>36800</v>
      </c>
      <c r="C420" s="2">
        <v>0.8675347222222222</v>
      </c>
      <c r="D420" t="s">
        <v>422</v>
      </c>
      <c r="E420">
        <v>0.673</v>
      </c>
      <c r="F420">
        <v>11.2485</v>
      </c>
      <c r="G420" t="s">
        <v>423</v>
      </c>
      <c r="H420">
        <v>1.663</v>
      </c>
      <c r="I420">
        <v>154.678</v>
      </c>
      <c r="K420" s="2">
        <v>0.865972222222221</v>
      </c>
      <c r="L420" s="3">
        <f t="shared" si="37"/>
        <v>275.86597222222224</v>
      </c>
      <c r="M420">
        <f t="shared" si="35"/>
        <v>564.688459575465</v>
      </c>
      <c r="N420">
        <f t="shared" si="39"/>
        <v>214.07342599857074</v>
      </c>
    </row>
    <row r="421" spans="1:14" ht="12.75">
      <c r="A421" t="s">
        <v>379</v>
      </c>
      <c r="B421" s="1">
        <v>36800</v>
      </c>
      <c r="C421" s="2">
        <v>0.8696180555555556</v>
      </c>
      <c r="D421" t="s">
        <v>422</v>
      </c>
      <c r="E421">
        <v>0.673</v>
      </c>
      <c r="F421">
        <v>11.5915</v>
      </c>
      <c r="G421" t="s">
        <v>423</v>
      </c>
      <c r="H421">
        <v>1.663</v>
      </c>
      <c r="I421">
        <v>154.1807</v>
      </c>
      <c r="K421" s="2">
        <v>0.868055555555554</v>
      </c>
      <c r="L421" s="3">
        <f t="shared" si="37"/>
        <v>275.86805555555554</v>
      </c>
      <c r="M421">
        <f t="shared" si="35"/>
        <v>581.9074791455752</v>
      </c>
      <c r="N421">
        <f t="shared" si="39"/>
        <v>213.50776703376633</v>
      </c>
    </row>
    <row r="422" spans="1:14" ht="12.75">
      <c r="A422" t="s">
        <v>430</v>
      </c>
      <c r="B422" s="1">
        <v>36800</v>
      </c>
      <c r="C422">
        <f>AVERAGE(C421,C423)</f>
        <v>0.8717303240740741</v>
      </c>
      <c r="D422" t="s">
        <v>422</v>
      </c>
      <c r="E422" t="s">
        <v>430</v>
      </c>
      <c r="F422" t="s">
        <v>430</v>
      </c>
      <c r="G422" t="s">
        <v>423</v>
      </c>
      <c r="H422" t="s">
        <v>430</v>
      </c>
      <c r="I422" t="s">
        <v>430</v>
      </c>
      <c r="K422" s="2">
        <v>0.870138888888887</v>
      </c>
      <c r="L422" s="3">
        <f t="shared" si="37"/>
        <v>275.8701388888889</v>
      </c>
      <c r="M422" t="s">
        <v>430</v>
      </c>
      <c r="N422" t="s">
        <v>430</v>
      </c>
    </row>
    <row r="423" spans="1:14" ht="12.75">
      <c r="A423" t="s">
        <v>380</v>
      </c>
      <c r="B423" s="1">
        <v>36800</v>
      </c>
      <c r="C423" s="2">
        <v>0.8738425925925926</v>
      </c>
      <c r="D423" t="s">
        <v>422</v>
      </c>
      <c r="E423">
        <v>0.673</v>
      </c>
      <c r="F423">
        <v>11.4558</v>
      </c>
      <c r="G423" t="s">
        <v>423</v>
      </c>
      <c r="H423">
        <v>1.663</v>
      </c>
      <c r="I423">
        <v>154.3422</v>
      </c>
      <c r="K423" s="2">
        <v>0.87222222222222</v>
      </c>
      <c r="L423" s="3">
        <f t="shared" si="37"/>
        <v>275.8722222222222</v>
      </c>
      <c r="M423">
        <f t="shared" si="35"/>
        <v>575.0951731523858</v>
      </c>
      <c r="N423">
        <f aca="true" t="shared" si="40" ref="N423:N431">(277-103)/(-62+(AVERAGE($Q$4,$P$367)))*I423+277-((277-103)/(-62+(AVERAGE($Q$4,$P$367)))*210)</f>
        <v>213.69146685845143</v>
      </c>
    </row>
    <row r="424" spans="1:14" ht="12.75">
      <c r="A424" t="s">
        <v>381</v>
      </c>
      <c r="B424" s="1">
        <v>36800</v>
      </c>
      <c r="C424" s="2">
        <v>0.8759375</v>
      </c>
      <c r="D424" t="s">
        <v>422</v>
      </c>
      <c r="E424">
        <v>0.675</v>
      </c>
      <c r="F424">
        <v>11.0369</v>
      </c>
      <c r="G424" t="s">
        <v>423</v>
      </c>
      <c r="H424">
        <v>1.665</v>
      </c>
      <c r="I424">
        <v>157.1063</v>
      </c>
      <c r="K424" s="2">
        <v>0.874305555555553</v>
      </c>
      <c r="L424" s="3">
        <f t="shared" si="37"/>
        <v>275.87430555555557</v>
      </c>
      <c r="M424">
        <f t="shared" si="35"/>
        <v>554.0658807386274</v>
      </c>
      <c r="N424">
        <f t="shared" si="40"/>
        <v>216.83552063809336</v>
      </c>
    </row>
    <row r="425" spans="1:14" ht="12.75">
      <c r="A425" t="s">
        <v>382</v>
      </c>
      <c r="B425" s="1">
        <v>36800</v>
      </c>
      <c r="C425" s="2">
        <v>0.877962962962963</v>
      </c>
      <c r="D425" t="s">
        <v>422</v>
      </c>
      <c r="E425">
        <v>0.678</v>
      </c>
      <c r="F425">
        <v>11.5488</v>
      </c>
      <c r="G425" t="s">
        <v>423</v>
      </c>
      <c r="H425">
        <v>1.668</v>
      </c>
      <c r="I425">
        <v>159.7202</v>
      </c>
      <c r="K425" s="2">
        <v>0.876388888888886</v>
      </c>
      <c r="L425" s="3">
        <f t="shared" si="37"/>
        <v>275.87638888888887</v>
      </c>
      <c r="M425">
        <f t="shared" si="35"/>
        <v>579.7638869133777</v>
      </c>
      <c r="N425">
        <f t="shared" si="40"/>
        <v>219.80872789347708</v>
      </c>
    </row>
    <row r="426" spans="1:14" ht="12.75">
      <c r="A426" t="s">
        <v>383</v>
      </c>
      <c r="B426" s="1">
        <v>36800</v>
      </c>
      <c r="C426" s="2">
        <v>0.8800462962962964</v>
      </c>
      <c r="D426" t="s">
        <v>422</v>
      </c>
      <c r="E426">
        <v>0.675</v>
      </c>
      <c r="F426">
        <v>11.1527</v>
      </c>
      <c r="G426" t="s">
        <v>423</v>
      </c>
      <c r="H426">
        <v>1.665</v>
      </c>
      <c r="I426">
        <v>157.6494</v>
      </c>
      <c r="K426" s="2">
        <v>0.878472222222221</v>
      </c>
      <c r="L426" s="3">
        <f t="shared" si="37"/>
        <v>275.87847222222223</v>
      </c>
      <c r="M426">
        <f t="shared" si="35"/>
        <v>559.8791823894109</v>
      </c>
      <c r="N426">
        <f t="shared" si="40"/>
        <v>217.45327528073423</v>
      </c>
    </row>
    <row r="427" spans="1:14" ht="12.75">
      <c r="A427" t="s">
        <v>384</v>
      </c>
      <c r="B427" s="1">
        <v>36800</v>
      </c>
      <c r="C427" s="2">
        <v>0.8821296296296296</v>
      </c>
      <c r="D427" t="s">
        <v>422</v>
      </c>
      <c r="E427">
        <v>0.673</v>
      </c>
      <c r="F427">
        <v>11.3395</v>
      </c>
      <c r="G427" t="s">
        <v>423</v>
      </c>
      <c r="H427">
        <v>1.663</v>
      </c>
      <c r="I427">
        <v>160.9995</v>
      </c>
      <c r="K427" s="2">
        <v>0.880555555555554</v>
      </c>
      <c r="L427" s="3">
        <f t="shared" si="37"/>
        <v>275.88055555555553</v>
      </c>
      <c r="M427">
        <f t="shared" si="35"/>
        <v>569.2567708899841</v>
      </c>
      <c r="N427">
        <f t="shared" si="40"/>
        <v>221.26388074623057</v>
      </c>
    </row>
    <row r="428" spans="1:14" ht="12.75">
      <c r="A428" t="s">
        <v>385</v>
      </c>
      <c r="B428" s="1">
        <v>36800</v>
      </c>
      <c r="C428" s="2">
        <v>0.8842129629629629</v>
      </c>
      <c r="D428" t="s">
        <v>422</v>
      </c>
      <c r="E428">
        <v>0.673</v>
      </c>
      <c r="F428">
        <v>12.6473</v>
      </c>
      <c r="G428" t="s">
        <v>423</v>
      </c>
      <c r="H428">
        <v>1.661</v>
      </c>
      <c r="I428">
        <v>203.9506</v>
      </c>
      <c r="K428" s="2">
        <v>0.882638888888887</v>
      </c>
      <c r="L428" s="3">
        <f t="shared" si="37"/>
        <v>275.8826388888889</v>
      </c>
      <c r="M428">
        <f t="shared" si="35"/>
        <v>634.9099306386432</v>
      </c>
      <c r="N428">
        <f t="shared" si="40"/>
        <v>270.11904817677873</v>
      </c>
    </row>
    <row r="429" spans="1:14" ht="12.75">
      <c r="A429" t="s">
        <v>386</v>
      </c>
      <c r="B429" s="1">
        <v>36800</v>
      </c>
      <c r="C429" s="2">
        <v>0.8862962962962962</v>
      </c>
      <c r="D429" t="s">
        <v>422</v>
      </c>
      <c r="E429">
        <v>0.675</v>
      </c>
      <c r="F429">
        <v>12.0408</v>
      </c>
      <c r="G429" t="s">
        <v>423</v>
      </c>
      <c r="H429">
        <v>1.663</v>
      </c>
      <c r="I429">
        <v>187.4338</v>
      </c>
      <c r="K429" s="2">
        <v>0.884722222222221</v>
      </c>
      <c r="L429" s="3">
        <f t="shared" si="37"/>
        <v>275.8847222222222</v>
      </c>
      <c r="M429">
        <f t="shared" si="35"/>
        <v>604.4628887457225</v>
      </c>
      <c r="N429">
        <f t="shared" si="40"/>
        <v>251.33184530148853</v>
      </c>
    </row>
    <row r="430" spans="1:14" ht="12.75">
      <c r="A430" t="s">
        <v>387</v>
      </c>
      <c r="B430" s="1">
        <v>36800</v>
      </c>
      <c r="C430" s="2">
        <v>0.8883912037037037</v>
      </c>
      <c r="D430" t="s">
        <v>422</v>
      </c>
      <c r="E430">
        <v>0.673</v>
      </c>
      <c r="F430">
        <v>11.4512</v>
      </c>
      <c r="G430" t="s">
        <v>423</v>
      </c>
      <c r="H430">
        <v>1.663</v>
      </c>
      <c r="I430">
        <v>161.0599</v>
      </c>
      <c r="K430" s="2">
        <v>0.886805555555554</v>
      </c>
      <c r="L430" s="3">
        <f t="shared" si="37"/>
        <v>275.88680555555555</v>
      </c>
      <c r="M430">
        <f t="shared" si="35"/>
        <v>574.8642475254981</v>
      </c>
      <c r="N430">
        <f t="shared" si="40"/>
        <v>221.33258334320257</v>
      </c>
    </row>
    <row r="431" spans="1:14" ht="12.75">
      <c r="A431" t="s">
        <v>388</v>
      </c>
      <c r="B431" s="1">
        <v>36800</v>
      </c>
      <c r="C431" s="2">
        <v>0.8904745370370369</v>
      </c>
      <c r="D431" t="s">
        <v>422</v>
      </c>
      <c r="E431">
        <v>0.675</v>
      </c>
      <c r="F431">
        <v>11.4679</v>
      </c>
      <c r="G431" t="s">
        <v>423</v>
      </c>
      <c r="H431">
        <v>1.665</v>
      </c>
      <c r="I431">
        <v>161.369</v>
      </c>
      <c r="K431" s="2">
        <v>0.888888888888887</v>
      </c>
      <c r="L431" s="3">
        <f t="shared" si="37"/>
        <v>275.8888888888889</v>
      </c>
      <c r="M431">
        <f t="shared" si="35"/>
        <v>575.7026079535472</v>
      </c>
      <c r="N431">
        <f t="shared" si="40"/>
        <v>221.68417229558756</v>
      </c>
    </row>
    <row r="432" spans="1:14" ht="12.75">
      <c r="A432" t="s">
        <v>430</v>
      </c>
      <c r="B432" s="1">
        <v>36800</v>
      </c>
      <c r="C432">
        <f>AVERAGE(C431,C433)</f>
        <v>0.8925578703703703</v>
      </c>
      <c r="D432" t="s">
        <v>422</v>
      </c>
      <c r="E432" t="s">
        <v>430</v>
      </c>
      <c r="F432" t="s">
        <v>430</v>
      </c>
      <c r="G432" t="s">
        <v>423</v>
      </c>
      <c r="H432" t="s">
        <v>430</v>
      </c>
      <c r="I432" t="s">
        <v>430</v>
      </c>
      <c r="K432" s="2">
        <v>0.890972222222221</v>
      </c>
      <c r="L432" s="3">
        <f t="shared" si="37"/>
        <v>275.8909722222222</v>
      </c>
      <c r="M432" t="s">
        <v>430</v>
      </c>
      <c r="N432" t="s">
        <v>430</v>
      </c>
    </row>
    <row r="433" spans="1:14" ht="12.75">
      <c r="A433" t="s">
        <v>389</v>
      </c>
      <c r="B433" s="1">
        <v>36800</v>
      </c>
      <c r="C433" s="2">
        <v>0.8946412037037037</v>
      </c>
      <c r="D433" t="s">
        <v>422</v>
      </c>
      <c r="E433">
        <v>0.673</v>
      </c>
      <c r="F433">
        <v>11.0942</v>
      </c>
      <c r="G433" t="s">
        <v>423</v>
      </c>
      <c r="H433">
        <v>1.663</v>
      </c>
      <c r="I433">
        <v>161.4427</v>
      </c>
      <c r="K433" s="2">
        <v>0.893055555555553</v>
      </c>
      <c r="L433" s="3">
        <f t="shared" si="37"/>
        <v>275.8930555555556</v>
      </c>
      <c r="M433">
        <f aca="true" t="shared" si="41" ref="M433:M484">500*F433/AVERAGE($Q$367,$Q$6)</f>
        <v>556.9424108300773</v>
      </c>
      <c r="N433">
        <f aca="true" t="shared" si="42" ref="N433:N443">(277-103)/(-62+(AVERAGE($Q$4,$P$367)))*I433+277-((277-103)/(-62+(AVERAGE($Q$4,$P$367)))*210)</f>
        <v>221.76800311341603</v>
      </c>
    </row>
    <row r="434" spans="1:14" ht="12.75">
      <c r="A434" t="s">
        <v>390</v>
      </c>
      <c r="B434" s="1">
        <v>36800</v>
      </c>
      <c r="C434" s="2">
        <v>0.896724537037037</v>
      </c>
      <c r="D434" t="s">
        <v>422</v>
      </c>
      <c r="E434">
        <v>0.675</v>
      </c>
      <c r="F434">
        <v>11.3112</v>
      </c>
      <c r="G434" t="s">
        <v>423</v>
      </c>
      <c r="H434">
        <v>1.665</v>
      </c>
      <c r="I434">
        <v>160.1124</v>
      </c>
      <c r="K434" s="2">
        <v>0.895138888888886</v>
      </c>
      <c r="L434" s="3">
        <f t="shared" si="37"/>
        <v>275.8951388888889</v>
      </c>
      <c r="M434">
        <f t="shared" si="41"/>
        <v>567.8360762723918</v>
      </c>
      <c r="N434">
        <f t="shared" si="42"/>
        <v>220.25483978970934</v>
      </c>
    </row>
    <row r="435" spans="1:14" ht="12.75">
      <c r="A435" t="s">
        <v>391</v>
      </c>
      <c r="B435" s="1">
        <v>36800</v>
      </c>
      <c r="C435" s="2">
        <v>0.8988078703703705</v>
      </c>
      <c r="D435" t="s">
        <v>422</v>
      </c>
      <c r="E435">
        <v>0.673</v>
      </c>
      <c r="F435">
        <v>11.7728</v>
      </c>
      <c r="G435" t="s">
        <v>423</v>
      </c>
      <c r="H435">
        <v>1.663</v>
      </c>
      <c r="I435">
        <v>162.5135</v>
      </c>
      <c r="K435" s="2">
        <v>0.897222222222221</v>
      </c>
      <c r="L435" s="3">
        <f t="shared" si="37"/>
        <v>275.89722222222224</v>
      </c>
      <c r="M435">
        <f t="shared" si="41"/>
        <v>591.0089609183477</v>
      </c>
      <c r="N435">
        <f t="shared" si="42"/>
        <v>222.9859955113902</v>
      </c>
    </row>
    <row r="436" spans="1:14" ht="12.75">
      <c r="A436" t="s">
        <v>392</v>
      </c>
      <c r="B436" s="1">
        <v>36800</v>
      </c>
      <c r="C436" s="2">
        <v>0.9009490740740741</v>
      </c>
      <c r="D436" t="s">
        <v>422</v>
      </c>
      <c r="E436">
        <v>0.675</v>
      </c>
      <c r="F436">
        <v>10.8746</v>
      </c>
      <c r="G436" t="s">
        <v>423</v>
      </c>
      <c r="H436">
        <v>1.665</v>
      </c>
      <c r="I436">
        <v>160.0299</v>
      </c>
      <c r="K436" s="2">
        <v>0.899305555555554</v>
      </c>
      <c r="L436" s="3">
        <f t="shared" si="37"/>
        <v>275.89930555555554</v>
      </c>
      <c r="M436">
        <f t="shared" si="41"/>
        <v>545.9182222073478</v>
      </c>
      <c r="N436">
        <f t="shared" si="42"/>
        <v>220.16099932199094</v>
      </c>
    </row>
    <row r="437" spans="1:14" ht="12.75">
      <c r="A437" t="s">
        <v>393</v>
      </c>
      <c r="B437" s="1">
        <v>36800</v>
      </c>
      <c r="C437" s="2">
        <v>0.9030439814814816</v>
      </c>
      <c r="D437" t="s">
        <v>422</v>
      </c>
      <c r="E437">
        <v>0.675</v>
      </c>
      <c r="F437">
        <v>11.0564</v>
      </c>
      <c r="G437" t="s">
        <v>423</v>
      </c>
      <c r="H437">
        <v>1.663</v>
      </c>
      <c r="I437">
        <v>163.6242</v>
      </c>
      <c r="K437" s="2">
        <v>0.901388888888887</v>
      </c>
      <c r="L437" s="3">
        <f t="shared" si="37"/>
        <v>275.9013888888889</v>
      </c>
      <c r="M437">
        <f t="shared" si="41"/>
        <v>555.0448045917385</v>
      </c>
      <c r="N437">
        <f t="shared" si="42"/>
        <v>224.24937257193378</v>
      </c>
    </row>
    <row r="438" spans="1:14" ht="12.75">
      <c r="A438" t="s">
        <v>394</v>
      </c>
      <c r="B438" s="1">
        <v>36800</v>
      </c>
      <c r="C438" s="2">
        <v>0.9050694444444445</v>
      </c>
      <c r="D438" t="s">
        <v>422</v>
      </c>
      <c r="E438">
        <v>0.675</v>
      </c>
      <c r="F438">
        <v>11.5074</v>
      </c>
      <c r="G438" t="s">
        <v>423</v>
      </c>
      <c r="H438">
        <v>1.663</v>
      </c>
      <c r="I438">
        <v>163.7006</v>
      </c>
      <c r="K438" s="2">
        <v>0.90347222222222</v>
      </c>
      <c r="L438" s="3">
        <f t="shared" si="37"/>
        <v>275.9034722222222</v>
      </c>
      <c r="M438">
        <f t="shared" si="41"/>
        <v>577.6855562713878</v>
      </c>
      <c r="N438">
        <f t="shared" si="42"/>
        <v>224.33627453234206</v>
      </c>
    </row>
    <row r="439" spans="1:14" ht="12.75">
      <c r="A439" t="s">
        <v>395</v>
      </c>
      <c r="B439" s="1">
        <v>36800</v>
      </c>
      <c r="C439" s="2">
        <v>0.9071527777777778</v>
      </c>
      <c r="D439" t="s">
        <v>422</v>
      </c>
      <c r="E439">
        <v>0.675</v>
      </c>
      <c r="F439">
        <v>12.0528</v>
      </c>
      <c r="G439" t="s">
        <v>423</v>
      </c>
      <c r="H439">
        <v>1.663</v>
      </c>
      <c r="I439">
        <v>163.6774</v>
      </c>
      <c r="K439" s="2">
        <v>0.905555555555553</v>
      </c>
      <c r="L439" s="3">
        <f t="shared" si="37"/>
        <v>275.90555555555557</v>
      </c>
      <c r="M439">
        <f t="shared" si="41"/>
        <v>605.06530342456</v>
      </c>
      <c r="N439">
        <f t="shared" si="42"/>
        <v>224.30988545535942</v>
      </c>
    </row>
    <row r="440" spans="1:14" ht="12.75">
      <c r="A440" t="s">
        <v>396</v>
      </c>
      <c r="B440" s="1">
        <v>36800</v>
      </c>
      <c r="C440" s="2">
        <v>0.909236111111111</v>
      </c>
      <c r="D440" t="s">
        <v>422</v>
      </c>
      <c r="E440">
        <v>0.673</v>
      </c>
      <c r="F440">
        <v>10.6179</v>
      </c>
      <c r="G440" t="s">
        <v>423</v>
      </c>
      <c r="H440">
        <v>1.661</v>
      </c>
      <c r="I440">
        <v>158.413</v>
      </c>
      <c r="K440" s="2">
        <v>0.907638888888886</v>
      </c>
      <c r="L440" s="3">
        <f t="shared" si="37"/>
        <v>275.90763888888887</v>
      </c>
      <c r="M440">
        <f t="shared" si="41"/>
        <v>533.0315682025453</v>
      </c>
      <c r="N440">
        <f t="shared" si="42"/>
        <v>218.32183990073153</v>
      </c>
    </row>
    <row r="441" spans="1:14" ht="12.75">
      <c r="A441" t="s">
        <v>397</v>
      </c>
      <c r="B441" s="1">
        <v>36800</v>
      </c>
      <c r="C441" s="2">
        <v>0.9113194444444445</v>
      </c>
      <c r="D441" t="s">
        <v>422</v>
      </c>
      <c r="E441">
        <v>0.675</v>
      </c>
      <c r="F441">
        <v>11.6858</v>
      </c>
      <c r="G441" t="s">
        <v>423</v>
      </c>
      <c r="H441">
        <v>1.663</v>
      </c>
      <c r="I441">
        <v>163.6936</v>
      </c>
      <c r="K441" s="2">
        <v>0.909722222222221</v>
      </c>
      <c r="L441" s="3">
        <f t="shared" si="37"/>
        <v>275.90972222222223</v>
      </c>
      <c r="M441">
        <f t="shared" si="41"/>
        <v>586.6414544967746</v>
      </c>
      <c r="N441">
        <f t="shared" si="42"/>
        <v>224.3283123108387</v>
      </c>
    </row>
    <row r="442" spans="1:14" ht="12.75">
      <c r="A442" t="s">
        <v>398</v>
      </c>
      <c r="B442" s="1">
        <v>36800</v>
      </c>
      <c r="C442" s="2">
        <v>0.9134027777777778</v>
      </c>
      <c r="D442" t="s">
        <v>422</v>
      </c>
      <c r="E442">
        <v>0.675</v>
      </c>
      <c r="F442">
        <v>10.9609</v>
      </c>
      <c r="G442" t="s">
        <v>423</v>
      </c>
      <c r="H442">
        <v>1.663</v>
      </c>
      <c r="I442">
        <v>161.7082</v>
      </c>
      <c r="K442" s="2">
        <v>0.911805555555554</v>
      </c>
      <c r="L442" s="3">
        <f t="shared" si="37"/>
        <v>275.91180555555553</v>
      </c>
      <c r="M442">
        <f t="shared" si="41"/>
        <v>550.2505877726554</v>
      </c>
      <c r="N442">
        <f t="shared" si="42"/>
        <v>222.0699988004371</v>
      </c>
    </row>
    <row r="443" spans="1:14" ht="12.75">
      <c r="A443" t="s">
        <v>399</v>
      </c>
      <c r="B443" s="1">
        <v>36800</v>
      </c>
      <c r="C443" s="2">
        <v>0.9154861111111111</v>
      </c>
      <c r="D443" t="s">
        <v>422</v>
      </c>
      <c r="E443">
        <v>0.673</v>
      </c>
      <c r="F443">
        <v>12.0909</v>
      </c>
      <c r="G443" t="s">
        <v>423</v>
      </c>
      <c r="H443">
        <v>1.663</v>
      </c>
      <c r="I443">
        <v>164.6223</v>
      </c>
      <c r="K443" s="2">
        <v>0.913888888888887</v>
      </c>
      <c r="L443" s="3">
        <f t="shared" si="37"/>
        <v>275.9138888888889</v>
      </c>
      <c r="M443">
        <f t="shared" si="41"/>
        <v>606.9779700298698</v>
      </c>
      <c r="N443">
        <f t="shared" si="42"/>
        <v>225.38467161229428</v>
      </c>
    </row>
    <row r="444" spans="1:14" ht="12.75">
      <c r="A444" t="s">
        <v>430</v>
      </c>
      <c r="B444" s="1">
        <v>36800</v>
      </c>
      <c r="C444">
        <f>AVERAGE(C443,C445)</f>
        <v>0.9175752314814815</v>
      </c>
      <c r="D444" t="s">
        <v>422</v>
      </c>
      <c r="E444" t="s">
        <v>430</v>
      </c>
      <c r="F444" t="s">
        <v>430</v>
      </c>
      <c r="G444" t="s">
        <v>423</v>
      </c>
      <c r="H444" t="s">
        <v>430</v>
      </c>
      <c r="I444" t="s">
        <v>430</v>
      </c>
      <c r="K444" s="2">
        <v>0.915972222222221</v>
      </c>
      <c r="L444" s="3">
        <f t="shared" si="37"/>
        <v>275.9159722222222</v>
      </c>
      <c r="M444" t="s">
        <v>430</v>
      </c>
      <c r="N444" t="s">
        <v>430</v>
      </c>
    </row>
    <row r="445" spans="1:14" ht="12.75">
      <c r="A445" t="s">
        <v>400</v>
      </c>
      <c r="B445" s="1">
        <v>36800</v>
      </c>
      <c r="C445" s="2">
        <v>0.9196643518518518</v>
      </c>
      <c r="D445" t="s">
        <v>422</v>
      </c>
      <c r="E445">
        <v>0.675</v>
      </c>
      <c r="F445">
        <v>11.0764</v>
      </c>
      <c r="G445" t="s">
        <v>423</v>
      </c>
      <c r="H445">
        <v>1.663</v>
      </c>
      <c r="I445">
        <v>162.4074</v>
      </c>
      <c r="K445" s="2">
        <v>0.918055555555554</v>
      </c>
      <c r="L445" s="3">
        <f t="shared" si="37"/>
        <v>275.91805555555555</v>
      </c>
      <c r="M445">
        <f t="shared" si="41"/>
        <v>556.048829056468</v>
      </c>
      <c r="N445">
        <f aca="true" t="shared" si="43" ref="N445:N457">(277-103)/(-62+(AVERAGE($Q$4,$P$367)))*I445+277-((277-103)/(-62+(AVERAGE($Q$4,$P$367)))*210)</f>
        <v>222.8653109826033</v>
      </c>
    </row>
    <row r="446" spans="1:14" ht="12.75">
      <c r="A446" t="s">
        <v>401</v>
      </c>
      <c r="B446" s="1">
        <v>36800</v>
      </c>
      <c r="C446" s="2">
        <v>0.9217476851851852</v>
      </c>
      <c r="D446" t="s">
        <v>422</v>
      </c>
      <c r="E446">
        <v>0.673</v>
      </c>
      <c r="F446">
        <v>10.826</v>
      </c>
      <c r="G446" t="s">
        <v>423</v>
      </c>
      <c r="H446">
        <v>1.661</v>
      </c>
      <c r="I446">
        <v>162.3766</v>
      </c>
      <c r="K446" s="2">
        <v>0.920138888888887</v>
      </c>
      <c r="L446" s="3">
        <f t="shared" si="37"/>
        <v>275.9201388888889</v>
      </c>
      <c r="M446">
        <f t="shared" si="41"/>
        <v>543.4784427580552</v>
      </c>
      <c r="N446">
        <f t="shared" si="43"/>
        <v>222.83027720798842</v>
      </c>
    </row>
    <row r="447" spans="1:14" ht="12.75">
      <c r="A447" t="s">
        <v>402</v>
      </c>
      <c r="B447" s="1">
        <v>36800</v>
      </c>
      <c r="C447" s="2">
        <v>0.9238310185185186</v>
      </c>
      <c r="D447" t="s">
        <v>422</v>
      </c>
      <c r="E447">
        <v>0.673</v>
      </c>
      <c r="F447">
        <v>10.8818</v>
      </c>
      <c r="G447" t="s">
        <v>423</v>
      </c>
      <c r="H447">
        <v>1.661</v>
      </c>
      <c r="I447">
        <v>163.68</v>
      </c>
      <c r="K447" s="2">
        <v>0.922222222222221</v>
      </c>
      <c r="L447" s="3">
        <f t="shared" si="37"/>
        <v>275.9222222222222</v>
      </c>
      <c r="M447">
        <f t="shared" si="41"/>
        <v>546.2796710146504</v>
      </c>
      <c r="N447">
        <f t="shared" si="43"/>
        <v>224.3128428519178</v>
      </c>
    </row>
    <row r="448" spans="1:14" ht="12.75">
      <c r="A448" t="s">
        <v>403</v>
      </c>
      <c r="B448" s="1">
        <v>36800</v>
      </c>
      <c r="C448" s="2">
        <v>0.9259143518518518</v>
      </c>
      <c r="D448" t="s">
        <v>422</v>
      </c>
      <c r="E448">
        <v>0.675</v>
      </c>
      <c r="F448">
        <v>12.0191</v>
      </c>
      <c r="G448" t="s">
        <v>423</v>
      </c>
      <c r="H448">
        <v>1.663</v>
      </c>
      <c r="I448">
        <v>160.7711</v>
      </c>
      <c r="K448" s="2">
        <v>0.924305555555553</v>
      </c>
      <c r="L448" s="3">
        <f t="shared" si="37"/>
        <v>275.9243055555556</v>
      </c>
      <c r="M448">
        <f t="shared" si="41"/>
        <v>603.373522201491</v>
      </c>
      <c r="N448">
        <f t="shared" si="43"/>
        <v>221.00408483317742</v>
      </c>
    </row>
    <row r="449" spans="1:14" ht="12.75">
      <c r="A449" t="s">
        <v>404</v>
      </c>
      <c r="B449" s="1">
        <v>36800</v>
      </c>
      <c r="C449" s="2">
        <v>0.9279976851851851</v>
      </c>
      <c r="D449" t="s">
        <v>422</v>
      </c>
      <c r="E449">
        <v>0.675</v>
      </c>
      <c r="F449">
        <v>12.6141</v>
      </c>
      <c r="G449" t="s">
        <v>423</v>
      </c>
      <c r="H449">
        <v>1.663</v>
      </c>
      <c r="I449">
        <v>163.5446</v>
      </c>
      <c r="K449" s="2">
        <v>0.926388888888886</v>
      </c>
      <c r="L449" s="3">
        <f t="shared" si="37"/>
        <v>275.9263888888889</v>
      </c>
      <c r="M449">
        <f t="shared" si="41"/>
        <v>633.2432500271924</v>
      </c>
      <c r="N449">
        <f t="shared" si="43"/>
        <v>224.1588307388382</v>
      </c>
    </row>
    <row r="450" spans="1:14" ht="12.75">
      <c r="A450" t="s">
        <v>405</v>
      </c>
      <c r="B450" s="1">
        <v>36800</v>
      </c>
      <c r="C450" s="2">
        <v>0.930138888888889</v>
      </c>
      <c r="D450" t="s">
        <v>422</v>
      </c>
      <c r="E450">
        <v>0.675</v>
      </c>
      <c r="F450">
        <v>11.0123</v>
      </c>
      <c r="G450" t="s">
        <v>423</v>
      </c>
      <c r="H450">
        <v>1.663</v>
      </c>
      <c r="I450">
        <v>161.2538</v>
      </c>
      <c r="K450" s="2">
        <v>0.928472222222221</v>
      </c>
      <c r="L450" s="3">
        <f t="shared" si="37"/>
        <v>275.92847222222224</v>
      </c>
      <c r="M450">
        <f t="shared" si="41"/>
        <v>552.8309306470101</v>
      </c>
      <c r="N450">
        <f t="shared" si="43"/>
        <v>221.55313687884623</v>
      </c>
    </row>
    <row r="451" spans="1:14" ht="12.75">
      <c r="A451" t="s">
        <v>406</v>
      </c>
      <c r="B451" s="1">
        <v>36800</v>
      </c>
      <c r="C451" s="2">
        <v>0.9321643518518519</v>
      </c>
      <c r="D451" t="s">
        <v>422</v>
      </c>
      <c r="E451">
        <v>0.675</v>
      </c>
      <c r="F451">
        <v>10.9719</v>
      </c>
      <c r="G451" t="s">
        <v>423</v>
      </c>
      <c r="H451">
        <v>1.663</v>
      </c>
      <c r="I451">
        <v>162.0748</v>
      </c>
      <c r="K451" s="2">
        <v>0.930555555555554</v>
      </c>
      <c r="L451" s="3">
        <f t="shared" si="37"/>
        <v>275.93055555555554</v>
      </c>
      <c r="M451">
        <f t="shared" si="41"/>
        <v>550.8028012282566</v>
      </c>
      <c r="N451">
        <f t="shared" si="43"/>
        <v>222.48699171517123</v>
      </c>
    </row>
    <row r="452" spans="1:14" ht="12.75">
      <c r="A452" t="s">
        <v>407</v>
      </c>
      <c r="B452" s="1">
        <v>36800</v>
      </c>
      <c r="C452" s="2">
        <v>0.9342592592592592</v>
      </c>
      <c r="D452" t="s">
        <v>422</v>
      </c>
      <c r="E452">
        <v>0.675</v>
      </c>
      <c r="F452">
        <v>10.7416</v>
      </c>
      <c r="G452" t="s">
        <v>423</v>
      </c>
      <c r="H452">
        <v>1.661</v>
      </c>
      <c r="I452">
        <v>162.9883</v>
      </c>
      <c r="K452" s="2">
        <v>0.932638888888887</v>
      </c>
      <c r="L452" s="3">
        <f t="shared" si="37"/>
        <v>275.9326388888889</v>
      </c>
      <c r="M452">
        <f t="shared" si="41"/>
        <v>539.241459516897</v>
      </c>
      <c r="N452">
        <f t="shared" si="43"/>
        <v>223.52606162136235</v>
      </c>
    </row>
    <row r="453" spans="1:14" ht="12.75">
      <c r="A453" t="s">
        <v>408</v>
      </c>
      <c r="B453" s="1">
        <v>36800</v>
      </c>
      <c r="C453" s="2">
        <v>0.9363425925925926</v>
      </c>
      <c r="D453" t="s">
        <v>422</v>
      </c>
      <c r="E453">
        <v>0.673</v>
      </c>
      <c r="F453">
        <v>11.765</v>
      </c>
      <c r="G453" t="s">
        <v>423</v>
      </c>
      <c r="H453">
        <v>1.661</v>
      </c>
      <c r="I453">
        <v>163.1829</v>
      </c>
      <c r="K453" s="2">
        <v>0.93472222222222</v>
      </c>
      <c r="L453" s="3">
        <f t="shared" si="37"/>
        <v>275.9347222222222</v>
      </c>
      <c r="M453">
        <f t="shared" si="41"/>
        <v>590.6173913771032</v>
      </c>
      <c r="N453">
        <f t="shared" si="43"/>
        <v>223.74741137915632</v>
      </c>
    </row>
    <row r="454" spans="1:14" ht="12.75">
      <c r="A454" t="s">
        <v>409</v>
      </c>
      <c r="B454" s="1">
        <v>36800</v>
      </c>
      <c r="C454" s="2">
        <v>0.9384259259259259</v>
      </c>
      <c r="D454" t="s">
        <v>422</v>
      </c>
      <c r="E454">
        <v>0.673</v>
      </c>
      <c r="F454">
        <v>11.1034</v>
      </c>
      <c r="G454" t="s">
        <v>423</v>
      </c>
      <c r="H454">
        <v>1.661</v>
      </c>
      <c r="I454">
        <v>163.5982</v>
      </c>
      <c r="K454" s="2">
        <v>0.936805555555553</v>
      </c>
      <c r="L454" s="3">
        <f aca="true" t="shared" si="44" ref="L454:L484">B454-DATE(1999,12,31)+K454</f>
        <v>275.93680555555557</v>
      </c>
      <c r="M454">
        <f t="shared" si="41"/>
        <v>557.4042620838528</v>
      </c>
      <c r="N454">
        <f t="shared" si="43"/>
        <v>224.2197986063497</v>
      </c>
    </row>
    <row r="455" spans="1:14" ht="12.75">
      <c r="A455" t="s">
        <v>410</v>
      </c>
      <c r="B455" s="1">
        <v>36800</v>
      </c>
      <c r="C455" s="2">
        <v>0.9405092592592593</v>
      </c>
      <c r="D455" t="s">
        <v>422</v>
      </c>
      <c r="E455">
        <v>0.673</v>
      </c>
      <c r="F455">
        <v>11.245</v>
      </c>
      <c r="G455" t="s">
        <v>423</v>
      </c>
      <c r="H455">
        <v>1.663</v>
      </c>
      <c r="I455">
        <v>163.8818</v>
      </c>
      <c r="K455" s="2">
        <v>0.938888888888886</v>
      </c>
      <c r="L455" s="3">
        <f t="shared" si="44"/>
        <v>275.93888888888887</v>
      </c>
      <c r="M455">
        <f t="shared" si="41"/>
        <v>564.5127552941374</v>
      </c>
      <c r="N455">
        <f t="shared" si="43"/>
        <v>224.54238232325812</v>
      </c>
    </row>
    <row r="456" spans="1:14" ht="12.75">
      <c r="A456" t="s">
        <v>411</v>
      </c>
      <c r="B456" s="1">
        <v>36800</v>
      </c>
      <c r="C456" s="2">
        <v>0.9425925925925926</v>
      </c>
      <c r="D456" t="s">
        <v>422</v>
      </c>
      <c r="E456">
        <v>0.673</v>
      </c>
      <c r="F456">
        <v>12.0012</v>
      </c>
      <c r="G456" t="s">
        <v>423</v>
      </c>
      <c r="H456">
        <v>1.661</v>
      </c>
      <c r="I456">
        <v>161.3976</v>
      </c>
      <c r="K456" s="2">
        <v>0.94097222222222</v>
      </c>
      <c r="L456" s="3">
        <f t="shared" si="44"/>
        <v>275.94097222222223</v>
      </c>
      <c r="M456">
        <f t="shared" si="41"/>
        <v>602.4749203055582</v>
      </c>
      <c r="N456">
        <f t="shared" si="43"/>
        <v>221.71670365773</v>
      </c>
    </row>
    <row r="457" spans="1:14" ht="12.75">
      <c r="A457" t="s">
        <v>412</v>
      </c>
      <c r="B457" s="1">
        <v>36800</v>
      </c>
      <c r="C457" s="2">
        <v>0.9446759259259259</v>
      </c>
      <c r="D457" t="s">
        <v>422</v>
      </c>
      <c r="E457">
        <v>0.675</v>
      </c>
      <c r="F457">
        <v>11.3446</v>
      </c>
      <c r="G457" t="s">
        <v>423</v>
      </c>
      <c r="H457">
        <v>1.661</v>
      </c>
      <c r="I457">
        <v>166.4217</v>
      </c>
      <c r="K457" s="2">
        <v>0.943055555555554</v>
      </c>
      <c r="L457" s="3">
        <f t="shared" si="44"/>
        <v>275.94305555555553</v>
      </c>
      <c r="M457">
        <f t="shared" si="41"/>
        <v>569.5127971284901</v>
      </c>
      <c r="N457">
        <f t="shared" si="43"/>
        <v>227.4314175227489</v>
      </c>
    </row>
    <row r="458" spans="1:14" ht="12.75">
      <c r="A458" t="s">
        <v>430</v>
      </c>
      <c r="B458" s="1">
        <v>36800</v>
      </c>
      <c r="C458">
        <f>AVERAGE(C457,C459)</f>
        <v>0.9467650462962962</v>
      </c>
      <c r="D458" t="s">
        <v>422</v>
      </c>
      <c r="E458" t="s">
        <v>430</v>
      </c>
      <c r="F458" t="s">
        <v>430</v>
      </c>
      <c r="G458" t="s">
        <v>423</v>
      </c>
      <c r="H458" t="s">
        <v>430</v>
      </c>
      <c r="I458" t="s">
        <v>430</v>
      </c>
      <c r="K458" s="2">
        <v>0.945138888888887</v>
      </c>
      <c r="L458" s="3">
        <f t="shared" si="44"/>
        <v>275.9451388888889</v>
      </c>
      <c r="M458" t="s">
        <v>430</v>
      </c>
      <c r="N458" t="s">
        <v>430</v>
      </c>
    </row>
    <row r="459" spans="1:14" ht="12.75">
      <c r="A459" t="s">
        <v>0</v>
      </c>
      <c r="B459" s="1">
        <v>36800</v>
      </c>
      <c r="C459" s="2">
        <v>0.9488541666666667</v>
      </c>
      <c r="D459" t="s">
        <v>422</v>
      </c>
      <c r="E459">
        <v>0.673</v>
      </c>
      <c r="F459">
        <v>11.7312</v>
      </c>
      <c r="G459" t="s">
        <v>423</v>
      </c>
      <c r="H459">
        <v>1.661</v>
      </c>
      <c r="I459">
        <v>159.595</v>
      </c>
      <c r="K459" s="2">
        <v>0.94722222222222</v>
      </c>
      <c r="L459" s="3">
        <f t="shared" si="44"/>
        <v>275.9472222222222</v>
      </c>
      <c r="M459">
        <f t="shared" si="41"/>
        <v>588.9205900317104</v>
      </c>
      <c r="N459">
        <f aca="true" t="shared" si="45" ref="N459:N481">(277-103)/(-62+(AVERAGE($Q$4,$P$367)))*I459+277-((277-103)/(-62+(AVERAGE($Q$4,$P$367)))*210)</f>
        <v>219.66631787458803</v>
      </c>
    </row>
    <row r="460" spans="1:14" ht="12.75">
      <c r="A460" t="s">
        <v>1</v>
      </c>
      <c r="B460" s="1">
        <v>36800</v>
      </c>
      <c r="C460" s="2">
        <v>0.9509375</v>
      </c>
      <c r="D460" t="s">
        <v>422</v>
      </c>
      <c r="E460">
        <v>0.675</v>
      </c>
      <c r="F460">
        <v>11.2738</v>
      </c>
      <c r="G460" t="s">
        <v>423</v>
      </c>
      <c r="H460">
        <v>1.663</v>
      </c>
      <c r="I460">
        <v>161.7451</v>
      </c>
      <c r="K460" s="2">
        <v>0.949305555555554</v>
      </c>
      <c r="L460" s="3">
        <f t="shared" si="44"/>
        <v>275.94930555555555</v>
      </c>
      <c r="M460">
        <f t="shared" si="41"/>
        <v>565.9585505233478</v>
      </c>
      <c r="N460">
        <f t="shared" si="45"/>
        <v>222.11197108236203</v>
      </c>
    </row>
    <row r="461" spans="1:14" ht="12.75">
      <c r="A461" t="s">
        <v>2</v>
      </c>
      <c r="B461" s="1">
        <v>36800</v>
      </c>
      <c r="C461" s="2">
        <v>0.9530208333333333</v>
      </c>
      <c r="D461" t="s">
        <v>422</v>
      </c>
      <c r="E461">
        <v>0.675</v>
      </c>
      <c r="F461">
        <v>11.1926</v>
      </c>
      <c r="G461" t="s">
        <v>423</v>
      </c>
      <c r="H461">
        <v>1.661</v>
      </c>
      <c r="I461">
        <v>164.2103</v>
      </c>
      <c r="K461" s="2">
        <v>0.951388888888887</v>
      </c>
      <c r="L461" s="3">
        <f t="shared" si="44"/>
        <v>275.9513888888889</v>
      </c>
      <c r="M461">
        <f t="shared" si="41"/>
        <v>561.8822111965462</v>
      </c>
      <c r="N461">
        <f t="shared" si="45"/>
        <v>224.91603800380958</v>
      </c>
    </row>
    <row r="462" spans="1:14" ht="12.75">
      <c r="A462" t="s">
        <v>3</v>
      </c>
      <c r="B462" s="1">
        <v>36800</v>
      </c>
      <c r="C462" s="2">
        <v>0.9551041666666666</v>
      </c>
      <c r="D462" t="s">
        <v>422</v>
      </c>
      <c r="E462">
        <v>0.673</v>
      </c>
      <c r="F462">
        <v>10.7457</v>
      </c>
      <c r="G462" t="s">
        <v>423</v>
      </c>
      <c r="H462">
        <v>1.661</v>
      </c>
      <c r="I462">
        <v>163.0539</v>
      </c>
      <c r="K462" s="2">
        <v>0.95347222222222</v>
      </c>
      <c r="L462" s="3">
        <f t="shared" si="44"/>
        <v>275.9534722222222</v>
      </c>
      <c r="M462">
        <f t="shared" si="41"/>
        <v>539.4472845321663</v>
      </c>
      <c r="N462">
        <f t="shared" si="45"/>
        <v>223.6006790114512</v>
      </c>
    </row>
    <row r="463" spans="1:14" ht="12.75">
      <c r="A463" t="s">
        <v>4</v>
      </c>
      <c r="B463" s="1">
        <v>36800</v>
      </c>
      <c r="C463" s="2">
        <v>0.9571875</v>
      </c>
      <c r="D463" t="s">
        <v>422</v>
      </c>
      <c r="E463">
        <v>0.673</v>
      </c>
      <c r="F463">
        <v>11.0931</v>
      </c>
      <c r="G463" t="s">
        <v>423</v>
      </c>
      <c r="H463">
        <v>1.661</v>
      </c>
      <c r="I463">
        <v>167.5842</v>
      </c>
      <c r="K463" s="2">
        <v>0.955555555555553</v>
      </c>
      <c r="L463" s="3">
        <f t="shared" si="44"/>
        <v>275.9555555555556</v>
      </c>
      <c r="M463">
        <f t="shared" si="41"/>
        <v>556.8871894845171</v>
      </c>
      <c r="N463">
        <f t="shared" si="45"/>
        <v>228.75371502241748</v>
      </c>
    </row>
    <row r="464" spans="1:14" ht="12.75">
      <c r="A464" t="s">
        <v>5</v>
      </c>
      <c r="B464" s="1">
        <v>36800</v>
      </c>
      <c r="C464" s="2">
        <v>0.9592708333333334</v>
      </c>
      <c r="D464" t="s">
        <v>422</v>
      </c>
      <c r="E464">
        <v>0.675</v>
      </c>
      <c r="F464">
        <v>11.916</v>
      </c>
      <c r="G464" t="s">
        <v>423</v>
      </c>
      <c r="H464">
        <v>1.663</v>
      </c>
      <c r="I464">
        <v>165.0382</v>
      </c>
      <c r="K464" s="2">
        <v>0.957638888888886</v>
      </c>
      <c r="L464" s="3">
        <f t="shared" si="44"/>
        <v>275.9576388888889</v>
      </c>
      <c r="M464">
        <f t="shared" si="41"/>
        <v>598.1977760858107</v>
      </c>
      <c r="N464">
        <f t="shared" si="45"/>
        <v>225.85774131561655</v>
      </c>
    </row>
    <row r="465" spans="1:14" ht="12.75">
      <c r="A465" t="s">
        <v>6</v>
      </c>
      <c r="B465" s="1">
        <v>36800</v>
      </c>
      <c r="C465" s="2">
        <v>0.9613657407407407</v>
      </c>
      <c r="D465" t="s">
        <v>422</v>
      </c>
      <c r="E465">
        <v>0.673</v>
      </c>
      <c r="F465">
        <v>11.5373</v>
      </c>
      <c r="G465" t="s">
        <v>423</v>
      </c>
      <c r="H465">
        <v>1.661</v>
      </c>
      <c r="I465">
        <v>167.2126</v>
      </c>
      <c r="K465" s="2">
        <v>0.959722222222219</v>
      </c>
      <c r="L465" s="3">
        <f t="shared" si="44"/>
        <v>275.95972222222224</v>
      </c>
      <c r="M465">
        <f t="shared" si="41"/>
        <v>579.1865728461584</v>
      </c>
      <c r="N465">
        <f t="shared" si="45"/>
        <v>228.33103480660944</v>
      </c>
    </row>
    <row r="466" spans="1:14" ht="12.75">
      <c r="A466" t="s">
        <v>7</v>
      </c>
      <c r="B466" s="1">
        <v>36800</v>
      </c>
      <c r="C466" s="2">
        <v>0.9635069444444445</v>
      </c>
      <c r="D466" t="s">
        <v>422</v>
      </c>
      <c r="E466">
        <v>0.673</v>
      </c>
      <c r="F466">
        <v>11.5128</v>
      </c>
      <c r="G466" t="s">
        <v>423</v>
      </c>
      <c r="H466">
        <v>1.661</v>
      </c>
      <c r="I466">
        <v>163.995</v>
      </c>
      <c r="K466" s="2">
        <v>0.961805555555554</v>
      </c>
      <c r="L466" s="3">
        <f t="shared" si="44"/>
        <v>275.96180555555554</v>
      </c>
      <c r="M466">
        <f t="shared" si="41"/>
        <v>577.9566428768649</v>
      </c>
      <c r="N466">
        <f t="shared" si="45"/>
        <v>224.67114281956995</v>
      </c>
    </row>
    <row r="467" spans="1:14" ht="12.75">
      <c r="A467" t="s">
        <v>8</v>
      </c>
      <c r="B467" s="1">
        <v>36800</v>
      </c>
      <c r="C467" s="2">
        <v>0.9655324074074074</v>
      </c>
      <c r="D467" t="s">
        <v>422</v>
      </c>
      <c r="E467">
        <v>0.675</v>
      </c>
      <c r="F467">
        <v>12.1155</v>
      </c>
      <c r="G467" t="s">
        <v>423</v>
      </c>
      <c r="H467">
        <v>1.663</v>
      </c>
      <c r="I467">
        <v>171.8999</v>
      </c>
      <c r="K467" s="2">
        <v>0.963888888888887</v>
      </c>
      <c r="L467" s="3">
        <f t="shared" si="44"/>
        <v>275.9638888888889</v>
      </c>
      <c r="M467">
        <f t="shared" si="41"/>
        <v>608.212920121487</v>
      </c>
      <c r="N467">
        <f t="shared" si="45"/>
        <v>233.66265207129433</v>
      </c>
    </row>
    <row r="468" spans="1:14" ht="12.75">
      <c r="A468" t="s">
        <v>9</v>
      </c>
      <c r="B468" s="1">
        <v>36800</v>
      </c>
      <c r="C468" s="2">
        <v>0.9676157407407407</v>
      </c>
      <c r="D468" t="s">
        <v>422</v>
      </c>
      <c r="E468">
        <v>0.675</v>
      </c>
      <c r="F468">
        <v>11.7614</v>
      </c>
      <c r="G468" t="s">
        <v>423</v>
      </c>
      <c r="H468">
        <v>1.661</v>
      </c>
      <c r="I468">
        <v>168.7999</v>
      </c>
      <c r="K468" s="2">
        <v>0.96597222222222</v>
      </c>
      <c r="L468" s="3">
        <f t="shared" si="44"/>
        <v>275.9659722222222</v>
      </c>
      <c r="M468">
        <f t="shared" si="41"/>
        <v>590.4366669734519</v>
      </c>
      <c r="N468">
        <f t="shared" si="45"/>
        <v>230.13652540551166</v>
      </c>
    </row>
    <row r="469" spans="1:14" ht="12.75">
      <c r="A469" t="s">
        <v>10</v>
      </c>
      <c r="B469" s="1">
        <v>36800</v>
      </c>
      <c r="C469" s="2">
        <v>0.969699074074074</v>
      </c>
      <c r="D469" t="s">
        <v>422</v>
      </c>
      <c r="E469">
        <v>0.673</v>
      </c>
      <c r="F469">
        <v>11.8135</v>
      </c>
      <c r="G469" t="s">
        <v>423</v>
      </c>
      <c r="H469">
        <v>1.661</v>
      </c>
      <c r="I469">
        <v>166.5805</v>
      </c>
      <c r="K469" s="2">
        <v>0.968055555555553</v>
      </c>
      <c r="L469" s="3">
        <f t="shared" si="44"/>
        <v>275.96805555555557</v>
      </c>
      <c r="M469">
        <f t="shared" si="41"/>
        <v>593.0521507040721</v>
      </c>
      <c r="N469">
        <f t="shared" si="45"/>
        <v>227.61204620485418</v>
      </c>
    </row>
    <row r="470" spans="1:14" ht="12.75">
      <c r="A470" t="s">
        <v>11</v>
      </c>
      <c r="B470" s="1">
        <v>36800</v>
      </c>
      <c r="C470" s="2">
        <v>0.9717824074074074</v>
      </c>
      <c r="D470" t="s">
        <v>422</v>
      </c>
      <c r="E470">
        <v>0.673</v>
      </c>
      <c r="F470">
        <v>11.188</v>
      </c>
      <c r="G470" t="s">
        <v>423</v>
      </c>
      <c r="H470">
        <v>1.661</v>
      </c>
      <c r="I470">
        <v>160.497</v>
      </c>
      <c r="K470" s="2">
        <v>0.970138888888886</v>
      </c>
      <c r="L470" s="3">
        <f t="shared" si="44"/>
        <v>275.97013888888887</v>
      </c>
      <c r="M470">
        <f t="shared" si="41"/>
        <v>561.6512855696584</v>
      </c>
      <c r="N470">
        <f t="shared" si="45"/>
        <v>220.69230698830935</v>
      </c>
    </row>
    <row r="471" spans="1:14" ht="12.75">
      <c r="A471" t="s">
        <v>12</v>
      </c>
      <c r="B471" s="1">
        <v>36800</v>
      </c>
      <c r="C471" s="2">
        <v>0.9738657407407407</v>
      </c>
      <c r="D471" t="s">
        <v>422</v>
      </c>
      <c r="E471">
        <v>0.675</v>
      </c>
      <c r="F471">
        <v>11.1632</v>
      </c>
      <c r="G471" t="s">
        <v>423</v>
      </c>
      <c r="H471">
        <v>1.661</v>
      </c>
      <c r="I471">
        <v>162.067</v>
      </c>
      <c r="K471" s="2">
        <v>0.97222222222222</v>
      </c>
      <c r="L471" s="3">
        <f t="shared" si="44"/>
        <v>275.97222222222223</v>
      </c>
      <c r="M471">
        <f t="shared" si="41"/>
        <v>560.4062952333938</v>
      </c>
      <c r="N471">
        <f t="shared" si="45"/>
        <v>222.47811952549606</v>
      </c>
    </row>
    <row r="472" spans="1:14" ht="12.75">
      <c r="A472" t="s">
        <v>13</v>
      </c>
      <c r="B472" s="1">
        <v>36800</v>
      </c>
      <c r="C472" s="2">
        <v>0.975949074074074</v>
      </c>
      <c r="D472" t="s">
        <v>422</v>
      </c>
      <c r="E472">
        <v>0.673</v>
      </c>
      <c r="F472">
        <v>12.0638</v>
      </c>
      <c r="G472" t="s">
        <v>423</v>
      </c>
      <c r="H472">
        <v>1.661</v>
      </c>
      <c r="I472">
        <v>167.0383</v>
      </c>
      <c r="K472" s="2">
        <v>0.974305555555554</v>
      </c>
      <c r="L472" s="3">
        <f t="shared" si="44"/>
        <v>275.97430555555553</v>
      </c>
      <c r="M472">
        <f t="shared" si="41"/>
        <v>605.6175168801614</v>
      </c>
      <c r="N472">
        <f t="shared" si="45"/>
        <v>228.13277549117524</v>
      </c>
    </row>
    <row r="473" spans="1:14" ht="12.75">
      <c r="A473" t="s">
        <v>14</v>
      </c>
      <c r="B473" s="1">
        <v>36800</v>
      </c>
      <c r="C473" s="2">
        <v>0.9780439814814814</v>
      </c>
      <c r="D473" t="s">
        <v>422</v>
      </c>
      <c r="E473">
        <v>0.675</v>
      </c>
      <c r="F473">
        <v>10.9702</v>
      </c>
      <c r="G473" t="s">
        <v>423</v>
      </c>
      <c r="H473">
        <v>1.663</v>
      </c>
      <c r="I473">
        <v>166.5254</v>
      </c>
      <c r="K473" s="2">
        <v>0.976388888888887</v>
      </c>
      <c r="L473" s="3">
        <f t="shared" si="44"/>
        <v>275.9763888888889</v>
      </c>
      <c r="M473">
        <f t="shared" si="41"/>
        <v>550.7174591487546</v>
      </c>
      <c r="N473">
        <f t="shared" si="45"/>
        <v>227.54937214702042</v>
      </c>
    </row>
    <row r="474" spans="1:14" ht="12.75">
      <c r="A474" t="s">
        <v>15</v>
      </c>
      <c r="B474" s="1">
        <v>36800</v>
      </c>
      <c r="C474" s="2">
        <v>0.9801273148148147</v>
      </c>
      <c r="D474" t="s">
        <v>422</v>
      </c>
      <c r="E474">
        <v>0.675</v>
      </c>
      <c r="F474">
        <v>11.1719</v>
      </c>
      <c r="G474" t="s">
        <v>423</v>
      </c>
      <c r="H474">
        <v>1.661</v>
      </c>
      <c r="I474">
        <v>166.0869</v>
      </c>
      <c r="K474" s="2">
        <v>0.97847222222222</v>
      </c>
      <c r="L474" s="3">
        <f t="shared" si="44"/>
        <v>275.9784722222222</v>
      </c>
      <c r="M474">
        <f t="shared" si="41"/>
        <v>560.8430458755513</v>
      </c>
      <c r="N474">
        <f t="shared" si="45"/>
        <v>227.05059584284444</v>
      </c>
    </row>
    <row r="475" spans="1:14" ht="12.75">
      <c r="A475" t="s">
        <v>16</v>
      </c>
      <c r="B475" s="1">
        <v>36800</v>
      </c>
      <c r="C475" s="2">
        <v>0.9822106481481482</v>
      </c>
      <c r="D475" t="s">
        <v>422</v>
      </c>
      <c r="E475">
        <v>0.673</v>
      </c>
      <c r="F475">
        <v>10.7937</v>
      </c>
      <c r="G475" t="s">
        <v>423</v>
      </c>
      <c r="H475">
        <v>1.661</v>
      </c>
      <c r="I475">
        <v>167.0549</v>
      </c>
      <c r="K475" s="2">
        <v>0.980555555555554</v>
      </c>
      <c r="L475" s="3">
        <f t="shared" si="44"/>
        <v>275.98055555555555</v>
      </c>
      <c r="M475">
        <f t="shared" si="41"/>
        <v>541.856943247517</v>
      </c>
      <c r="N475">
        <f t="shared" si="45"/>
        <v>228.15165733074045</v>
      </c>
    </row>
    <row r="476" spans="1:14" ht="12.75">
      <c r="A476" t="s">
        <v>17</v>
      </c>
      <c r="B476" s="1">
        <v>36800</v>
      </c>
      <c r="C476" s="2">
        <v>0.9842939814814815</v>
      </c>
      <c r="D476" t="s">
        <v>422</v>
      </c>
      <c r="E476">
        <v>0.673</v>
      </c>
      <c r="F476">
        <v>11.3046</v>
      </c>
      <c r="G476" t="s">
        <v>423</v>
      </c>
      <c r="H476">
        <v>1.66</v>
      </c>
      <c r="I476">
        <v>169.9072</v>
      </c>
      <c r="K476" s="2">
        <v>0.982638888888887</v>
      </c>
      <c r="L476" s="3">
        <f t="shared" si="44"/>
        <v>275.9826388888889</v>
      </c>
      <c r="M476">
        <f t="shared" si="41"/>
        <v>567.5047481990312</v>
      </c>
      <c r="N476">
        <f t="shared" si="45"/>
        <v>231.39603510132494</v>
      </c>
    </row>
    <row r="477" spans="1:14" ht="12.75">
      <c r="A477" t="s">
        <v>18</v>
      </c>
      <c r="B477" s="1">
        <v>36800</v>
      </c>
      <c r="C477" s="2">
        <v>0.9863773148148148</v>
      </c>
      <c r="D477" t="s">
        <v>422</v>
      </c>
      <c r="E477">
        <v>0.673</v>
      </c>
      <c r="F477">
        <v>11.3698</v>
      </c>
      <c r="G477" t="s">
        <v>423</v>
      </c>
      <c r="H477">
        <v>1.661</v>
      </c>
      <c r="I477">
        <v>169.7784</v>
      </c>
      <c r="K477" s="2">
        <v>0.98472222222222</v>
      </c>
      <c r="L477" s="3">
        <f t="shared" si="44"/>
        <v>275.9847222222222</v>
      </c>
      <c r="M477">
        <f t="shared" si="41"/>
        <v>570.7778679540492</v>
      </c>
      <c r="N477">
        <f t="shared" si="45"/>
        <v>231.2495302256627</v>
      </c>
    </row>
    <row r="478" spans="1:14" ht="12.75">
      <c r="A478" t="s">
        <v>19</v>
      </c>
      <c r="B478" s="1">
        <v>36800</v>
      </c>
      <c r="C478" s="2">
        <v>0.988460648148148</v>
      </c>
      <c r="D478" t="s">
        <v>422</v>
      </c>
      <c r="E478">
        <v>0.678</v>
      </c>
      <c r="F478">
        <v>11.223</v>
      </c>
      <c r="G478" t="s">
        <v>423</v>
      </c>
      <c r="H478">
        <v>1.666</v>
      </c>
      <c r="I478">
        <v>168.2606</v>
      </c>
      <c r="K478" s="2">
        <v>0.986805555555553</v>
      </c>
      <c r="L478" s="3">
        <f t="shared" si="44"/>
        <v>275.9868055555556</v>
      </c>
      <c r="M478">
        <f t="shared" si="41"/>
        <v>563.4083283829349</v>
      </c>
      <c r="N478">
        <f t="shared" si="45"/>
        <v>229.52309311168696</v>
      </c>
    </row>
    <row r="479" spans="1:14" ht="12.75">
      <c r="A479" t="s">
        <v>20</v>
      </c>
      <c r="B479" s="1">
        <v>36800</v>
      </c>
      <c r="C479" s="2">
        <v>0.9905439814814815</v>
      </c>
      <c r="D479" t="s">
        <v>422</v>
      </c>
      <c r="E479">
        <v>0.675</v>
      </c>
      <c r="F479">
        <v>11.4754</v>
      </c>
      <c r="G479" t="s">
        <v>423</v>
      </c>
      <c r="H479">
        <v>1.663</v>
      </c>
      <c r="I479">
        <v>170.6495</v>
      </c>
      <c r="K479" s="2">
        <v>0.988888888888886</v>
      </c>
      <c r="L479" s="3">
        <f t="shared" si="44"/>
        <v>275.9888888888889</v>
      </c>
      <c r="M479">
        <f t="shared" si="41"/>
        <v>576.0791171278207</v>
      </c>
      <c r="N479">
        <f t="shared" si="45"/>
        <v>232.24037181874766</v>
      </c>
    </row>
    <row r="480" spans="1:14" ht="12.75">
      <c r="A480" t="s">
        <v>21</v>
      </c>
      <c r="B480" s="1">
        <v>36800</v>
      </c>
      <c r="C480" s="2">
        <v>0.992638888888889</v>
      </c>
      <c r="D480" t="s">
        <v>422</v>
      </c>
      <c r="E480">
        <v>0.673</v>
      </c>
      <c r="F480">
        <v>11.6228</v>
      </c>
      <c r="G480" t="s">
        <v>423</v>
      </c>
      <c r="H480">
        <v>1.661</v>
      </c>
      <c r="I480">
        <v>169.7726</v>
      </c>
      <c r="K480" s="2">
        <v>0.990972222222219</v>
      </c>
      <c r="L480" s="3">
        <f t="shared" si="44"/>
        <v>275.99097222222224</v>
      </c>
      <c r="M480">
        <f t="shared" si="41"/>
        <v>583.4787774328768</v>
      </c>
      <c r="N480">
        <f t="shared" si="45"/>
        <v>231.2429329564171</v>
      </c>
    </row>
    <row r="481" spans="1:14" ht="12.75">
      <c r="A481" t="s">
        <v>22</v>
      </c>
      <c r="B481" s="1">
        <v>36800</v>
      </c>
      <c r="C481" s="2">
        <v>0.9947222222222223</v>
      </c>
      <c r="D481" t="s">
        <v>422</v>
      </c>
      <c r="E481">
        <v>0.673</v>
      </c>
      <c r="F481">
        <v>11.8313</v>
      </c>
      <c r="G481" t="s">
        <v>423</v>
      </c>
      <c r="H481">
        <v>1.66</v>
      </c>
      <c r="I481">
        <v>168.6961</v>
      </c>
      <c r="K481" s="2">
        <v>0.993055555555554</v>
      </c>
      <c r="L481" s="3">
        <f t="shared" si="44"/>
        <v>275.99305555555554</v>
      </c>
      <c r="M481">
        <f t="shared" si="41"/>
        <v>593.9457324776814</v>
      </c>
      <c r="N481">
        <f t="shared" si="45"/>
        <v>230.0184570352187</v>
      </c>
    </row>
    <row r="482" spans="1:14" ht="12.75">
      <c r="A482" t="s">
        <v>430</v>
      </c>
      <c r="B482" s="1">
        <v>36800</v>
      </c>
      <c r="C482">
        <f>AVERAGE(C481,C483)</f>
        <v>0.9968055555555555</v>
      </c>
      <c r="D482" t="s">
        <v>422</v>
      </c>
      <c r="E482" t="s">
        <v>430</v>
      </c>
      <c r="F482" t="s">
        <v>430</v>
      </c>
      <c r="G482" t="s">
        <v>423</v>
      </c>
      <c r="H482" t="s">
        <v>430</v>
      </c>
      <c r="I482" t="s">
        <v>430</v>
      </c>
      <c r="K482" s="2">
        <v>0.995138888888887</v>
      </c>
      <c r="L482" s="3">
        <f t="shared" si="44"/>
        <v>275.9951388888889</v>
      </c>
      <c r="M482" t="s">
        <v>430</v>
      </c>
      <c r="N482" t="s">
        <v>430</v>
      </c>
    </row>
    <row r="483" spans="1:14" ht="12.75">
      <c r="A483" t="s">
        <v>23</v>
      </c>
      <c r="B483" s="1">
        <v>36800</v>
      </c>
      <c r="C483" s="2">
        <v>0.9988888888888888</v>
      </c>
      <c r="D483" t="s">
        <v>422</v>
      </c>
      <c r="E483">
        <v>0.675</v>
      </c>
      <c r="F483">
        <v>11.335</v>
      </c>
      <c r="G483" t="s">
        <v>423</v>
      </c>
      <c r="H483">
        <v>1.661</v>
      </c>
      <c r="I483">
        <v>153.7855</v>
      </c>
      <c r="K483" s="2">
        <v>0.99722222222222</v>
      </c>
      <c r="L483" s="3">
        <f t="shared" si="44"/>
        <v>275.9972222222222</v>
      </c>
      <c r="M483">
        <f t="shared" si="41"/>
        <v>569.0308653854199</v>
      </c>
      <c r="N483">
        <f>(277-103)/(-62+(AVERAGE($Q$4,$P$367)))*I483+277-((277-103)/(-62+(AVERAGE($Q$4,$P$367)))*210)</f>
        <v>213.05824275688983</v>
      </c>
    </row>
    <row r="484" spans="1:14" ht="12.75">
      <c r="A484" t="s">
        <v>24</v>
      </c>
      <c r="B484" s="1">
        <v>36800</v>
      </c>
      <c r="C484" s="2">
        <v>0.0010300925925925926</v>
      </c>
      <c r="D484" t="s">
        <v>422</v>
      </c>
      <c r="E484">
        <v>0.675</v>
      </c>
      <c r="F484">
        <v>11.668</v>
      </c>
      <c r="G484" t="s">
        <v>423</v>
      </c>
      <c r="H484">
        <v>1.663</v>
      </c>
      <c r="I484">
        <v>152.7935</v>
      </c>
      <c r="K484" s="2">
        <v>0.999305555555553</v>
      </c>
      <c r="L484" s="3">
        <f t="shared" si="44"/>
        <v>275.99930555555557</v>
      </c>
      <c r="M484">
        <f t="shared" si="41"/>
        <v>585.7478727231654</v>
      </c>
      <c r="N484">
        <f>(277-103)/(-62+(AVERAGE($Q$4,$P$367)))*I484+277-((277-103)/(-62+(AVERAGE($Q$4,$P$367)))*210)</f>
        <v>211.92988222383931</v>
      </c>
    </row>
    <row r="485" ht="12.75">
      <c r="K48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