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<sst xmlns="http://schemas.openxmlformats.org/spreadsheetml/2006/main" count="1894" uniqueCount="429">
  <si>
    <t>c:\data\co\000929\fld1114</t>
  </si>
  <si>
    <t>c:\data\co\000929\fld1115</t>
  </si>
  <si>
    <t>c:\data\co\000929\fld1116</t>
  </si>
  <si>
    <t>c:\data\co\000929\fld1117</t>
  </si>
  <si>
    <t>c:\data\co\000929\fld1118</t>
  </si>
  <si>
    <t>c:\data\co\000929\fld1119</t>
  </si>
  <si>
    <t>c:\data\co\000929\fld1120</t>
  </si>
  <si>
    <t>c:\data\co\000929\fld1121</t>
  </si>
  <si>
    <t>c:\data\co\000929\fld1122</t>
  </si>
  <si>
    <t>c:\data\co\000929\fld1123</t>
  </si>
  <si>
    <t>c:\data\co\000929\fld1124</t>
  </si>
  <si>
    <t>c:\data\co\000929\fld1125</t>
  </si>
  <si>
    <t>c:\data\co\000929\fld1126</t>
  </si>
  <si>
    <t>c:\data\co\000929\fld1127</t>
  </si>
  <si>
    <t>c:\data\co\000929\fld1128</t>
  </si>
  <si>
    <t>c:\data\co\000929\fld1129</t>
  </si>
  <si>
    <t>c:\data\co\000929\fld1130</t>
  </si>
  <si>
    <t>c:\data\co\000929\fld1131</t>
  </si>
  <si>
    <t>c:\data\co\000929\fld1132</t>
  </si>
  <si>
    <t>c:\data\co\000929\fld1133</t>
  </si>
  <si>
    <t>c:\data\co\000929\fld1134</t>
  </si>
  <si>
    <t>c:\data\co\000929\fld1135</t>
  </si>
  <si>
    <t>c:\data\co\000929\fld1136</t>
  </si>
  <si>
    <t>c:\data\co\000929\fld1137</t>
  </si>
  <si>
    <t>c:\data\co\000929\fld1138</t>
  </si>
  <si>
    <t>c:\data\co\000929\fld1139</t>
  </si>
  <si>
    <t>c:\data\co\000929\fld1140</t>
  </si>
  <si>
    <t>c:\data\co\000929\fld1141</t>
  </si>
  <si>
    <t>c:\data\co\000929\fld1142</t>
  </si>
  <si>
    <t>c:\data\co\000929\fld1143</t>
  </si>
  <si>
    <t>c:\data\co\000929\fld1144</t>
  </si>
  <si>
    <t>c:\data\co\000929\fld1145</t>
  </si>
  <si>
    <t>c:\data\co\000929\fld1146</t>
  </si>
  <si>
    <t>c:\data\co\000929\fld1147</t>
  </si>
  <si>
    <t>c:\data\co\000929\fld1148</t>
  </si>
  <si>
    <t>c:\data\co\000929\fld1149</t>
  </si>
  <si>
    <t>c:\data\co\000929\fld1150</t>
  </si>
  <si>
    <t>c:\data\co\000929\fld1151</t>
  </si>
  <si>
    <t>c:\data\co\000929\fld1152</t>
  </si>
  <si>
    <t>c:\data\co\000929\fld1153</t>
  </si>
  <si>
    <t>c:\data\co\000929\fld1154</t>
  </si>
  <si>
    <t>c:\data\co\000929\fld1155</t>
  </si>
  <si>
    <t>c:\data\co\000929\fld1156</t>
  </si>
  <si>
    <t>c:\data\co\000929\fld1157</t>
  </si>
  <si>
    <t>c:\data\co\000929\fld1158</t>
  </si>
  <si>
    <t>c:\data\co\000929\fld1159</t>
  </si>
  <si>
    <t>c:\data\co\000929\fld1160</t>
  </si>
  <si>
    <t>c:\data\co\000929\fld1161</t>
  </si>
  <si>
    <t>c:\data\co\000929\fld1162</t>
  </si>
  <si>
    <t>c:\data\co\000929\fld1163</t>
  </si>
  <si>
    <t>c:\data\co\000929\fld1164</t>
  </si>
  <si>
    <t>c:\data\co\000929\fld1165</t>
  </si>
  <si>
    <t>c:\data\co\000929\fld1166</t>
  </si>
  <si>
    <t>c:\data\co\000929\fld1167</t>
  </si>
  <si>
    <t>c:\data\co\000929\fld1168</t>
  </si>
  <si>
    <t>c:\data\co\000929\fld1169</t>
  </si>
  <si>
    <t>c:\data\co\000929\fld1170</t>
  </si>
  <si>
    <t>c:\data\co\000929\fld1171</t>
  </si>
  <si>
    <t>c:\data\co\000929\fld1172</t>
  </si>
  <si>
    <t>c:\data\co\000929\fld1173</t>
  </si>
  <si>
    <t>c:\data\co\000929\fld1174</t>
  </si>
  <si>
    <t>c:\data\co\000929\fld1175</t>
  </si>
  <si>
    <t>c:\data\co\000929\fld1176</t>
  </si>
  <si>
    <t>c:\data\co\000929\fld1177</t>
  </si>
  <si>
    <t>c:\data\co\000929\fld1178</t>
  </si>
  <si>
    <t>c:\data\co\000929\fld1179</t>
  </si>
  <si>
    <t>c:\data\co\000929\fld1180</t>
  </si>
  <si>
    <t>c:\data\co\000929\fld1181</t>
  </si>
  <si>
    <t>c:\data\co\000929\fld1182</t>
  </si>
  <si>
    <t>c:\data\co\000929\fld1183</t>
  </si>
  <si>
    <t>c:\data\co\000929\fld1184</t>
  </si>
  <si>
    <t>c:\data\co\000929\fld1185</t>
  </si>
  <si>
    <t>c:\data\co\000929\fld1186</t>
  </si>
  <si>
    <t>c:\data\co\000929\fld1187</t>
  </si>
  <si>
    <t>c:\data\co\000929\fld1188</t>
  </si>
  <si>
    <t>c:\data\co\000929\fld1189</t>
  </si>
  <si>
    <t>c:\data\co\000929\fld1190</t>
  </si>
  <si>
    <t>c:\data\co\000929\fld1191</t>
  </si>
  <si>
    <t>c:\data\co\000929\fld1192</t>
  </si>
  <si>
    <t>c:\data\co\000929\fld1193</t>
  </si>
  <si>
    <t>c:\data\co\000929\fld1194</t>
  </si>
  <si>
    <t>c:\data\co\000929\fld1195</t>
  </si>
  <si>
    <t>c:\data\co\000929\fld1196</t>
  </si>
  <si>
    <t>c:\data\co\000929\fld1197</t>
  </si>
  <si>
    <t>c:\data\co\000929\fld1198</t>
  </si>
  <si>
    <t>c:\data\co\000929\fld1199</t>
  </si>
  <si>
    <t>c:\data\co\000929\fld1200</t>
  </si>
  <si>
    <t>c:\data\co\000929\fld1201</t>
  </si>
  <si>
    <t>c:\data\co\000929\fld1202</t>
  </si>
  <si>
    <t>c:\data\co\000929\fld1203</t>
  </si>
  <si>
    <t>c:\data\co\000929\fld1204</t>
  </si>
  <si>
    <t>c:\data\co\000929\fld1205</t>
  </si>
  <si>
    <t>c:\data\co\000929\fld1206</t>
  </si>
  <si>
    <t>c:\data\co\000929\fld1207</t>
  </si>
  <si>
    <t>c:\data\co\000929\fld1208</t>
  </si>
  <si>
    <t>c:\data\co\000929\fld1209</t>
  </si>
  <si>
    <t>c:\data\co\000929\fld1210</t>
  </si>
  <si>
    <t>c:\data\co\000929\fld1211</t>
  </si>
  <si>
    <t>c:\data\co\000929\fld1212</t>
  </si>
  <si>
    <t>c:\data\co\000929\fld1213</t>
  </si>
  <si>
    <t>c:\data\co\000929\fld1214</t>
  </si>
  <si>
    <t>c:\data\co\000929\fld1215</t>
  </si>
  <si>
    <t>c:\data\co\000929\fld1216</t>
  </si>
  <si>
    <t>c:\data\co\000929\fld1217</t>
  </si>
  <si>
    <t>c:\data\co\000929\fld1218</t>
  </si>
  <si>
    <t>c:\data\co\000929\fld1219</t>
  </si>
  <si>
    <t>c:\data\co\000929\fld1220</t>
  </si>
  <si>
    <t>c:\data\co\000929\fld1221</t>
  </si>
  <si>
    <t>c:\data\co\000929\fld1222</t>
  </si>
  <si>
    <t>c:\data\co\000929\fld1223</t>
  </si>
  <si>
    <t>c:\data\co\000929\fld1224</t>
  </si>
  <si>
    <t>c:\data\co\000929\fld1225</t>
  </si>
  <si>
    <t>c:\data\co\000929\fld1226</t>
  </si>
  <si>
    <t>c:\data\co\000929\fld1227</t>
  </si>
  <si>
    <t>c:\data\co\000929\fld1228</t>
  </si>
  <si>
    <t>c:\data\co\000929\fld1229</t>
  </si>
  <si>
    <t>c:\data\co\000929\fld1231</t>
  </si>
  <si>
    <t>c:\data\co\000929\fld1232</t>
  </si>
  <si>
    <t>c:\data\co\000929\fld1233</t>
  </si>
  <si>
    <t>c:\data\co\000929\fld1234</t>
  </si>
  <si>
    <t>c:\data\co\000929\fld1235</t>
  </si>
  <si>
    <t>c:\data\co\000929\fld1236</t>
  </si>
  <si>
    <t>c:\data\co\000929\fld1237</t>
  </si>
  <si>
    <t>c:\data\co\000929\fld1238</t>
  </si>
  <si>
    <t>c:\data\co\000929\fld1239</t>
  </si>
  <si>
    <t>c:\data\co\000929\fld1240</t>
  </si>
  <si>
    <t>c:\data\co\000929\fld1241</t>
  </si>
  <si>
    <t>c:\data\co\000929\fld1242</t>
  </si>
  <si>
    <t>c:\data\co\000929\fld1243</t>
  </si>
  <si>
    <t>c:\data\co\000929\fld1244</t>
  </si>
  <si>
    <t>c:\data\co\000929\fld1245</t>
  </si>
  <si>
    <t>c:\data\co\000929\fld1246</t>
  </si>
  <si>
    <t>c:\data\co\000929\fld1247</t>
  </si>
  <si>
    <t>c:\data\co\000929\fld1248</t>
  </si>
  <si>
    <t>c:\data\co\000929\fld1249</t>
  </si>
  <si>
    <t>c:\data\co\000929\fld1250</t>
  </si>
  <si>
    <t>c:\data\co\000929\fld1251</t>
  </si>
  <si>
    <t>c:\data\co\000929\fld1252</t>
  </si>
  <si>
    <t>c:\data\co\000929\fld1253</t>
  </si>
  <si>
    <t>c:\data\co\000929\fld1254</t>
  </si>
  <si>
    <t>c:\data\co\000929\fld1255</t>
  </si>
  <si>
    <t>c:\data\co\000929\fld1256</t>
  </si>
  <si>
    <t>c:\data\co\000929\fld1257</t>
  </si>
  <si>
    <t>c:\data\co\000929\fld1258</t>
  </si>
  <si>
    <t>c:\data\co\000929\fld1259</t>
  </si>
  <si>
    <t>c:\data\co\000929\fld1260</t>
  </si>
  <si>
    <t>c:\data\co\000929\fld1261</t>
  </si>
  <si>
    <t>c:\data\co\000929\fld1262</t>
  </si>
  <si>
    <t>c:\data\co\000929\fld1263</t>
  </si>
  <si>
    <t>c:\data\co\000929\fld1264</t>
  </si>
  <si>
    <t>c:\data\co\000929\fld1265</t>
  </si>
  <si>
    <t>c:\data\co\000929\fld1266</t>
  </si>
  <si>
    <t>c:\data\co\000929\fld1267</t>
  </si>
  <si>
    <t>c:\data\co\000929\fld1268</t>
  </si>
  <si>
    <t>c:\data\co\000929\fld1269</t>
  </si>
  <si>
    <t>c:\data\co\000929\fld1270</t>
  </si>
  <si>
    <t>c:\data\co\000929\fld1271</t>
  </si>
  <si>
    <t>c:\data\co\000929\fld1272</t>
  </si>
  <si>
    <t>c:\data\co\000929\fld1273</t>
  </si>
  <si>
    <t>c:\data\co\000929\fld1274</t>
  </si>
  <si>
    <t>c:\data\co\000929\fld1275</t>
  </si>
  <si>
    <t>c:\data\co\000929\fld1276</t>
  </si>
  <si>
    <t>c:\data\co\000929\fld1277</t>
  </si>
  <si>
    <t>c:\data\co\000929\fld1278</t>
  </si>
  <si>
    <t>c:\data\co\000929\fld1279</t>
  </si>
  <si>
    <t>c:\data\co\000929\fld1280</t>
  </si>
  <si>
    <t>c:\data\co\000929\fld1281</t>
  </si>
  <si>
    <t>c:\data\co\000929\fld1282</t>
  </si>
  <si>
    <t>c:\data\co\000929\fld1283</t>
  </si>
  <si>
    <t>c:\data\co\000929\fld1284</t>
  </si>
  <si>
    <t>c:\data\co\000929\fld1285</t>
  </si>
  <si>
    <t>c:\data\co\000929\fld1286</t>
  </si>
  <si>
    <t>c:\data\co\000929\fld1287</t>
  </si>
  <si>
    <t>c:\data\co\000929\fld1288</t>
  </si>
  <si>
    <t>c:\data\co\000929\fld1289</t>
  </si>
  <si>
    <t>c:\data\co\000929\fld1290</t>
  </si>
  <si>
    <t>c:\data\co\000929\fld1291</t>
  </si>
  <si>
    <t>c:\data\co\000929\fld1292</t>
  </si>
  <si>
    <t>c:\data\co\000929\fld1293</t>
  </si>
  <si>
    <t>c:\data\co\000929\fld1294</t>
  </si>
  <si>
    <t>c:\data\co\000929\fld1295</t>
  </si>
  <si>
    <t>c:\data\co\000929\fld1296</t>
  </si>
  <si>
    <t>c:\data\co\000929\fld1297</t>
  </si>
  <si>
    <t>c:\data\co\000929\fld1298</t>
  </si>
  <si>
    <t>c:\data\co\000929\fld1299</t>
  </si>
  <si>
    <t>c:\data\co\000929\fld1300</t>
  </si>
  <si>
    <t>c:\data\co\000929\fld1301</t>
  </si>
  <si>
    <t>c:\data\co\000929\fld1302</t>
  </si>
  <si>
    <t>c:\data\co\000929\fld1303</t>
  </si>
  <si>
    <t>c:\data\co\000929\fld1304</t>
  </si>
  <si>
    <t>c:\data\co\000929\fld1305</t>
  </si>
  <si>
    <t>c:\data\co\000929\fld1306</t>
  </si>
  <si>
    <t>c:\data\co\000929\fld1307</t>
  </si>
  <si>
    <t>c:\data\co\000929\fld1308</t>
  </si>
  <si>
    <t>c:\data\co\000929\fld1309</t>
  </si>
  <si>
    <t>c:\data\co\000929\fld1310</t>
  </si>
  <si>
    <t>c:\data\co\000929\fld1311</t>
  </si>
  <si>
    <t>c:\data\co\000929\fld1312</t>
  </si>
  <si>
    <t>c:\data\co\000929\fld1313</t>
  </si>
  <si>
    <t>c:\data\co\000929\fld1314</t>
  </si>
  <si>
    <t>c:\data\co\000929\fld1315</t>
  </si>
  <si>
    <t>c:\data\co\000929\fld1316</t>
  </si>
  <si>
    <t>c:\data\co\000929\fld1317</t>
  </si>
  <si>
    <t>c:\data\co\000929\fld1318</t>
  </si>
  <si>
    <t>c:\data\co\000929\fld1319</t>
  </si>
  <si>
    <t>c:\data\co\000929\fld1320</t>
  </si>
  <si>
    <t>c:\data\co\000929\fld1321</t>
  </si>
  <si>
    <t>c:\data\co\000929\fld1322</t>
  </si>
  <si>
    <t>c:\data\co\000929\fld1323</t>
  </si>
  <si>
    <t>c:\data\co\000929\fld1324</t>
  </si>
  <si>
    <t>c:\data\co\000929\fld1325</t>
  </si>
  <si>
    <t>c:\data\co\000929\fld1326</t>
  </si>
  <si>
    <t>c:\data\co\000929\fld1327</t>
  </si>
  <si>
    <t>c:\data\co\000929\fld1328</t>
  </si>
  <si>
    <t>c:\data\co\000929\fld1329</t>
  </si>
  <si>
    <t>c:\data\co\000929\fld1330</t>
  </si>
  <si>
    <t>c:\data\co\000929\fld1331</t>
  </si>
  <si>
    <t>c:\data\co\000929\fld1332</t>
  </si>
  <si>
    <t>c:\data\co\000929\fld1333</t>
  </si>
  <si>
    <t>c:\data\co\000929\fld1334</t>
  </si>
  <si>
    <t>c:\data\co\000929\fld1335</t>
  </si>
  <si>
    <t>c:\data\co\000929\fld1336</t>
  </si>
  <si>
    <t>c:\data\co\000929\fld1337</t>
  </si>
  <si>
    <t>c:\data\co\000929\fld1338</t>
  </si>
  <si>
    <t>c:\data\co\000929\fld1339</t>
  </si>
  <si>
    <t>c:\data\co\000929\fld1340</t>
  </si>
  <si>
    <t>c:\data\co\000929\fld1341</t>
  </si>
  <si>
    <t>c:\data\co\000929\fld1342</t>
  </si>
  <si>
    <t>c:\data\co\000929\fld1343</t>
  </si>
  <si>
    <t>c:\data\co\000929\fld1344</t>
  </si>
  <si>
    <t>c:\data\co\000929\fld1345</t>
  </si>
  <si>
    <t>c:\data\co\000929\fld1346</t>
  </si>
  <si>
    <t>c:\data\co\000929\fld1347</t>
  </si>
  <si>
    <t>c:\data\co\000929\fld1348</t>
  </si>
  <si>
    <t>c:\data\co\000929\fld1349</t>
  </si>
  <si>
    <t>c:\data\co\000929\fld1350</t>
  </si>
  <si>
    <t>c:\data\co\000929\fld1351</t>
  </si>
  <si>
    <t>c:\data\co\000929\fld1352</t>
  </si>
  <si>
    <t>c:\data\co\000929\fld1353</t>
  </si>
  <si>
    <t>c:\data\co\000929\fld1354</t>
  </si>
  <si>
    <t>c:\data\co\000929\fld1355</t>
  </si>
  <si>
    <t>c:\data\co\000929\fld1356</t>
  </si>
  <si>
    <t>c:\data\co\000929\fld1357</t>
  </si>
  <si>
    <t>c:\data\co\000929\fld1358</t>
  </si>
  <si>
    <t>c:\data\co\000929\fld1359</t>
  </si>
  <si>
    <t>c:\data\co\000929\fld1360</t>
  </si>
  <si>
    <t>c:\data\co\000929\fld1361</t>
  </si>
  <si>
    <t>c:\data\co\000929\fld1362</t>
  </si>
  <si>
    <t>c:\data\co\000929\fld1363</t>
  </si>
  <si>
    <t>c:\data\co\000929\fld1364</t>
  </si>
  <si>
    <t>c:\data\co\000929\fld1365</t>
  </si>
  <si>
    <t>c:\data\co\000929\fld1366</t>
  </si>
  <si>
    <t>c:\data\co\000929\fld1367</t>
  </si>
  <si>
    <t>c:\data\co\000929\fld1368</t>
  </si>
  <si>
    <t>c:\data\co\000929\fld1369</t>
  </si>
  <si>
    <t>c:\data\co\000929\fld1370</t>
  </si>
  <si>
    <t>c:\data\co\000929\fld1371</t>
  </si>
  <si>
    <t>c:\data\co\000929\fld1372</t>
  </si>
  <si>
    <t>c:\data\co\000929\fld1373</t>
  </si>
  <si>
    <t>c:\data\co\000929\fld1374</t>
  </si>
  <si>
    <t>c:\data\co\000929\fld1375</t>
  </si>
  <si>
    <t>c:\data\co\000929\fld1376</t>
  </si>
  <si>
    <t>c:\data\co\000929\fld1377</t>
  </si>
  <si>
    <t>c:\data\co\000929\fld1378</t>
  </si>
  <si>
    <t>c:\data\co\000929\fld1379</t>
  </si>
  <si>
    <t>c:\data\co\000929\fld1380</t>
  </si>
  <si>
    <t>c:\data\co\000929\fld1381</t>
  </si>
  <si>
    <t>c:\data\co\000929\fld1382</t>
  </si>
  <si>
    <t>c:\data\co\000929\fld1383</t>
  </si>
  <si>
    <t>c:\data\co\000929\fld1384</t>
  </si>
  <si>
    <t>c:\data\co\000929\fld1385</t>
  </si>
  <si>
    <t>c:\data\co\000929\fld1386</t>
  </si>
  <si>
    <t>c:\data\co\000929\fld1387</t>
  </si>
  <si>
    <t>c:\data\co\000929\fld1388</t>
  </si>
  <si>
    <t>c:\data\co\000929\fld1389</t>
  </si>
  <si>
    <t>c:\data\co\000929\fld1390</t>
  </si>
  <si>
    <t>c:\data\co\000929\fld1391</t>
  </si>
  <si>
    <t>c:\data\co\000929\fld1392</t>
  </si>
  <si>
    <t>c:\data\co\000929\fld1393</t>
  </si>
  <si>
    <t>c:\data\co\000929\fld1394</t>
  </si>
  <si>
    <t>c:\data\co\000929\fld1395</t>
  </si>
  <si>
    <t>c:\data\co\000929\fld1396</t>
  </si>
  <si>
    <t>c:\data\co\000929\fld1397</t>
  </si>
  <si>
    <t>c:\data\co\000929\fld1398</t>
  </si>
  <si>
    <t>c:\data\co\000929\fld1399</t>
  </si>
  <si>
    <t>c:\data\co\000929\fld1400</t>
  </si>
  <si>
    <t>c:\data\co\000929\fld1401</t>
  </si>
  <si>
    <t>c:\data\co\000929\fld1402</t>
  </si>
  <si>
    <t>c:\data\co\000929\fld1403</t>
  </si>
  <si>
    <t>c:\data\co\000929\fld1404</t>
  </si>
  <si>
    <t>c:\data\co\000929\fld1405</t>
  </si>
  <si>
    <t>c:\data\co\000929\fld1406</t>
  </si>
  <si>
    <t>c:\data\co\000929\fld1407</t>
  </si>
  <si>
    <t>c:\data\co\000929\fld1408</t>
  </si>
  <si>
    <t>c:\data\co\000929\fld1409</t>
  </si>
  <si>
    <t>c:\data\co\000929\fld1410</t>
  </si>
  <si>
    <t>c:\data\co\000929\fld1411</t>
  </si>
  <si>
    <t>c:\data\co\000929\fld1412</t>
  </si>
  <si>
    <t>c:\data\co\000929\fld1413</t>
  </si>
  <si>
    <t>c:\data\co\000929\fld1414</t>
  </si>
  <si>
    <t>c:\data\co\000929\fld1415</t>
  </si>
  <si>
    <t>c:\data\co\000929\fld1416</t>
  </si>
  <si>
    <t>c:\data\co\000929\fld1417</t>
  </si>
  <si>
    <t>c:\data\co\000929\fld1418</t>
  </si>
  <si>
    <t>c:\data\co\000929\fld1419</t>
  </si>
  <si>
    <t>c:\data\co\000929\fld1420</t>
  </si>
  <si>
    <t>c:\data\co\000929\fld1421</t>
  </si>
  <si>
    <t>c:\data\co\000929\fld1422</t>
  </si>
  <si>
    <t>c:\data\co\000929\fld1423</t>
  </si>
  <si>
    <t>c:\data\co\000929\fld1424</t>
  </si>
  <si>
    <t>c:\data\co\000929\fld1425</t>
  </si>
  <si>
    <t>c:\data\co\000929\fld1426</t>
  </si>
  <si>
    <t>c:\data\co\000929\fld1427</t>
  </si>
  <si>
    <t>c:\data\co\000929\fld1428</t>
  </si>
  <si>
    <t>c:\data\co\000929\fld1429</t>
  </si>
  <si>
    <t>c:\data\co\000929\fld1430</t>
  </si>
  <si>
    <t>c:\data\co\000929\fld1431</t>
  </si>
  <si>
    <t>c:\data\co\000929\fld1432</t>
  </si>
  <si>
    <t>c:\data\co\000929\fld1433</t>
  </si>
  <si>
    <t>c:\data\co\000929\fld1434</t>
  </si>
  <si>
    <t>c:\data\co\000929\fld1435</t>
  </si>
  <si>
    <t>c:\data\co\000929\fld1436</t>
  </si>
  <si>
    <t>c:\data\co\000929\fld1437</t>
  </si>
  <si>
    <t>c:\data\co\000929\fld1438</t>
  </si>
  <si>
    <t>c:\data\co\000929\fld1439</t>
  </si>
  <si>
    <t>c:\data\co\000929\fld1440</t>
  </si>
  <si>
    <t>c:\data\co\000929\fld1441</t>
  </si>
  <si>
    <t>c:\data\co\000929\fld1442</t>
  </si>
  <si>
    <t>c:\data\co\000929\fld1443</t>
  </si>
  <si>
    <t>c:\data\co\000929\fld1444</t>
  </si>
  <si>
    <t>c:\data\co\000929\fld1445</t>
  </si>
  <si>
    <t>c:\data\co\000929\fld1446</t>
  </si>
  <si>
    <t>c:\data\co\000929\fld1447</t>
  </si>
  <si>
    <t>c:\data\co\000929\fld1448</t>
  </si>
  <si>
    <t>c:\data\co\000929\fld1449</t>
  </si>
  <si>
    <t>c:\data\co\000929\fld1450</t>
  </si>
  <si>
    <t>c:\data\co\000929\fld1451</t>
  </si>
  <si>
    <t>c:\data\co\000929\fld1452</t>
  </si>
  <si>
    <t>c:\data\co\000929\fld1453</t>
  </si>
  <si>
    <t>c:\data\co\000929\fld1454</t>
  </si>
  <si>
    <t>c:\data\co\000929\fld1455</t>
  </si>
  <si>
    <t>c:\data\co\000929\fld1456</t>
  </si>
  <si>
    <t>c:\data\co\000929\fld1457</t>
  </si>
  <si>
    <t>c:\data\co\000929\fld1458</t>
  </si>
  <si>
    <t>c:\data\co\000929\fld1459</t>
  </si>
  <si>
    <t>c:\data\co\000929\fld1460</t>
  </si>
  <si>
    <t>c:\data\co\000929\fld1461</t>
  </si>
  <si>
    <t>c:\data\co\000929\fld1462</t>
  </si>
  <si>
    <t>c:\data\co\000929\fld1463</t>
  </si>
  <si>
    <t>c:\data\co\000929\fld1464</t>
  </si>
  <si>
    <t>c:\data\co\000929\fld1465</t>
  </si>
  <si>
    <t>c:\data\co\000929\fld1466</t>
  </si>
  <si>
    <t>c:\data\co\000929\fld1467</t>
  </si>
  <si>
    <t>c:\data\co\000929\fld1468</t>
  </si>
  <si>
    <t>c:\data\co\000929\fld1469</t>
  </si>
  <si>
    <t>c:\data\co\000929\fld1470</t>
  </si>
  <si>
    <t>c:\data\co\000929\fld1471</t>
  </si>
  <si>
    <t>c:\data\co\000929\fld1472</t>
  </si>
  <si>
    <t>c:\data\co\000929\fld1473</t>
  </si>
  <si>
    <t>c:\data\co\000929\fld1474</t>
  </si>
  <si>
    <t>c:\data\co\000929\fld1475</t>
  </si>
  <si>
    <t>c:\data\co\000929\fld1476</t>
  </si>
  <si>
    <t>c:\data\co\000929\fld1477</t>
  </si>
  <si>
    <t>c:\data\co\000929\fld1478</t>
  </si>
  <si>
    <t>c:\data\co\000929\fld1479</t>
  </si>
  <si>
    <t>c:\data\co\000929\fld1480</t>
  </si>
  <si>
    <t>c:\data\co\000929\fld1481</t>
  </si>
  <si>
    <t>c:\data\co\000929\fld1482</t>
  </si>
  <si>
    <t>c:\data\co\000929\fld1483</t>
  </si>
  <si>
    <t>c:\data\co\000929\fld1484</t>
  </si>
  <si>
    <t>c:\data\co\000929\fld1485</t>
  </si>
  <si>
    <t>c:\data\co\000929\fld1486</t>
  </si>
  <si>
    <t>c:\data\co\000929\fld1487</t>
  </si>
  <si>
    <t>c:\data\co\000929\fld1488</t>
  </si>
  <si>
    <t>c:\data\co\000929\fld1489</t>
  </si>
  <si>
    <t>c:\data\co\000929\fld1490</t>
  </si>
  <si>
    <t>c:\data\co\000929\fld1491</t>
  </si>
  <si>
    <t>c:\data\co\000929\fld1492</t>
  </si>
  <si>
    <t>c:\data\co\000929\fld1493</t>
  </si>
  <si>
    <t>c:\data\co\000929\fld1494</t>
  </si>
  <si>
    <t>c:\data\co\000929\fld1495</t>
  </si>
  <si>
    <t>c:\data\co\000929\fld1496</t>
  </si>
  <si>
    <t>c:\data\co\000929\fld1497</t>
  </si>
  <si>
    <t>c:\data\co\000929\fld1498</t>
  </si>
  <si>
    <t>c:\data\co\000929\fld1499</t>
  </si>
  <si>
    <t>c:\data\co\000929\fld1500</t>
  </si>
  <si>
    <t>c:\data\co\000929\fld1501</t>
  </si>
  <si>
    <t>c:\data\co\000929\fld1502</t>
  </si>
  <si>
    <t>c:\data\co\000929\fld1503</t>
  </si>
  <si>
    <t>c:\data\co\000929\fld1504</t>
  </si>
  <si>
    <t>c:\data\co\000929\fld1505</t>
  </si>
  <si>
    <t>c:\data\co\000929\fld1506</t>
  </si>
  <si>
    <t>c:\data\co\000929\fld1507</t>
  </si>
  <si>
    <t>c:\data\co\000929\fld1508</t>
  </si>
  <si>
    <t>c:\data\co\000929\fld1509</t>
  </si>
  <si>
    <t>c:\data\co\000929\fld1510</t>
  </si>
  <si>
    <t>c:\data\co\000929\fld1511</t>
  </si>
  <si>
    <t>c:\data\co\000929\fld1512</t>
  </si>
  <si>
    <t>c:\data\co\000929\fld1513</t>
  </si>
  <si>
    <t>c:\data\co\000929\fld1514</t>
  </si>
  <si>
    <t>c:\data\co\000929\fld1515</t>
  </si>
  <si>
    <t>c:\data\co\000929\fld1516</t>
  </si>
  <si>
    <t>c:\data\co\000929\fld1517</t>
  </si>
  <si>
    <t>c:\data\co\000929\fld1518</t>
  </si>
  <si>
    <t>c:\data\co\000929\fld1519</t>
  </si>
  <si>
    <t>c:\data\co\000929\fld1520</t>
  </si>
  <si>
    <t>c:\data\co\000929\fld1521</t>
  </si>
  <si>
    <t>c:\data\co\000929\fld1522</t>
  </si>
  <si>
    <t>c:\data\co\000929\fld1523</t>
  </si>
  <si>
    <t>c:\data\co\000929\fld1524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</si>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</sst>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E466">
      <selection activeCell="F478" sqref="F47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410</v>
      </c>
      <c r="B3" t="s">
        <v>411</v>
      </c>
      <c r="C3" t="s">
        <v>412</v>
      </c>
      <c r="E3" t="s">
        <v>413</v>
      </c>
      <c r="F3" t="s">
        <v>414</v>
      </c>
      <c r="H3" t="s">
        <v>415</v>
      </c>
      <c r="I3" t="s">
        <v>416</v>
      </c>
      <c r="K3" t="s">
        <v>417</v>
      </c>
      <c r="L3" t="s">
        <v>418</v>
      </c>
      <c r="M3" t="s">
        <v>419</v>
      </c>
      <c r="N3" t="s">
        <v>420</v>
      </c>
      <c r="O3" t="s">
        <v>421</v>
      </c>
      <c r="P3" t="s">
        <v>422</v>
      </c>
      <c r="Q3" t="s">
        <v>423</v>
      </c>
    </row>
    <row r="4" spans="11:17" ht="12.75">
      <c r="K4" t="s">
        <v>424</v>
      </c>
      <c r="M4" t="s">
        <v>425</v>
      </c>
      <c r="N4" t="s">
        <v>426</v>
      </c>
      <c r="O4">
        <v>277</v>
      </c>
      <c r="P4">
        <v>212.05676666666668</v>
      </c>
      <c r="Q4">
        <v>215.21055</v>
      </c>
    </row>
    <row r="5" spans="1:16" ht="12.75">
      <c r="A5" t="s">
        <v>0</v>
      </c>
      <c r="B5" s="1">
        <v>36801</v>
      </c>
      <c r="C5" s="2">
        <v>0.0030671296296296297</v>
      </c>
      <c r="D5" t="s">
        <v>419</v>
      </c>
      <c r="E5">
        <v>0.673</v>
      </c>
      <c r="F5">
        <v>10.9525</v>
      </c>
      <c r="G5" t="s">
        <v>420</v>
      </c>
      <c r="H5">
        <v>1.661</v>
      </c>
      <c r="I5">
        <v>159.4501</v>
      </c>
      <c r="K5" s="2">
        <v>0.001388888888888889</v>
      </c>
      <c r="L5" s="3">
        <f>B5-DATE(1999,12,31)+K5</f>
        <v>276.00138888888887</v>
      </c>
      <c r="M5">
        <f>500*F5/AVERAGE($Q$47,$P$6)</f>
        <v>549.828897497469</v>
      </c>
      <c r="N5">
        <f aca="true" t="shared" si="0" ref="N5:N39">(277-103)/(-62+(AVERAGE($P$4,$P$47)))*I5+277-((277-103)/(-62+(AVERAGE($P$4,$P$47)))*210)</f>
        <v>219.50149988946802</v>
      </c>
      <c r="P5" t="s">
        <v>419</v>
      </c>
    </row>
    <row r="6" spans="1:17" ht="12.75">
      <c r="A6" t="s">
        <v>1</v>
      </c>
      <c r="B6" s="1">
        <v>36801</v>
      </c>
      <c r="C6" s="2">
        <v>0.0051504629629629635</v>
      </c>
      <c r="D6" t="s">
        <v>419</v>
      </c>
      <c r="E6">
        <v>0.675</v>
      </c>
      <c r="F6">
        <v>11.2797</v>
      </c>
      <c r="G6" t="s">
        <v>420</v>
      </c>
      <c r="H6">
        <v>1.661</v>
      </c>
      <c r="I6">
        <v>162.2752</v>
      </c>
      <c r="K6" s="2">
        <v>0.003472222222222222</v>
      </c>
      <c r="L6" s="3">
        <f aca="true" t="shared" si="1" ref="L6:L69">B6-DATE(1999,12,31)+K6</f>
        <v>276.00347222222223</v>
      </c>
      <c r="M6">
        <f aca="true" t="shared" si="2" ref="M6:M44">500*F6/AVERAGE($Q$47,$P$6)</f>
        <v>566.254737740443</v>
      </c>
      <c r="N6">
        <f t="shared" si="0"/>
        <v>222.71493874221093</v>
      </c>
      <c r="P6">
        <v>10.101133333333333</v>
      </c>
      <c r="Q6">
        <v>9.1203</v>
      </c>
    </row>
    <row r="7" spans="1:14" ht="12.75">
      <c r="A7" t="s">
        <v>2</v>
      </c>
      <c r="B7" s="1">
        <v>36801</v>
      </c>
      <c r="C7" s="2">
        <v>0.007233796296296296</v>
      </c>
      <c r="D7" t="s">
        <v>419</v>
      </c>
      <c r="E7">
        <v>0.673</v>
      </c>
      <c r="F7">
        <v>11.0852</v>
      </c>
      <c r="G7" t="s">
        <v>420</v>
      </c>
      <c r="H7">
        <v>1.661</v>
      </c>
      <c r="I7">
        <v>166.6594</v>
      </c>
      <c r="K7" s="2">
        <v>0.005555555555555556</v>
      </c>
      <c r="L7" s="3">
        <f t="shared" si="1"/>
        <v>276.00555555555553</v>
      </c>
      <c r="M7">
        <f t="shared" si="2"/>
        <v>556.490599820949</v>
      </c>
      <c r="N7">
        <f t="shared" si="0"/>
        <v>227.70179181579945</v>
      </c>
    </row>
    <row r="8" spans="1:14" ht="12.75">
      <c r="A8" t="s">
        <v>3</v>
      </c>
      <c r="B8" s="1">
        <v>36801</v>
      </c>
      <c r="C8" s="2">
        <v>0.009317129629629628</v>
      </c>
      <c r="D8" t="s">
        <v>419</v>
      </c>
      <c r="E8">
        <v>0.673</v>
      </c>
      <c r="F8">
        <v>11.371</v>
      </c>
      <c r="G8" t="s">
        <v>420</v>
      </c>
      <c r="H8">
        <v>1.66</v>
      </c>
      <c r="I8">
        <v>168.7174</v>
      </c>
      <c r="K8" s="2">
        <v>0.007638888888888889</v>
      </c>
      <c r="L8" s="3">
        <f t="shared" si="1"/>
        <v>276.0076388888889</v>
      </c>
      <c r="M8">
        <f t="shared" si="2"/>
        <v>570.8381094219329</v>
      </c>
      <c r="N8">
        <f t="shared" si="0"/>
        <v>230.04268493779327</v>
      </c>
    </row>
    <row r="9" spans="1:14" ht="12.75">
      <c r="A9" t="s">
        <v>4</v>
      </c>
      <c r="B9" s="1">
        <v>36801</v>
      </c>
      <c r="C9" s="2">
        <v>0.011458333333333334</v>
      </c>
      <c r="D9" t="s">
        <v>419</v>
      </c>
      <c r="E9">
        <v>0.675</v>
      </c>
      <c r="F9">
        <v>11.7042</v>
      </c>
      <c r="G9" t="s">
        <v>420</v>
      </c>
      <c r="H9">
        <v>1.661</v>
      </c>
      <c r="I9">
        <v>166.1166</v>
      </c>
      <c r="K9" s="2">
        <v>0.009722222222222222</v>
      </c>
      <c r="L9" s="3">
        <f t="shared" si="1"/>
        <v>276.0097222222222</v>
      </c>
      <c r="M9">
        <f t="shared" si="2"/>
        <v>587.5651570043257</v>
      </c>
      <c r="N9">
        <f t="shared" si="0"/>
        <v>227.084378411223</v>
      </c>
    </row>
    <row r="10" spans="1:14" ht="12.75">
      <c r="A10" t="s">
        <v>5</v>
      </c>
      <c r="B10" s="1">
        <v>36801</v>
      </c>
      <c r="C10" s="2">
        <v>0.013483796296296298</v>
      </c>
      <c r="D10" t="s">
        <v>419</v>
      </c>
      <c r="E10">
        <v>0.675</v>
      </c>
      <c r="F10">
        <v>11.142</v>
      </c>
      <c r="G10" t="s">
        <v>420</v>
      </c>
      <c r="H10">
        <v>1.663</v>
      </c>
      <c r="I10">
        <v>165.9313</v>
      </c>
      <c r="K10" s="2">
        <v>0.011805555555555555</v>
      </c>
      <c r="L10" s="3">
        <f t="shared" si="1"/>
        <v>276.01180555555555</v>
      </c>
      <c r="M10">
        <f t="shared" si="2"/>
        <v>559.3420293007806</v>
      </c>
      <c r="N10">
        <f t="shared" si="0"/>
        <v>226.8736070334264</v>
      </c>
    </row>
    <row r="11" spans="1:14" ht="12.75">
      <c r="A11" t="s">
        <v>6</v>
      </c>
      <c r="B11" s="1">
        <v>36801</v>
      </c>
      <c r="C11" s="2">
        <v>0.01556712962962963</v>
      </c>
      <c r="D11" t="s">
        <v>419</v>
      </c>
      <c r="E11">
        <v>0.675</v>
      </c>
      <c r="F11">
        <v>12.1496</v>
      </c>
      <c r="G11" t="s">
        <v>420</v>
      </c>
      <c r="H11">
        <v>1.663</v>
      </c>
      <c r="I11">
        <v>167.0421</v>
      </c>
      <c r="K11" s="2">
        <v>0.013888888888888888</v>
      </c>
      <c r="L11" s="3">
        <f t="shared" si="1"/>
        <v>276.0138888888889</v>
      </c>
      <c r="M11">
        <f t="shared" si="2"/>
        <v>609.9247818338507</v>
      </c>
      <c r="N11">
        <f t="shared" si="0"/>
        <v>228.13709783999136</v>
      </c>
    </row>
    <row r="12" spans="1:14" ht="12.75">
      <c r="A12" t="s">
        <v>7</v>
      </c>
      <c r="B12" s="1">
        <v>36801</v>
      </c>
      <c r="C12" s="2">
        <v>0.01765046296296296</v>
      </c>
      <c r="D12" t="s">
        <v>419</v>
      </c>
      <c r="E12">
        <v>0.673</v>
      </c>
      <c r="F12">
        <v>11.5071</v>
      </c>
      <c r="G12" t="s">
        <v>420</v>
      </c>
      <c r="H12">
        <v>1.661</v>
      </c>
      <c r="I12">
        <v>161.9167</v>
      </c>
      <c r="K12" s="2">
        <v>0.015972222222222224</v>
      </c>
      <c r="L12" s="3">
        <f t="shared" si="1"/>
        <v>276.0159722222222</v>
      </c>
      <c r="M12">
        <f t="shared" si="2"/>
        <v>577.6704959044168</v>
      </c>
      <c r="N12">
        <f t="shared" si="0"/>
        <v>222.3071592552163</v>
      </c>
    </row>
    <row r="13" spans="1:14" ht="12.75">
      <c r="A13" t="s">
        <v>8</v>
      </c>
      <c r="B13" s="1">
        <v>36801</v>
      </c>
      <c r="C13" s="2">
        <v>0.01974537037037037</v>
      </c>
      <c r="D13" t="s">
        <v>419</v>
      </c>
      <c r="E13">
        <v>0.673</v>
      </c>
      <c r="F13">
        <v>11.734</v>
      </c>
      <c r="G13" t="s">
        <v>420</v>
      </c>
      <c r="H13">
        <v>1.661</v>
      </c>
      <c r="I13">
        <v>167.6702</v>
      </c>
      <c r="K13" s="2">
        <v>0.018055555555555557</v>
      </c>
      <c r="L13" s="3">
        <f t="shared" si="1"/>
        <v>276.0180555555556</v>
      </c>
      <c r="M13">
        <f t="shared" si="2"/>
        <v>589.0611534567726</v>
      </c>
      <c r="N13">
        <f t="shared" si="0"/>
        <v>228.85153660088756</v>
      </c>
    </row>
    <row r="14" spans="1:14" ht="12.75">
      <c r="A14" t="s">
        <v>9</v>
      </c>
      <c r="B14" s="1">
        <v>36801</v>
      </c>
      <c r="C14" s="2">
        <v>0.0218287037037037</v>
      </c>
      <c r="D14" t="s">
        <v>419</v>
      </c>
      <c r="E14">
        <v>0.673</v>
      </c>
      <c r="F14">
        <v>11.4888</v>
      </c>
      <c r="G14" t="s">
        <v>420</v>
      </c>
      <c r="H14">
        <v>1.66</v>
      </c>
      <c r="I14">
        <v>162.6064</v>
      </c>
      <c r="K14" s="2">
        <v>0.02013888888888889</v>
      </c>
      <c r="L14" s="3">
        <f t="shared" si="1"/>
        <v>276.0201388888889</v>
      </c>
      <c r="M14">
        <f t="shared" si="2"/>
        <v>576.7518135191893</v>
      </c>
      <c r="N14">
        <f t="shared" si="0"/>
        <v>223.09166556534225</v>
      </c>
    </row>
    <row r="15" spans="1:14" ht="12.75">
      <c r="A15" t="s">
        <v>10</v>
      </c>
      <c r="B15" s="1">
        <v>36801</v>
      </c>
      <c r="C15" s="2">
        <v>0.023912037037037034</v>
      </c>
      <c r="D15" t="s">
        <v>419</v>
      </c>
      <c r="E15">
        <v>0.673</v>
      </c>
      <c r="F15">
        <v>11.5577</v>
      </c>
      <c r="G15" t="s">
        <v>420</v>
      </c>
      <c r="H15">
        <v>1.66</v>
      </c>
      <c r="I15">
        <v>161.3366</v>
      </c>
      <c r="K15" s="2">
        <v>0.022222222222222223</v>
      </c>
      <c r="L15" s="3">
        <f t="shared" si="1"/>
        <v>276.02222222222224</v>
      </c>
      <c r="M15">
        <f t="shared" si="2"/>
        <v>580.2106778001825</v>
      </c>
      <c r="N15">
        <f t="shared" si="0"/>
        <v>221.64731858462906</v>
      </c>
    </row>
    <row r="16" spans="1:14" ht="12.75">
      <c r="A16" t="s">
        <v>11</v>
      </c>
      <c r="B16" s="1">
        <v>36801</v>
      </c>
      <c r="C16" s="2">
        <v>0.025995370370370367</v>
      </c>
      <c r="D16" t="s">
        <v>419</v>
      </c>
      <c r="E16">
        <v>0.673</v>
      </c>
      <c r="F16">
        <v>12.2342</v>
      </c>
      <c r="G16" t="s">
        <v>420</v>
      </c>
      <c r="H16">
        <v>1.661</v>
      </c>
      <c r="I16">
        <v>163.2874</v>
      </c>
      <c r="K16" s="2">
        <v>0.024305555555555556</v>
      </c>
      <c r="L16" s="3">
        <f t="shared" si="1"/>
        <v>276.02430555555554</v>
      </c>
      <c r="M16">
        <f t="shared" si="2"/>
        <v>614.1718053196562</v>
      </c>
      <c r="N16">
        <f t="shared" si="0"/>
        <v>223.86627597159966</v>
      </c>
    </row>
    <row r="17" spans="1:14" ht="12.75">
      <c r="A17" t="s">
        <v>12</v>
      </c>
      <c r="B17" s="1">
        <v>36801</v>
      </c>
      <c r="C17" s="2">
        <v>0.028078703703703703</v>
      </c>
      <c r="D17" t="s">
        <v>419</v>
      </c>
      <c r="E17">
        <v>0.675</v>
      </c>
      <c r="F17">
        <v>10.9093</v>
      </c>
      <c r="G17" t="s">
        <v>420</v>
      </c>
      <c r="H17">
        <v>1.663</v>
      </c>
      <c r="I17">
        <v>163.4885</v>
      </c>
      <c r="K17" s="2">
        <v>0.02638888888888889</v>
      </c>
      <c r="L17" s="3">
        <f t="shared" si="1"/>
        <v>276.0263888888889</v>
      </c>
      <c r="M17">
        <f t="shared" si="2"/>
        <v>547.6602046536534</v>
      </c>
      <c r="N17">
        <f t="shared" si="0"/>
        <v>224.09501922078962</v>
      </c>
    </row>
    <row r="18" spans="1:14" ht="12.75">
      <c r="A18" t="s">
        <v>13</v>
      </c>
      <c r="B18" s="1">
        <v>36801</v>
      </c>
      <c r="C18" s="2">
        <v>0.030162037037037032</v>
      </c>
      <c r="D18" t="s">
        <v>419</v>
      </c>
      <c r="E18">
        <v>0.675</v>
      </c>
      <c r="F18">
        <v>11.64</v>
      </c>
      <c r="G18" t="s">
        <v>420</v>
      </c>
      <c r="H18">
        <v>1.663</v>
      </c>
      <c r="I18">
        <v>164.9567</v>
      </c>
      <c r="K18" s="2">
        <v>0.02847222222222222</v>
      </c>
      <c r="L18" s="3">
        <f t="shared" si="1"/>
        <v>276.0284722222222</v>
      </c>
      <c r="M18">
        <f t="shared" si="2"/>
        <v>584.3422384725441</v>
      </c>
      <c r="N18">
        <f t="shared" si="0"/>
        <v>225.7650383081129</v>
      </c>
    </row>
    <row r="19" spans="1:14" ht="12.75">
      <c r="A19" t="s">
        <v>14</v>
      </c>
      <c r="B19" s="1">
        <v>36801</v>
      </c>
      <c r="C19" s="2">
        <v>0.03225694444444444</v>
      </c>
      <c r="D19" t="s">
        <v>419</v>
      </c>
      <c r="E19">
        <v>0.673</v>
      </c>
      <c r="F19">
        <v>11.9731</v>
      </c>
      <c r="G19" t="s">
        <v>420</v>
      </c>
      <c r="H19">
        <v>1.661</v>
      </c>
      <c r="I19">
        <v>161.1763</v>
      </c>
      <c r="K19" s="2">
        <v>0.030555555555555555</v>
      </c>
      <c r="L19" s="3">
        <f t="shared" si="1"/>
        <v>276.03055555555557</v>
      </c>
      <c r="M19">
        <f t="shared" si="2"/>
        <v>601.0642659326132</v>
      </c>
      <c r="N19">
        <f t="shared" si="0"/>
        <v>221.46498371220164</v>
      </c>
    </row>
    <row r="20" spans="1:14" ht="12.75">
      <c r="A20" t="s">
        <v>15</v>
      </c>
      <c r="B20" s="1">
        <v>36801</v>
      </c>
      <c r="C20" s="2">
        <v>0.03434027777777778</v>
      </c>
      <c r="D20" t="s">
        <v>419</v>
      </c>
      <c r="E20">
        <v>0.673</v>
      </c>
      <c r="F20">
        <v>12.3448</v>
      </c>
      <c r="G20" t="s">
        <v>420</v>
      </c>
      <c r="H20">
        <v>1.66</v>
      </c>
      <c r="I20">
        <v>162.3197</v>
      </c>
      <c r="K20" s="2">
        <v>0.03263888888888889</v>
      </c>
      <c r="L20" s="3">
        <f t="shared" si="1"/>
        <v>276.03263888888887</v>
      </c>
      <c r="M20">
        <f t="shared" si="2"/>
        <v>619.7240606096102</v>
      </c>
      <c r="N20">
        <f t="shared" si="0"/>
        <v>222.7655557217681</v>
      </c>
    </row>
    <row r="21" spans="1:14" ht="12.75">
      <c r="A21" t="s">
        <v>16</v>
      </c>
      <c r="B21" s="1">
        <v>36801</v>
      </c>
      <c r="C21" s="2">
        <v>0.03648148148148148</v>
      </c>
      <c r="D21" t="s">
        <v>419</v>
      </c>
      <c r="E21">
        <v>0.675</v>
      </c>
      <c r="F21">
        <v>11.6405</v>
      </c>
      <c r="G21" t="s">
        <v>420</v>
      </c>
      <c r="H21">
        <v>1.661</v>
      </c>
      <c r="I21">
        <v>158.5314</v>
      </c>
      <c r="K21" s="2">
        <v>0.034722222222222224</v>
      </c>
      <c r="L21" s="3">
        <f t="shared" si="1"/>
        <v>276.03472222222223</v>
      </c>
      <c r="M21">
        <f t="shared" si="2"/>
        <v>584.3673390841624</v>
      </c>
      <c r="N21">
        <f t="shared" si="0"/>
        <v>218.45651519016016</v>
      </c>
    </row>
    <row r="22" spans="1:14" ht="12.75">
      <c r="A22" t="s">
        <v>17</v>
      </c>
      <c r="B22" s="1">
        <v>36801</v>
      </c>
      <c r="C22" s="2">
        <v>0.03850694444444445</v>
      </c>
      <c r="D22" t="s">
        <v>419</v>
      </c>
      <c r="E22">
        <v>0.673</v>
      </c>
      <c r="F22">
        <v>12.0388</v>
      </c>
      <c r="G22" t="s">
        <v>420</v>
      </c>
      <c r="H22">
        <v>1.661</v>
      </c>
      <c r="I22">
        <v>155.3143</v>
      </c>
      <c r="K22" s="2">
        <v>0.03680555555555556</v>
      </c>
      <c r="L22" s="3">
        <f t="shared" si="1"/>
        <v>276.03680555555553</v>
      </c>
      <c r="M22">
        <f t="shared" si="2"/>
        <v>604.3624862992494</v>
      </c>
      <c r="N22">
        <f t="shared" si="0"/>
        <v>214.79719193322805</v>
      </c>
    </row>
    <row r="23" spans="1:14" ht="12.75">
      <c r="A23" t="s">
        <v>18</v>
      </c>
      <c r="B23" s="1">
        <v>36801</v>
      </c>
      <c r="C23" s="2">
        <v>0.04059027777777778</v>
      </c>
      <c r="D23" t="s">
        <v>419</v>
      </c>
      <c r="E23">
        <v>0.673</v>
      </c>
      <c r="F23">
        <v>12.0591</v>
      </c>
      <c r="G23" t="s">
        <v>420</v>
      </c>
      <c r="H23">
        <v>1.661</v>
      </c>
      <c r="I23">
        <v>156.3608</v>
      </c>
      <c r="K23" s="2">
        <v>0.03888888888888889</v>
      </c>
      <c r="L23" s="3">
        <f t="shared" si="1"/>
        <v>276.0388888888889</v>
      </c>
      <c r="M23">
        <f t="shared" si="2"/>
        <v>605.38157113095</v>
      </c>
      <c r="N23">
        <f t="shared" si="0"/>
        <v>215.9875440479834</v>
      </c>
    </row>
    <row r="24" spans="1:14" ht="12.75">
      <c r="A24" t="s">
        <v>19</v>
      </c>
      <c r="B24" s="1">
        <v>36801</v>
      </c>
      <c r="C24" s="2">
        <v>0.042673611111111114</v>
      </c>
      <c r="D24" t="s">
        <v>419</v>
      </c>
      <c r="E24">
        <v>0.675</v>
      </c>
      <c r="F24">
        <v>11.9034</v>
      </c>
      <c r="G24" t="s">
        <v>420</v>
      </c>
      <c r="H24">
        <v>1.663</v>
      </c>
      <c r="I24">
        <v>150.8548</v>
      </c>
      <c r="K24" s="2">
        <v>0.04097222222222222</v>
      </c>
      <c r="L24" s="3">
        <f t="shared" si="1"/>
        <v>276.0409722222222</v>
      </c>
      <c r="M24">
        <f t="shared" si="2"/>
        <v>597.5652406730311</v>
      </c>
      <c r="N24">
        <f t="shared" si="0"/>
        <v>209.72468810546738</v>
      </c>
    </row>
    <row r="25" spans="1:14" ht="12.75">
      <c r="A25" t="s">
        <v>20</v>
      </c>
      <c r="B25" s="1">
        <v>36801</v>
      </c>
      <c r="C25" s="2">
        <v>0.044814814814814814</v>
      </c>
      <c r="D25" t="s">
        <v>419</v>
      </c>
      <c r="E25">
        <v>0.673</v>
      </c>
      <c r="F25">
        <v>12.2685</v>
      </c>
      <c r="G25" t="s">
        <v>420</v>
      </c>
      <c r="H25">
        <v>1.661</v>
      </c>
      <c r="I25">
        <v>151.6649</v>
      </c>
      <c r="K25" s="2">
        <v>0.04305555555555556</v>
      </c>
      <c r="L25" s="3">
        <f t="shared" si="1"/>
        <v>276.04305555555555</v>
      </c>
      <c r="M25">
        <f t="shared" si="2"/>
        <v>615.8937072766673</v>
      </c>
      <c r="N25">
        <f t="shared" si="0"/>
        <v>210.64614462545146</v>
      </c>
    </row>
    <row r="26" spans="1:14" ht="12.75">
      <c r="A26" t="s">
        <v>21</v>
      </c>
      <c r="B26" s="1">
        <v>36801</v>
      </c>
      <c r="C26" s="2">
        <v>0.04684027777777778</v>
      </c>
      <c r="D26" t="s">
        <v>419</v>
      </c>
      <c r="E26">
        <v>0.673</v>
      </c>
      <c r="F26">
        <v>11.747</v>
      </c>
      <c r="G26" t="s">
        <v>420</v>
      </c>
      <c r="H26">
        <v>1.66</v>
      </c>
      <c r="I26">
        <v>142.5728</v>
      </c>
      <c r="K26" s="2">
        <v>0.04513888888888889</v>
      </c>
      <c r="L26" s="3">
        <f t="shared" si="1"/>
        <v>276.0451388888889</v>
      </c>
      <c r="M26">
        <f t="shared" si="2"/>
        <v>589.7137693588468</v>
      </c>
      <c r="N26">
        <f t="shared" si="0"/>
        <v>200.30424260675372</v>
      </c>
    </row>
    <row r="27" spans="1:14" ht="12.75">
      <c r="A27" t="s">
        <v>22</v>
      </c>
      <c r="B27" s="1">
        <v>36801</v>
      </c>
      <c r="C27" s="2">
        <v>0.048935185185185186</v>
      </c>
      <c r="D27" t="s">
        <v>419</v>
      </c>
      <c r="E27">
        <v>0.673</v>
      </c>
      <c r="F27">
        <v>12.0037</v>
      </c>
      <c r="G27" t="s">
        <v>420</v>
      </c>
      <c r="H27">
        <v>1.661</v>
      </c>
      <c r="I27">
        <v>140.8142</v>
      </c>
      <c r="K27" s="2">
        <v>0.04722222222222222</v>
      </c>
      <c r="L27" s="3">
        <f t="shared" si="1"/>
        <v>276.0472222222222</v>
      </c>
      <c r="M27">
        <f t="shared" si="2"/>
        <v>602.6004233636494</v>
      </c>
      <c r="N27">
        <f t="shared" si="0"/>
        <v>198.30390507306166</v>
      </c>
    </row>
    <row r="28" spans="1:14" ht="12.75">
      <c r="A28" t="s">
        <v>23</v>
      </c>
      <c r="B28" s="1">
        <v>36801</v>
      </c>
      <c r="C28" s="2">
        <v>0.05101851851851852</v>
      </c>
      <c r="D28" t="s">
        <v>419</v>
      </c>
      <c r="E28">
        <v>0.675</v>
      </c>
      <c r="F28">
        <v>11.5774</v>
      </c>
      <c r="G28" t="s">
        <v>420</v>
      </c>
      <c r="H28">
        <v>1.663</v>
      </c>
      <c r="I28">
        <v>132.3062</v>
      </c>
      <c r="K28" s="2">
        <v>0.049305555555555554</v>
      </c>
      <c r="L28" s="3">
        <f t="shared" si="1"/>
        <v>276.0493055555556</v>
      </c>
      <c r="M28">
        <f t="shared" si="2"/>
        <v>581.199641897941</v>
      </c>
      <c r="N28">
        <f t="shared" si="0"/>
        <v>188.62639356581028</v>
      </c>
    </row>
    <row r="29" spans="1:14" ht="12.75">
      <c r="A29" t="s">
        <v>24</v>
      </c>
      <c r="B29" s="1">
        <v>36801</v>
      </c>
      <c r="C29" s="2">
        <v>0.05310185185185185</v>
      </c>
      <c r="D29" t="s">
        <v>419</v>
      </c>
      <c r="E29">
        <v>0.673</v>
      </c>
      <c r="F29">
        <v>10.9853</v>
      </c>
      <c r="G29" t="s">
        <v>420</v>
      </c>
      <c r="H29">
        <v>1.661</v>
      </c>
      <c r="I29">
        <v>130.7651</v>
      </c>
      <c r="K29" s="2">
        <v>0.051388888888888894</v>
      </c>
      <c r="L29" s="3">
        <f t="shared" si="1"/>
        <v>276.0513888888889</v>
      </c>
      <c r="M29">
        <f t="shared" si="2"/>
        <v>551.4754976196253</v>
      </c>
      <c r="N29">
        <f t="shared" si="0"/>
        <v>186.87345362883033</v>
      </c>
    </row>
    <row r="30" spans="1:14" ht="12.75">
      <c r="A30" t="s">
        <v>25</v>
      </c>
      <c r="B30" s="1">
        <v>36801</v>
      </c>
      <c r="C30" s="2">
        <v>0.05518518518518519</v>
      </c>
      <c r="D30" t="s">
        <v>419</v>
      </c>
      <c r="E30">
        <v>0.675</v>
      </c>
      <c r="F30">
        <v>11.4144</v>
      </c>
      <c r="G30" t="s">
        <v>420</v>
      </c>
      <c r="H30">
        <v>1.663</v>
      </c>
      <c r="I30">
        <v>135.1597</v>
      </c>
      <c r="K30" s="2">
        <v>0.05347222222222222</v>
      </c>
      <c r="L30" s="3">
        <f t="shared" si="1"/>
        <v>276.05347222222224</v>
      </c>
      <c r="M30">
        <f t="shared" si="2"/>
        <v>573.0168425103959</v>
      </c>
      <c r="N30">
        <f t="shared" si="0"/>
        <v>191.8721362886525</v>
      </c>
    </row>
    <row r="31" spans="1:14" ht="12.75">
      <c r="A31" t="s">
        <v>26</v>
      </c>
      <c r="B31" s="1">
        <v>36801</v>
      </c>
      <c r="C31" s="2">
        <v>0.05726851851851852</v>
      </c>
      <c r="D31" t="s">
        <v>419</v>
      </c>
      <c r="E31">
        <v>0.675</v>
      </c>
      <c r="F31">
        <v>12.1573</v>
      </c>
      <c r="G31" t="s">
        <v>420</v>
      </c>
      <c r="H31">
        <v>1.663</v>
      </c>
      <c r="I31">
        <v>137.141</v>
      </c>
      <c r="K31" s="2">
        <v>0.05555555555555555</v>
      </c>
      <c r="L31" s="3">
        <f t="shared" si="1"/>
        <v>276.05555555555554</v>
      </c>
      <c r="M31">
        <f t="shared" si="2"/>
        <v>610.3113312527715</v>
      </c>
      <c r="N31">
        <f t="shared" si="0"/>
        <v>194.12578621217355</v>
      </c>
    </row>
    <row r="32" spans="1:14" ht="12.75">
      <c r="A32" t="s">
        <v>27</v>
      </c>
      <c r="B32" s="1">
        <v>36801</v>
      </c>
      <c r="C32" s="2">
        <v>0.05935185185185185</v>
      </c>
      <c r="D32" t="s">
        <v>419</v>
      </c>
      <c r="E32">
        <v>0.673</v>
      </c>
      <c r="F32">
        <v>11.1759</v>
      </c>
      <c r="G32" t="s">
        <v>420</v>
      </c>
      <c r="H32">
        <v>1.661</v>
      </c>
      <c r="I32">
        <v>133.3479</v>
      </c>
      <c r="K32" s="2">
        <v>0.057638888888888885</v>
      </c>
      <c r="L32" s="3">
        <f t="shared" si="1"/>
        <v>276.0576388888889</v>
      </c>
      <c r="M32">
        <f t="shared" si="2"/>
        <v>561.043850768497</v>
      </c>
      <c r="N32">
        <f t="shared" si="0"/>
        <v>189.81128587153475</v>
      </c>
    </row>
    <row r="33" spans="1:14" ht="12.75">
      <c r="A33" t="s">
        <v>28</v>
      </c>
      <c r="B33" s="1">
        <v>36801</v>
      </c>
      <c r="C33" s="2">
        <v>0.06144675925925926</v>
      </c>
      <c r="D33" t="s">
        <v>419</v>
      </c>
      <c r="E33">
        <v>0.675</v>
      </c>
      <c r="F33">
        <v>11.9575</v>
      </c>
      <c r="G33" t="s">
        <v>420</v>
      </c>
      <c r="H33">
        <v>1.661</v>
      </c>
      <c r="I33">
        <v>131.787</v>
      </c>
      <c r="K33" s="2">
        <v>0.059722222222222225</v>
      </c>
      <c r="L33" s="3">
        <f t="shared" si="1"/>
        <v>276.0597222222222</v>
      </c>
      <c r="M33">
        <f t="shared" si="2"/>
        <v>600.2811268501242</v>
      </c>
      <c r="N33">
        <f t="shared" si="0"/>
        <v>188.03582422230247</v>
      </c>
    </row>
    <row r="34" spans="1:14" ht="12.75">
      <c r="A34" t="s">
        <v>29</v>
      </c>
      <c r="B34" s="1">
        <v>36801</v>
      </c>
      <c r="C34" s="2">
        <v>0.06353009259259258</v>
      </c>
      <c r="D34" t="s">
        <v>419</v>
      </c>
      <c r="E34">
        <v>0.673</v>
      </c>
      <c r="F34">
        <v>11.0645</v>
      </c>
      <c r="G34" t="s">
        <v>420</v>
      </c>
      <c r="H34">
        <v>1.661</v>
      </c>
      <c r="I34">
        <v>126.837</v>
      </c>
      <c r="K34" s="2">
        <v>0.06180555555555556</v>
      </c>
      <c r="L34" s="3">
        <f t="shared" si="1"/>
        <v>276.06180555555557</v>
      </c>
      <c r="M34">
        <f t="shared" si="2"/>
        <v>555.451434499954</v>
      </c>
      <c r="N34">
        <f t="shared" si="0"/>
        <v>182.4053961591978</v>
      </c>
    </row>
    <row r="35" spans="1:14" ht="12.75">
      <c r="A35" t="s">
        <v>30</v>
      </c>
      <c r="B35" s="1">
        <v>36801</v>
      </c>
      <c r="C35" s="2">
        <v>0.06561342592592594</v>
      </c>
      <c r="D35" t="s">
        <v>419</v>
      </c>
      <c r="E35">
        <v>0.675</v>
      </c>
      <c r="F35">
        <v>11.7181</v>
      </c>
      <c r="G35" t="s">
        <v>420</v>
      </c>
      <c r="H35">
        <v>1.661</v>
      </c>
      <c r="I35">
        <v>130.1238</v>
      </c>
      <c r="K35" s="2">
        <v>0.06388888888888888</v>
      </c>
      <c r="L35" s="3">
        <f t="shared" si="1"/>
        <v>276.06388888888887</v>
      </c>
      <c r="M35">
        <f t="shared" si="2"/>
        <v>588.2629540073127</v>
      </c>
      <c r="N35">
        <f t="shared" si="0"/>
        <v>186.14400039309928</v>
      </c>
    </row>
    <row r="36" spans="1:14" ht="12.75">
      <c r="A36" t="s">
        <v>31</v>
      </c>
      <c r="B36" s="1">
        <v>36801</v>
      </c>
      <c r="C36" s="2">
        <v>0.06769675925925926</v>
      </c>
      <c r="D36" t="s">
        <v>419</v>
      </c>
      <c r="E36">
        <v>0.673</v>
      </c>
      <c r="F36">
        <v>12.218</v>
      </c>
      <c r="G36" t="s">
        <v>420</v>
      </c>
      <c r="H36">
        <v>1.663</v>
      </c>
      <c r="I36">
        <v>127.073</v>
      </c>
      <c r="K36" s="2">
        <v>0.06597222222222222</v>
      </c>
      <c r="L36" s="3">
        <f t="shared" si="1"/>
        <v>276.06597222222223</v>
      </c>
      <c r="M36">
        <f t="shared" si="2"/>
        <v>613.3585455032254</v>
      </c>
      <c r="N36">
        <f t="shared" si="0"/>
        <v>182.6738367698832</v>
      </c>
    </row>
    <row r="37" spans="1:14" ht="12.75">
      <c r="A37" t="s">
        <v>32</v>
      </c>
      <c r="B37" s="1">
        <v>36801</v>
      </c>
      <c r="C37" s="2">
        <v>0.06978009259259259</v>
      </c>
      <c r="D37" t="s">
        <v>419</v>
      </c>
      <c r="E37">
        <v>0.675</v>
      </c>
      <c r="F37">
        <v>11.9681</v>
      </c>
      <c r="G37" t="s">
        <v>420</v>
      </c>
      <c r="H37">
        <v>1.663</v>
      </c>
      <c r="I37">
        <v>131.0946</v>
      </c>
      <c r="K37" s="2">
        <v>0.06805555555555555</v>
      </c>
      <c r="L37" s="3">
        <f t="shared" si="1"/>
        <v>276.06805555555553</v>
      </c>
      <c r="M37">
        <f t="shared" si="2"/>
        <v>600.8132598164309</v>
      </c>
      <c r="N37">
        <f t="shared" si="0"/>
        <v>187.24824676959665</v>
      </c>
    </row>
    <row r="38" spans="1:14" ht="12.75">
      <c r="A38" t="s">
        <v>33</v>
      </c>
      <c r="B38" s="1">
        <v>36801</v>
      </c>
      <c r="C38" s="2">
        <v>0.07186342592592593</v>
      </c>
      <c r="D38" t="s">
        <v>419</v>
      </c>
      <c r="E38">
        <v>0.673</v>
      </c>
      <c r="F38">
        <v>12.0841</v>
      </c>
      <c r="G38" t="s">
        <v>420</v>
      </c>
      <c r="H38">
        <v>1.661</v>
      </c>
      <c r="I38">
        <v>123.2028</v>
      </c>
      <c r="K38" s="2">
        <v>0.07013888888888889</v>
      </c>
      <c r="L38" s="3">
        <f t="shared" si="1"/>
        <v>276.0701388888889</v>
      </c>
      <c r="M38">
        <f t="shared" si="2"/>
        <v>606.6366017118617</v>
      </c>
      <c r="N38">
        <f t="shared" si="0"/>
        <v>178.27163824668568</v>
      </c>
    </row>
    <row r="39" spans="1:14" ht="12.75">
      <c r="A39" t="s">
        <v>34</v>
      </c>
      <c r="B39" s="1">
        <v>36801</v>
      </c>
      <c r="C39" s="2">
        <v>0.07394675925925925</v>
      </c>
      <c r="D39" t="s">
        <v>419</v>
      </c>
      <c r="E39">
        <v>0.673</v>
      </c>
      <c r="F39">
        <v>11.6997</v>
      </c>
      <c r="G39" t="s">
        <v>420</v>
      </c>
      <c r="H39">
        <v>1.66</v>
      </c>
      <c r="I39">
        <v>126.7437</v>
      </c>
      <c r="K39" s="2">
        <v>0.07222222222222223</v>
      </c>
      <c r="L39" s="3">
        <f t="shared" si="1"/>
        <v>276.0722222222222</v>
      </c>
      <c r="M39">
        <f t="shared" si="2"/>
        <v>587.3392514997616</v>
      </c>
      <c r="N39">
        <f t="shared" si="0"/>
        <v>182.29927112115988</v>
      </c>
    </row>
    <row r="40" spans="1:14" ht="12.75">
      <c r="A40" t="s">
        <v>427</v>
      </c>
      <c r="B40" s="1">
        <v>36801</v>
      </c>
      <c r="C40">
        <f>AVERAGE(C39,C43)</f>
        <v>0.07811921296296295</v>
      </c>
      <c r="D40" t="s">
        <v>419</v>
      </c>
      <c r="E40" t="s">
        <v>427</v>
      </c>
      <c r="F40" t="s">
        <v>427</v>
      </c>
      <c r="G40" t="s">
        <v>420</v>
      </c>
      <c r="H40" t="s">
        <v>427</v>
      </c>
      <c r="I40" t="s">
        <v>427</v>
      </c>
      <c r="K40" s="2">
        <v>0.07430555555555556</v>
      </c>
      <c r="L40" s="3">
        <f t="shared" si="1"/>
        <v>276.07430555555555</v>
      </c>
      <c r="M40" t="s">
        <v>427</v>
      </c>
      <c r="N40" t="s">
        <v>427</v>
      </c>
    </row>
    <row r="41" spans="1:14" ht="12.75">
      <c r="A41" t="s">
        <v>427</v>
      </c>
      <c r="B41" s="1">
        <v>36801</v>
      </c>
      <c r="C41">
        <f>AVERAGE(C40,C43)</f>
        <v>0.08020543981481482</v>
      </c>
      <c r="D41" t="s">
        <v>419</v>
      </c>
      <c r="E41" t="s">
        <v>427</v>
      </c>
      <c r="F41" t="s">
        <v>427</v>
      </c>
      <c r="G41" t="s">
        <v>420</v>
      </c>
      <c r="H41" t="s">
        <v>427</v>
      </c>
      <c r="I41" t="s">
        <v>427</v>
      </c>
      <c r="K41" s="2">
        <v>0.0763888888888889</v>
      </c>
      <c r="L41" s="3">
        <f t="shared" si="1"/>
        <v>276.0763888888889</v>
      </c>
      <c r="M41" t="s">
        <v>427</v>
      </c>
      <c r="N41" t="s">
        <v>427</v>
      </c>
    </row>
    <row r="42" spans="1:14" ht="12.75">
      <c r="A42" t="s">
        <v>427</v>
      </c>
      <c r="B42" s="1">
        <v>36801</v>
      </c>
      <c r="C42">
        <f>AVERAGE(C41,C43)</f>
        <v>0.08124855324074073</v>
      </c>
      <c r="D42" t="s">
        <v>419</v>
      </c>
      <c r="E42" t="s">
        <v>427</v>
      </c>
      <c r="F42" t="s">
        <v>427</v>
      </c>
      <c r="G42" t="s">
        <v>420</v>
      </c>
      <c r="H42" t="s">
        <v>427</v>
      </c>
      <c r="I42" t="s">
        <v>427</v>
      </c>
      <c r="K42" s="2">
        <v>0.07847222222222222</v>
      </c>
      <c r="L42" s="3">
        <f t="shared" si="1"/>
        <v>276.0784722222222</v>
      </c>
      <c r="M42" t="s">
        <v>427</v>
      </c>
      <c r="N42" t="s">
        <v>427</v>
      </c>
    </row>
    <row r="43" spans="1:14" ht="12.75">
      <c r="A43" t="s">
        <v>35</v>
      </c>
      <c r="B43" s="1">
        <v>36801</v>
      </c>
      <c r="C43" s="2">
        <v>0.08229166666666667</v>
      </c>
      <c r="D43" t="s">
        <v>419</v>
      </c>
      <c r="E43">
        <v>0.675</v>
      </c>
      <c r="F43">
        <v>11.7015</v>
      </c>
      <c r="G43" t="s">
        <v>420</v>
      </c>
      <c r="H43">
        <v>1.663</v>
      </c>
      <c r="I43">
        <v>118.6084</v>
      </c>
      <c r="K43" s="2">
        <v>0.08055555555555556</v>
      </c>
      <c r="L43" s="3">
        <f t="shared" si="1"/>
        <v>276.0805555555556</v>
      </c>
      <c r="M43">
        <f t="shared" si="2"/>
        <v>587.4296137015872</v>
      </c>
      <c r="N43">
        <f>(277-103)/(-62+(AVERAGE($P$4,$P$47)))*I43+277-((277-103)/(-62+(AVERAGE($P$4,$P$47)))*210)</f>
        <v>173.04569103595279</v>
      </c>
    </row>
    <row r="44" spans="1:14" ht="12.75">
      <c r="A44" t="s">
        <v>36</v>
      </c>
      <c r="B44" s="1">
        <v>36801</v>
      </c>
      <c r="C44" s="2">
        <v>0.084375</v>
      </c>
      <c r="D44" t="s">
        <v>419</v>
      </c>
      <c r="E44">
        <v>0.673</v>
      </c>
      <c r="F44">
        <v>11.1601</v>
      </c>
      <c r="G44" t="s">
        <v>420</v>
      </c>
      <c r="H44">
        <v>1.661</v>
      </c>
      <c r="I44">
        <v>115.8956</v>
      </c>
      <c r="K44" s="2">
        <v>0.08263888888888889</v>
      </c>
      <c r="L44" s="3">
        <f t="shared" si="1"/>
        <v>276.0826388888889</v>
      </c>
      <c r="M44">
        <f t="shared" si="2"/>
        <v>560.2506714413609</v>
      </c>
      <c r="N44">
        <f>$O$4/AVERAGE($P$4,$P$47)*I44</f>
        <v>149.33583887480742</v>
      </c>
    </row>
    <row r="45" spans="1:17" ht="12.75">
      <c r="A45" t="s">
        <v>37</v>
      </c>
      <c r="B45" s="1">
        <v>36801</v>
      </c>
      <c r="C45" s="2">
        <v>0.08645833333333335</v>
      </c>
      <c r="D45" t="s">
        <v>419</v>
      </c>
      <c r="E45">
        <v>0.675</v>
      </c>
      <c r="F45">
        <v>9.6129</v>
      </c>
      <c r="G45" t="s">
        <v>420</v>
      </c>
      <c r="H45">
        <v>1.663</v>
      </c>
      <c r="I45">
        <v>215.6637</v>
      </c>
      <c r="K45" s="2">
        <v>0.08472222222222221</v>
      </c>
      <c r="L45" s="3">
        <f t="shared" si="1"/>
        <v>276.08472222222224</v>
      </c>
      <c r="M45" t="s">
        <v>427</v>
      </c>
      <c r="N45" t="s">
        <v>427</v>
      </c>
      <c r="P45" t="s">
        <v>428</v>
      </c>
      <c r="Q45" t="s">
        <v>419</v>
      </c>
    </row>
    <row r="46" spans="1:14" ht="12.75">
      <c r="A46" t="s">
        <v>38</v>
      </c>
      <c r="B46" s="1">
        <v>36801</v>
      </c>
      <c r="C46" s="2">
        <v>0.08854166666666667</v>
      </c>
      <c r="D46" t="s">
        <v>419</v>
      </c>
      <c r="E46">
        <v>0.673</v>
      </c>
      <c r="F46">
        <v>10.2227</v>
      </c>
      <c r="G46" t="s">
        <v>420</v>
      </c>
      <c r="H46">
        <v>1.66</v>
      </c>
      <c r="I46">
        <v>219.5819</v>
      </c>
      <c r="K46" s="2">
        <v>0.08680555555555557</v>
      </c>
      <c r="L46" s="3">
        <f t="shared" si="1"/>
        <v>276.08680555555554</v>
      </c>
      <c r="M46" t="s">
        <v>427</v>
      </c>
      <c r="N46" t="s">
        <v>427</v>
      </c>
    </row>
    <row r="47" spans="1:17" ht="12.75">
      <c r="A47" t="s">
        <v>427</v>
      </c>
      <c r="B47" s="1">
        <v>36801</v>
      </c>
      <c r="C47">
        <f>AVERAGE(C46,C48)</f>
        <v>0.09063078703703704</v>
      </c>
      <c r="D47" t="s">
        <v>419</v>
      </c>
      <c r="E47" t="s">
        <v>427</v>
      </c>
      <c r="F47" t="s">
        <v>427</v>
      </c>
      <c r="G47" t="s">
        <v>420</v>
      </c>
      <c r="H47" t="s">
        <v>427</v>
      </c>
      <c r="I47" t="s">
        <v>427</v>
      </c>
      <c r="K47" s="2">
        <v>0.08888888888888889</v>
      </c>
      <c r="L47" s="3">
        <f t="shared" si="1"/>
        <v>276.0888888888889</v>
      </c>
      <c r="M47" t="s">
        <v>427</v>
      </c>
      <c r="N47" t="s">
        <v>427</v>
      </c>
      <c r="P47">
        <f>AVERAGE(I46:I48)</f>
        <v>217.88799999999998</v>
      </c>
      <c r="Q47">
        <f>AVERAGE(F46:F48)</f>
        <v>9.8187</v>
      </c>
    </row>
    <row r="48" spans="1:17" ht="12.75">
      <c r="A48" t="s">
        <v>39</v>
      </c>
      <c r="B48" s="1">
        <v>36801</v>
      </c>
      <c r="C48" s="2">
        <v>0.09271990740740742</v>
      </c>
      <c r="D48" t="s">
        <v>419</v>
      </c>
      <c r="E48">
        <v>0.675</v>
      </c>
      <c r="F48">
        <v>9.4147</v>
      </c>
      <c r="G48" t="s">
        <v>420</v>
      </c>
      <c r="H48">
        <v>1.663</v>
      </c>
      <c r="I48">
        <v>216.1941</v>
      </c>
      <c r="K48" s="2">
        <v>0.09097222222222222</v>
      </c>
      <c r="L48" s="3">
        <f t="shared" si="1"/>
        <v>276.0909722222222</v>
      </c>
      <c r="M48" t="s">
        <v>427</v>
      </c>
      <c r="N48" t="s">
        <v>427</v>
      </c>
      <c r="P48">
        <f>STDEV(I46:I48)</f>
        <v>2.3955363533082523</v>
      </c>
      <c r="Q48">
        <f>STDEV(F46:F48)</f>
        <v>0.5713422791987153</v>
      </c>
    </row>
    <row r="49" spans="1:14" ht="12.75">
      <c r="A49" t="s">
        <v>40</v>
      </c>
      <c r="B49" s="1">
        <v>36801</v>
      </c>
      <c r="C49" s="2">
        <v>0.09480324074074074</v>
      </c>
      <c r="D49" t="s">
        <v>419</v>
      </c>
      <c r="E49">
        <v>0.673</v>
      </c>
      <c r="F49">
        <v>11.0482</v>
      </c>
      <c r="G49" t="s">
        <v>420</v>
      </c>
      <c r="H49">
        <v>1.663</v>
      </c>
      <c r="I49">
        <v>124.4505</v>
      </c>
      <c r="K49" s="2">
        <v>0.09305555555555556</v>
      </c>
      <c r="L49" s="3">
        <f t="shared" si="1"/>
        <v>276.09305555555557</v>
      </c>
      <c r="M49">
        <f aca="true" t="shared" si="3" ref="M49:M112">500*F49/AVERAGE($Q$207,$Q$47)</f>
        <v>573.851979202917</v>
      </c>
      <c r="N49">
        <f aca="true" t="shared" si="4" ref="N49:N57">(277-103)/(-62+(AVERAGE($P$207,$P$47)))*I49+277-((277-103)/(-62+(AVERAGE($P$207,$P$47)))*210)</f>
        <v>178.9173398521408</v>
      </c>
    </row>
    <row r="50" spans="1:14" ht="12.75">
      <c r="A50" t="s">
        <v>41</v>
      </c>
      <c r="B50" s="1">
        <v>36801</v>
      </c>
      <c r="C50" s="2">
        <v>0.09688657407407408</v>
      </c>
      <c r="D50" t="s">
        <v>419</v>
      </c>
      <c r="E50">
        <v>0.673</v>
      </c>
      <c r="F50">
        <v>10.6959</v>
      </c>
      <c r="G50" t="s">
        <v>420</v>
      </c>
      <c r="H50">
        <v>1.663</v>
      </c>
      <c r="I50">
        <v>116.744</v>
      </c>
      <c r="K50" s="2">
        <v>0.09513888888888888</v>
      </c>
      <c r="L50" s="3">
        <f t="shared" si="1"/>
        <v>276.09513888888887</v>
      </c>
      <c r="M50">
        <f t="shared" si="3"/>
        <v>555.5532470770335</v>
      </c>
      <c r="N50">
        <f t="shared" si="4"/>
        <v>170.08182333328938</v>
      </c>
    </row>
    <row r="51" spans="1:14" ht="12.75">
      <c r="A51" t="s">
        <v>42</v>
      </c>
      <c r="B51" s="1">
        <v>36801</v>
      </c>
      <c r="C51" s="2">
        <v>0.09902777777777778</v>
      </c>
      <c r="D51" t="s">
        <v>419</v>
      </c>
      <c r="E51">
        <v>0.675</v>
      </c>
      <c r="F51">
        <v>11.4932</v>
      </c>
      <c r="G51" t="s">
        <v>420</v>
      </c>
      <c r="H51">
        <v>1.663</v>
      </c>
      <c r="I51">
        <v>120.7916</v>
      </c>
      <c r="K51" s="2">
        <v>0.09722222222222222</v>
      </c>
      <c r="L51" s="3">
        <f t="shared" si="1"/>
        <v>276.09722222222223</v>
      </c>
      <c r="M51">
        <f t="shared" si="3"/>
        <v>596.9656204064886</v>
      </c>
      <c r="N51">
        <f t="shared" si="4"/>
        <v>174.72240422756084</v>
      </c>
    </row>
    <row r="52" spans="1:14" ht="12.75">
      <c r="A52" t="s">
        <v>43</v>
      </c>
      <c r="B52" s="1">
        <v>36801</v>
      </c>
      <c r="C52" s="2">
        <v>0.10105324074074074</v>
      </c>
      <c r="D52" t="s">
        <v>419</v>
      </c>
      <c r="E52">
        <v>0.675</v>
      </c>
      <c r="F52">
        <v>11.4153</v>
      </c>
      <c r="G52" t="s">
        <v>420</v>
      </c>
      <c r="H52">
        <v>1.663</v>
      </c>
      <c r="I52">
        <v>118.3164</v>
      </c>
      <c r="K52" s="2">
        <v>0.09930555555555555</v>
      </c>
      <c r="L52" s="3">
        <f t="shared" si="1"/>
        <v>276.09930555555553</v>
      </c>
      <c r="M52">
        <f t="shared" si="3"/>
        <v>592.9194346766949</v>
      </c>
      <c r="N52">
        <f t="shared" si="4"/>
        <v>171.8845828446424</v>
      </c>
    </row>
    <row r="53" spans="1:14" ht="12.75">
      <c r="A53" t="s">
        <v>44</v>
      </c>
      <c r="B53" s="1">
        <v>36801</v>
      </c>
      <c r="C53" s="2">
        <v>0.10313657407407407</v>
      </c>
      <c r="D53" t="s">
        <v>419</v>
      </c>
      <c r="E53">
        <v>0.673</v>
      </c>
      <c r="F53">
        <v>11.8847</v>
      </c>
      <c r="G53" t="s">
        <v>420</v>
      </c>
      <c r="H53">
        <v>1.663</v>
      </c>
      <c r="I53">
        <v>117.2126</v>
      </c>
      <c r="K53" s="2">
        <v>0.1013888888888889</v>
      </c>
      <c r="L53" s="3">
        <f t="shared" si="1"/>
        <v>276.1013888888889</v>
      </c>
      <c r="M53">
        <f t="shared" si="3"/>
        <v>617.3004305889565</v>
      </c>
      <c r="N53">
        <f t="shared" si="4"/>
        <v>170.6190741009185</v>
      </c>
    </row>
    <row r="54" spans="1:14" ht="12.75">
      <c r="A54" t="s">
        <v>45</v>
      </c>
      <c r="B54" s="1">
        <v>36801</v>
      </c>
      <c r="C54" s="2">
        <v>0.1052199074074074</v>
      </c>
      <c r="D54" t="s">
        <v>419</v>
      </c>
      <c r="E54">
        <v>0.675</v>
      </c>
      <c r="F54">
        <v>11.5957</v>
      </c>
      <c r="G54" t="s">
        <v>420</v>
      </c>
      <c r="H54">
        <v>1.665</v>
      </c>
      <c r="I54">
        <v>117.2819</v>
      </c>
      <c r="K54" s="2">
        <v>0.10347222222222223</v>
      </c>
      <c r="L54" s="3">
        <f t="shared" si="1"/>
        <v>276.1034722222222</v>
      </c>
      <c r="M54">
        <f t="shared" si="3"/>
        <v>602.2895489983224</v>
      </c>
      <c r="N54">
        <f t="shared" si="4"/>
        <v>170.69852667922987</v>
      </c>
    </row>
    <row r="55" spans="1:14" ht="12.75">
      <c r="A55" t="s">
        <v>46</v>
      </c>
      <c r="B55" s="1">
        <v>36801</v>
      </c>
      <c r="C55" s="2">
        <v>0.10731481481481481</v>
      </c>
      <c r="D55" t="s">
        <v>419</v>
      </c>
      <c r="E55">
        <v>0.673</v>
      </c>
      <c r="F55">
        <v>11.9493</v>
      </c>
      <c r="G55" t="s">
        <v>420</v>
      </c>
      <c r="H55">
        <v>1.663</v>
      </c>
      <c r="I55">
        <v>119.2965</v>
      </c>
      <c r="K55" s="2">
        <v>0.10555555555555556</v>
      </c>
      <c r="L55" s="3">
        <f t="shared" si="1"/>
        <v>276.10555555555555</v>
      </c>
      <c r="M55">
        <f t="shared" si="3"/>
        <v>620.6558041209805</v>
      </c>
      <c r="N55">
        <f t="shared" si="4"/>
        <v>173.00826930933147</v>
      </c>
    </row>
    <row r="56" spans="1:14" ht="12.75">
      <c r="A56" t="s">
        <v>47</v>
      </c>
      <c r="B56" s="1">
        <v>36801</v>
      </c>
      <c r="C56" s="2">
        <v>0.10939814814814815</v>
      </c>
      <c r="D56" t="s">
        <v>419</v>
      </c>
      <c r="E56">
        <v>0.675</v>
      </c>
      <c r="F56">
        <v>11.0853</v>
      </c>
      <c r="G56" t="s">
        <v>420</v>
      </c>
      <c r="H56">
        <v>1.665</v>
      </c>
      <c r="I56">
        <v>115.0525</v>
      </c>
      <c r="K56" s="2">
        <v>0.1076388888888889</v>
      </c>
      <c r="L56" s="3">
        <f t="shared" si="1"/>
        <v>276.1076388888889</v>
      </c>
      <c r="M56">
        <f t="shared" si="3"/>
        <v>575.7789816493272</v>
      </c>
      <c r="N56">
        <f t="shared" si="4"/>
        <v>168.1425154514186</v>
      </c>
    </row>
    <row r="57" spans="1:14" ht="12.75">
      <c r="A57" t="s">
        <v>48</v>
      </c>
      <c r="B57" s="1">
        <v>36801</v>
      </c>
      <c r="C57" s="2">
        <v>0.11148148148148147</v>
      </c>
      <c r="D57" t="s">
        <v>419</v>
      </c>
      <c r="E57">
        <v>0.673</v>
      </c>
      <c r="F57">
        <v>11.2155</v>
      </c>
      <c r="G57" t="s">
        <v>420</v>
      </c>
      <c r="H57">
        <v>1.663</v>
      </c>
      <c r="I57">
        <v>117.4749</v>
      </c>
      <c r="K57" s="2">
        <v>0.10972222222222222</v>
      </c>
      <c r="L57" s="3">
        <f t="shared" si="1"/>
        <v>276.1097222222222</v>
      </c>
      <c r="M57">
        <f t="shared" si="3"/>
        <v>582.5416694801249</v>
      </c>
      <c r="N57">
        <f t="shared" si="4"/>
        <v>170.91980153657607</v>
      </c>
    </row>
    <row r="58" spans="1:14" ht="12.75">
      <c r="A58" t="s">
        <v>427</v>
      </c>
      <c r="B58" s="1">
        <v>36801</v>
      </c>
      <c r="C58">
        <f>AVERAGE(C57,C59)</f>
        <v>0.11356481481481481</v>
      </c>
      <c r="D58" t="s">
        <v>419</v>
      </c>
      <c r="E58" t="s">
        <v>427</v>
      </c>
      <c r="F58" t="s">
        <v>427</v>
      </c>
      <c r="G58" t="s">
        <v>420</v>
      </c>
      <c r="H58" t="s">
        <v>427</v>
      </c>
      <c r="I58" t="s">
        <v>427</v>
      </c>
      <c r="K58" s="2">
        <v>0.11180555555555556</v>
      </c>
      <c r="L58" s="3">
        <f t="shared" si="1"/>
        <v>276.1118055555556</v>
      </c>
      <c r="M58" t="s">
        <v>427</v>
      </c>
      <c r="N58" t="s">
        <v>427</v>
      </c>
    </row>
    <row r="59" spans="1:14" ht="12.75">
      <c r="A59" t="s">
        <v>49</v>
      </c>
      <c r="B59" s="1">
        <v>36801</v>
      </c>
      <c r="C59" s="2">
        <v>0.11564814814814815</v>
      </c>
      <c r="D59" t="s">
        <v>419</v>
      </c>
      <c r="E59">
        <v>0.675</v>
      </c>
      <c r="F59">
        <v>11.4393</v>
      </c>
      <c r="G59" t="s">
        <v>420</v>
      </c>
      <c r="H59">
        <v>1.665</v>
      </c>
      <c r="I59">
        <v>114.3723</v>
      </c>
      <c r="K59" s="2">
        <v>0.11388888888888889</v>
      </c>
      <c r="L59" s="3">
        <f t="shared" si="1"/>
        <v>276.1138888888889</v>
      </c>
      <c r="M59">
        <f t="shared" si="3"/>
        <v>594.1660130786851</v>
      </c>
      <c r="N59">
        <f>(277-103)/(-62+(AVERAGE($P$207,$P$47)))*I59+277-((277-103)/(-62+(AVERAGE($P$207,$P$47)))*210)</f>
        <v>167.36266489200477</v>
      </c>
    </row>
    <row r="60" spans="1:14" ht="12.75">
      <c r="A60" t="s">
        <v>427</v>
      </c>
      <c r="B60" s="1">
        <v>36801</v>
      </c>
      <c r="C60">
        <f>AVERAGE(C59,C61)</f>
        <v>0.11773726851851853</v>
      </c>
      <c r="D60" t="s">
        <v>419</v>
      </c>
      <c r="E60" t="s">
        <v>427</v>
      </c>
      <c r="F60" t="s">
        <v>427</v>
      </c>
      <c r="G60" t="s">
        <v>420</v>
      </c>
      <c r="H60" t="s">
        <v>427</v>
      </c>
      <c r="I60" t="s">
        <v>427</v>
      </c>
      <c r="K60" s="2">
        <v>0.11597222222222221</v>
      </c>
      <c r="L60" s="3">
        <f t="shared" si="1"/>
        <v>276.11597222222224</v>
      </c>
      <c r="M60" t="s">
        <v>427</v>
      </c>
      <c r="N60" t="s">
        <v>427</v>
      </c>
    </row>
    <row r="61" spans="1:14" ht="12.75">
      <c r="A61" t="s">
        <v>50</v>
      </c>
      <c r="B61" s="1">
        <v>36801</v>
      </c>
      <c r="C61" s="2">
        <v>0.1198263888888889</v>
      </c>
      <c r="D61" t="s">
        <v>419</v>
      </c>
      <c r="E61">
        <v>0.675</v>
      </c>
      <c r="F61">
        <v>10.1867</v>
      </c>
      <c r="G61" t="s">
        <v>420</v>
      </c>
      <c r="H61">
        <v>1.665</v>
      </c>
      <c r="I61">
        <v>114.9385</v>
      </c>
      <c r="K61" s="2">
        <v>0.11805555555555557</v>
      </c>
      <c r="L61" s="3">
        <f t="shared" si="1"/>
        <v>276.11805555555554</v>
      </c>
      <c r="M61">
        <f t="shared" si="3"/>
        <v>529.1050086481378</v>
      </c>
      <c r="N61">
        <f aca="true" t="shared" si="5" ref="N61:N71">(277-103)/(-62+(AVERAGE($P$207,$P$47)))*I61+277-((277-103)/(-62+(AVERAGE($P$207,$P$47)))*210)</f>
        <v>168.0118142403437</v>
      </c>
    </row>
    <row r="62" spans="1:14" ht="12.75">
      <c r="A62" t="s">
        <v>51</v>
      </c>
      <c r="B62" s="1">
        <v>36801</v>
      </c>
      <c r="C62" s="2">
        <v>0.12190972222222222</v>
      </c>
      <c r="D62" t="s">
        <v>419</v>
      </c>
      <c r="E62">
        <v>0.675</v>
      </c>
      <c r="F62">
        <v>10.9996</v>
      </c>
      <c r="G62" t="s">
        <v>420</v>
      </c>
      <c r="H62">
        <v>1.665</v>
      </c>
      <c r="I62">
        <v>110.1745</v>
      </c>
      <c r="K62" s="2">
        <v>0.12013888888888889</v>
      </c>
      <c r="L62" s="3">
        <f t="shared" si="1"/>
        <v>276.1201388888889</v>
      </c>
      <c r="M62">
        <f t="shared" si="3"/>
        <v>571.3276579388865</v>
      </c>
      <c r="N62">
        <f t="shared" si="5"/>
        <v>162.54987941963282</v>
      </c>
    </row>
    <row r="63" spans="1:14" ht="12.75">
      <c r="A63" t="s">
        <v>52</v>
      </c>
      <c r="B63" s="1">
        <v>36801</v>
      </c>
      <c r="C63" s="2">
        <v>0.12399305555555555</v>
      </c>
      <c r="D63" t="s">
        <v>419</v>
      </c>
      <c r="E63">
        <v>0.678</v>
      </c>
      <c r="F63">
        <v>11.3877</v>
      </c>
      <c r="G63" t="s">
        <v>420</v>
      </c>
      <c r="H63">
        <v>1.668</v>
      </c>
      <c r="I63">
        <v>115.7931</v>
      </c>
      <c r="K63" s="2">
        <v>0.12222222222222223</v>
      </c>
      <c r="L63" s="3">
        <f t="shared" si="1"/>
        <v>276.1222222222222</v>
      </c>
      <c r="M63">
        <f t="shared" si="3"/>
        <v>591.4858695144059</v>
      </c>
      <c r="N63">
        <f t="shared" si="5"/>
        <v>168.99161472266513</v>
      </c>
    </row>
    <row r="64" spans="1:14" ht="12.75">
      <c r="A64" t="s">
        <v>53</v>
      </c>
      <c r="B64" s="1">
        <v>36801</v>
      </c>
      <c r="C64" s="2">
        <v>0.1260763888888889</v>
      </c>
      <c r="D64" t="s">
        <v>419</v>
      </c>
      <c r="E64">
        <v>0.673</v>
      </c>
      <c r="F64">
        <v>11.1342</v>
      </c>
      <c r="G64" t="s">
        <v>420</v>
      </c>
      <c r="H64">
        <v>1.663</v>
      </c>
      <c r="I64">
        <v>110.1635</v>
      </c>
      <c r="K64" s="2">
        <v>0.12430555555555556</v>
      </c>
      <c r="L64" s="3">
        <f t="shared" si="1"/>
        <v>276.12430555555557</v>
      </c>
      <c r="M64">
        <f t="shared" si="3"/>
        <v>578.3188851433827</v>
      </c>
      <c r="N64">
        <f t="shared" si="5"/>
        <v>162.53726789926594</v>
      </c>
    </row>
    <row r="65" spans="1:14" ht="12.75">
      <c r="A65" t="s">
        <v>54</v>
      </c>
      <c r="B65" s="1">
        <v>36801</v>
      </c>
      <c r="C65" s="2">
        <v>0.12815972222222222</v>
      </c>
      <c r="D65" t="s">
        <v>419</v>
      </c>
      <c r="E65">
        <v>0.675</v>
      </c>
      <c r="F65">
        <v>12.1827</v>
      </c>
      <c r="G65" t="s">
        <v>420</v>
      </c>
      <c r="H65">
        <v>1.665</v>
      </c>
      <c r="I65">
        <v>112.6671</v>
      </c>
      <c r="K65" s="2">
        <v>0.12638888888888888</v>
      </c>
      <c r="L65" s="3">
        <f t="shared" si="1"/>
        <v>276.12638888888887</v>
      </c>
      <c r="M65">
        <f t="shared" si="3"/>
        <v>632.7787790803369</v>
      </c>
      <c r="N65">
        <f t="shared" si="5"/>
        <v>165.40764993476796</v>
      </c>
    </row>
    <row r="66" spans="1:14" ht="12.75">
      <c r="A66" t="s">
        <v>55</v>
      </c>
      <c r="B66" s="1">
        <v>36801</v>
      </c>
      <c r="C66" s="2">
        <v>0.13024305555555557</v>
      </c>
      <c r="D66" t="s">
        <v>419</v>
      </c>
      <c r="E66">
        <v>0.673</v>
      </c>
      <c r="F66">
        <v>11.0692</v>
      </c>
      <c r="G66" t="s">
        <v>420</v>
      </c>
      <c r="H66">
        <v>1.665</v>
      </c>
      <c r="I66">
        <v>106.1232</v>
      </c>
      <c r="K66" s="2">
        <v>0.12847222222222224</v>
      </c>
      <c r="L66" s="3">
        <f t="shared" si="1"/>
        <v>276.12847222222223</v>
      </c>
      <c r="M66">
        <f t="shared" si="3"/>
        <v>574.9427353046586</v>
      </c>
      <c r="N66">
        <f t="shared" si="5"/>
        <v>157.90505646851074</v>
      </c>
    </row>
    <row r="67" spans="1:14" ht="12.75">
      <c r="A67" t="s">
        <v>56</v>
      </c>
      <c r="B67" s="1">
        <v>36801</v>
      </c>
      <c r="C67" s="2">
        <v>0.1323263888888889</v>
      </c>
      <c r="D67" t="s">
        <v>419</v>
      </c>
      <c r="E67">
        <v>0.673</v>
      </c>
      <c r="F67">
        <v>10.903</v>
      </c>
      <c r="G67" t="s">
        <v>420</v>
      </c>
      <c r="H67">
        <v>1.665</v>
      </c>
      <c r="I67">
        <v>109.1034</v>
      </c>
      <c r="K67" s="2">
        <v>0.13055555555555556</v>
      </c>
      <c r="L67" s="3">
        <f t="shared" si="1"/>
        <v>276.13055555555553</v>
      </c>
      <c r="M67">
        <f t="shared" si="3"/>
        <v>566.3101798708753</v>
      </c>
      <c r="N67">
        <f t="shared" si="5"/>
        <v>161.32186128645412</v>
      </c>
    </row>
    <row r="68" spans="1:14" ht="12.75">
      <c r="A68" t="s">
        <v>57</v>
      </c>
      <c r="B68" s="1">
        <v>36801</v>
      </c>
      <c r="C68" s="2">
        <v>0.13440972222222222</v>
      </c>
      <c r="D68" t="s">
        <v>419</v>
      </c>
      <c r="E68">
        <v>0.675</v>
      </c>
      <c r="F68">
        <v>11.57</v>
      </c>
      <c r="G68" t="s">
        <v>420</v>
      </c>
      <c r="H68">
        <v>1.665</v>
      </c>
      <c r="I68">
        <v>102.9033</v>
      </c>
      <c r="K68" s="2">
        <v>0.1326388888888889</v>
      </c>
      <c r="L68" s="3">
        <f t="shared" si="1"/>
        <v>276.1326388888889</v>
      </c>
      <c r="M68">
        <f t="shared" si="3"/>
        <v>600.9546712928577</v>
      </c>
      <c r="N68">
        <f t="shared" si="5"/>
        <v>154.21343515675449</v>
      </c>
    </row>
    <row r="69" spans="1:14" ht="12.75">
      <c r="A69" t="s">
        <v>58</v>
      </c>
      <c r="B69" s="1">
        <v>36801</v>
      </c>
      <c r="C69" s="2">
        <v>0.13649305555555555</v>
      </c>
      <c r="D69" t="s">
        <v>419</v>
      </c>
      <c r="E69">
        <v>0.675</v>
      </c>
      <c r="F69">
        <v>11.0214</v>
      </c>
      <c r="G69" t="s">
        <v>420</v>
      </c>
      <c r="H69">
        <v>1.665</v>
      </c>
      <c r="I69">
        <v>102.1381</v>
      </c>
      <c r="K69" s="2">
        <v>0.13472222222222222</v>
      </c>
      <c r="L69" s="3">
        <f t="shared" si="1"/>
        <v>276.1347222222222</v>
      </c>
      <c r="M69">
        <f t="shared" si="3"/>
        <v>572.4599666540278</v>
      </c>
      <c r="N69">
        <f t="shared" si="5"/>
        <v>153.33613193996018</v>
      </c>
    </row>
    <row r="70" spans="1:14" ht="12.75">
      <c r="A70" t="s">
        <v>59</v>
      </c>
      <c r="B70" s="1">
        <v>36801</v>
      </c>
      <c r="C70" s="2">
        <v>0.13858796296296297</v>
      </c>
      <c r="D70" t="s">
        <v>419</v>
      </c>
      <c r="E70">
        <v>0.673</v>
      </c>
      <c r="F70">
        <v>10.7118</v>
      </c>
      <c r="G70" t="s">
        <v>420</v>
      </c>
      <c r="H70">
        <v>1.663</v>
      </c>
      <c r="I70">
        <v>97.5673</v>
      </c>
      <c r="K70" s="2">
        <v>0.13680555555555554</v>
      </c>
      <c r="L70" s="3">
        <f aca="true" t="shared" si="6" ref="L70:L133">B70-DATE(1999,12,31)+K70</f>
        <v>276.13680555555555</v>
      </c>
      <c r="M70">
        <f t="shared" si="3"/>
        <v>556.3791052683521</v>
      </c>
      <c r="N70">
        <f t="shared" si="5"/>
        <v>148.09570127696583</v>
      </c>
    </row>
    <row r="71" spans="1:14" ht="12.75">
      <c r="A71" t="s">
        <v>60</v>
      </c>
      <c r="B71" s="1">
        <v>36801</v>
      </c>
      <c r="C71" s="2">
        <v>0.1406712962962963</v>
      </c>
      <c r="D71" t="s">
        <v>419</v>
      </c>
      <c r="E71">
        <v>0.676</v>
      </c>
      <c r="F71">
        <v>11.3151</v>
      </c>
      <c r="G71" t="s">
        <v>420</v>
      </c>
      <c r="H71">
        <v>1.665</v>
      </c>
      <c r="I71">
        <v>100.8045</v>
      </c>
      <c r="K71" s="2">
        <v>0.1388888888888889</v>
      </c>
      <c r="L71" s="3">
        <f t="shared" si="6"/>
        <v>276.1388888888889</v>
      </c>
      <c r="M71">
        <f t="shared" si="3"/>
        <v>587.714969848385</v>
      </c>
      <c r="N71">
        <f t="shared" si="5"/>
        <v>151.80715707075365</v>
      </c>
    </row>
    <row r="72" spans="1:14" ht="12.75">
      <c r="A72" t="s">
        <v>427</v>
      </c>
      <c r="B72" s="1">
        <v>36801</v>
      </c>
      <c r="C72">
        <f>AVERAGE(C71,C73)</f>
        <v>0.14275462962962962</v>
      </c>
      <c r="D72" t="s">
        <v>419</v>
      </c>
      <c r="E72" t="s">
        <v>427</v>
      </c>
      <c r="F72" t="s">
        <v>427</v>
      </c>
      <c r="G72" t="s">
        <v>420</v>
      </c>
      <c r="H72" t="s">
        <v>427</v>
      </c>
      <c r="I72" t="s">
        <v>427</v>
      </c>
      <c r="K72" s="2">
        <v>0.14097222222222222</v>
      </c>
      <c r="L72" s="3">
        <f t="shared" si="6"/>
        <v>276.1409722222222</v>
      </c>
      <c r="M72" t="s">
        <v>427</v>
      </c>
      <c r="N72" t="s">
        <v>427</v>
      </c>
    </row>
    <row r="73" spans="1:14" ht="12.75">
      <c r="A73" t="s">
        <v>61</v>
      </c>
      <c r="B73" s="1">
        <v>36801</v>
      </c>
      <c r="C73" s="2">
        <v>0.14483796296296295</v>
      </c>
      <c r="D73" t="s">
        <v>419</v>
      </c>
      <c r="E73">
        <v>0.673</v>
      </c>
      <c r="F73">
        <v>10.6939</v>
      </c>
      <c r="G73" t="s">
        <v>420</v>
      </c>
      <c r="H73">
        <v>1.665</v>
      </c>
      <c r="I73">
        <v>94.7092</v>
      </c>
      <c r="K73" s="2">
        <v>0.14305555555555557</v>
      </c>
      <c r="L73" s="3">
        <f t="shared" si="6"/>
        <v>276.1430555555556</v>
      </c>
      <c r="M73">
        <f t="shared" si="3"/>
        <v>555.4493655435342</v>
      </c>
      <c r="N73">
        <f>(277-103)/(-62+(AVERAGE($P$207,$P$47)))*I73+277-((277-103)/(-62+(AVERAGE($P$207,$P$47)))*210)</f>
        <v>144.81888433509482</v>
      </c>
    </row>
    <row r="74" spans="1:14" ht="12.75">
      <c r="A74" t="s">
        <v>427</v>
      </c>
      <c r="B74" s="1">
        <v>36801</v>
      </c>
      <c r="C74">
        <f>AVERAGE(C73,C75)</f>
        <v>0.14692708333333332</v>
      </c>
      <c r="D74" t="s">
        <v>419</v>
      </c>
      <c r="E74" t="s">
        <v>427</v>
      </c>
      <c r="F74" t="s">
        <v>427</v>
      </c>
      <c r="G74" t="s">
        <v>420</v>
      </c>
      <c r="H74" t="s">
        <v>427</v>
      </c>
      <c r="I74" t="s">
        <v>427</v>
      </c>
      <c r="K74" s="2">
        <v>0.1451388888888889</v>
      </c>
      <c r="L74" s="3">
        <f t="shared" si="6"/>
        <v>276.1451388888889</v>
      </c>
      <c r="M74" t="s">
        <v>427</v>
      </c>
      <c r="N74" t="s">
        <v>427</v>
      </c>
    </row>
    <row r="75" spans="1:14" ht="12.75">
      <c r="A75" t="s">
        <v>62</v>
      </c>
      <c r="B75" s="1">
        <v>36801</v>
      </c>
      <c r="C75" s="2">
        <v>0.1490162037037037</v>
      </c>
      <c r="D75" t="s">
        <v>419</v>
      </c>
      <c r="E75">
        <v>0.675</v>
      </c>
      <c r="F75">
        <v>11.1381</v>
      </c>
      <c r="G75" t="s">
        <v>420</v>
      </c>
      <c r="H75">
        <v>1.665</v>
      </c>
      <c r="I75">
        <v>89.4641</v>
      </c>
      <c r="K75" s="2">
        <v>0.14722222222222223</v>
      </c>
      <c r="L75" s="3">
        <f t="shared" si="6"/>
        <v>276.14722222222224</v>
      </c>
      <c r="M75">
        <f t="shared" si="3"/>
        <v>578.521454133706</v>
      </c>
      <c r="N75">
        <f aca="true" t="shared" si="7" ref="N75:N89">(277-103)/(-62+(AVERAGE($P$207,$P$47)))*I75+277-((277-103)/(-62+(AVERAGE($P$207,$P$47)))*210)</f>
        <v>138.80536747361066</v>
      </c>
    </row>
    <row r="76" spans="1:14" ht="12.75">
      <c r="A76" t="s">
        <v>63</v>
      </c>
      <c r="B76" s="1">
        <v>36801</v>
      </c>
      <c r="C76" s="2">
        <v>0.1511574074074074</v>
      </c>
      <c r="D76" t="s">
        <v>419</v>
      </c>
      <c r="E76">
        <v>0.675</v>
      </c>
      <c r="F76">
        <v>10.9362</v>
      </c>
      <c r="G76" t="s">
        <v>420</v>
      </c>
      <c r="H76">
        <v>1.663</v>
      </c>
      <c r="I76">
        <v>85.286</v>
      </c>
      <c r="K76" s="2">
        <v>0.14930555555555555</v>
      </c>
      <c r="L76" s="3">
        <f t="shared" si="6"/>
        <v>276.14930555555554</v>
      </c>
      <c r="M76">
        <f t="shared" si="3"/>
        <v>568.0346133269619</v>
      </c>
      <c r="N76">
        <f t="shared" si="7"/>
        <v>134.01516808771396</v>
      </c>
    </row>
    <row r="77" spans="1:14" ht="12.75">
      <c r="A77" t="s">
        <v>64</v>
      </c>
      <c r="B77" s="1">
        <v>36801</v>
      </c>
      <c r="C77" s="2">
        <v>0.15318287037037037</v>
      </c>
      <c r="D77" t="s">
        <v>419</v>
      </c>
      <c r="E77">
        <v>0.675</v>
      </c>
      <c r="F77">
        <v>11.1798</v>
      </c>
      <c r="G77" t="s">
        <v>420</v>
      </c>
      <c r="H77">
        <v>1.665</v>
      </c>
      <c r="I77">
        <v>89.4718</v>
      </c>
      <c r="K77" s="2">
        <v>0.15138888888888888</v>
      </c>
      <c r="L77" s="3">
        <f t="shared" si="6"/>
        <v>276.1513888888889</v>
      </c>
      <c r="M77">
        <f t="shared" si="3"/>
        <v>580.6873841071642</v>
      </c>
      <c r="N77">
        <f t="shared" si="7"/>
        <v>138.81419553786748</v>
      </c>
    </row>
    <row r="78" spans="1:14" ht="12.75">
      <c r="A78" t="s">
        <v>65</v>
      </c>
      <c r="B78" s="1">
        <v>36801</v>
      </c>
      <c r="C78" s="2">
        <v>0.1552662037037037</v>
      </c>
      <c r="D78" t="s">
        <v>419</v>
      </c>
      <c r="E78">
        <v>0.675</v>
      </c>
      <c r="F78">
        <v>10.4396</v>
      </c>
      <c r="G78" t="s">
        <v>420</v>
      </c>
      <c r="H78">
        <v>1.665</v>
      </c>
      <c r="I78">
        <v>82.1803</v>
      </c>
      <c r="K78" s="2">
        <v>0.15347222222222223</v>
      </c>
      <c r="L78" s="3">
        <f t="shared" si="6"/>
        <v>276.1534722222222</v>
      </c>
      <c r="M78">
        <f t="shared" si="3"/>
        <v>542.2408285591113</v>
      </c>
      <c r="N78">
        <f t="shared" si="7"/>
        <v>130.45447728740294</v>
      </c>
    </row>
    <row r="79" spans="1:14" ht="12.75">
      <c r="A79" t="s">
        <v>66</v>
      </c>
      <c r="B79" s="1">
        <v>36801</v>
      </c>
      <c r="C79" s="2">
        <v>0.15734953703703705</v>
      </c>
      <c r="D79" t="s">
        <v>419</v>
      </c>
      <c r="E79">
        <v>0.675</v>
      </c>
      <c r="F79">
        <v>10.7345</v>
      </c>
      <c r="G79" t="s">
        <v>420</v>
      </c>
      <c r="H79">
        <v>1.666</v>
      </c>
      <c r="I79">
        <v>88.3522</v>
      </c>
      <c r="K79" s="2">
        <v>0.15555555555555556</v>
      </c>
      <c r="L79" s="3">
        <f t="shared" si="6"/>
        <v>276.15555555555557</v>
      </c>
      <c r="M79">
        <f t="shared" si="3"/>
        <v>557.558160673568</v>
      </c>
      <c r="N79">
        <f t="shared" si="7"/>
        <v>137.53057206488933</v>
      </c>
    </row>
    <row r="80" spans="1:14" ht="12.75">
      <c r="A80" t="s">
        <v>67</v>
      </c>
      <c r="B80" s="1">
        <v>36801</v>
      </c>
      <c r="C80" s="2">
        <v>0.15949074074074074</v>
      </c>
      <c r="D80" t="s">
        <v>419</v>
      </c>
      <c r="E80">
        <v>0.675</v>
      </c>
      <c r="F80">
        <v>10.7986</v>
      </c>
      <c r="G80" t="s">
        <v>420</v>
      </c>
      <c r="H80">
        <v>1.665</v>
      </c>
      <c r="I80">
        <v>80.3404</v>
      </c>
      <c r="K80" s="2">
        <v>0.15763888888888888</v>
      </c>
      <c r="L80" s="3">
        <f t="shared" si="6"/>
        <v>276.15763888888887</v>
      </c>
      <c r="M80">
        <f t="shared" si="3"/>
        <v>560.8875638222172</v>
      </c>
      <c r="N80">
        <f t="shared" si="7"/>
        <v>128.34502853076447</v>
      </c>
    </row>
    <row r="81" spans="1:14" ht="12.75">
      <c r="A81" t="s">
        <v>68</v>
      </c>
      <c r="B81" s="1">
        <v>36801</v>
      </c>
      <c r="C81" s="2">
        <v>0.1615162037037037</v>
      </c>
      <c r="D81" t="s">
        <v>419</v>
      </c>
      <c r="E81">
        <v>0.673</v>
      </c>
      <c r="F81">
        <v>10.4645</v>
      </c>
      <c r="G81" t="s">
        <v>420</v>
      </c>
      <c r="H81">
        <v>1.665</v>
      </c>
      <c r="I81">
        <v>85.4519</v>
      </c>
      <c r="K81" s="2">
        <v>0.15972222222222224</v>
      </c>
      <c r="L81" s="3">
        <f t="shared" si="6"/>
        <v>276.15972222222223</v>
      </c>
      <c r="M81">
        <f t="shared" si="3"/>
        <v>543.5341536511763</v>
      </c>
      <c r="N81">
        <f t="shared" si="7"/>
        <v>134.20537274488356</v>
      </c>
    </row>
    <row r="82" spans="1:14" ht="12.75">
      <c r="A82" t="s">
        <v>69</v>
      </c>
      <c r="B82" s="1">
        <v>36801</v>
      </c>
      <c r="C82" s="2">
        <v>0.16361111111111112</v>
      </c>
      <c r="D82" t="s">
        <v>419</v>
      </c>
      <c r="E82">
        <v>0.673</v>
      </c>
      <c r="F82">
        <v>11.278</v>
      </c>
      <c r="G82" t="s">
        <v>420</v>
      </c>
      <c r="H82">
        <v>1.663</v>
      </c>
      <c r="I82">
        <v>82.9288</v>
      </c>
      <c r="K82" s="2">
        <v>0.16180555555555556</v>
      </c>
      <c r="L82" s="3">
        <f t="shared" si="6"/>
        <v>276.16180555555553</v>
      </c>
      <c r="M82">
        <f t="shared" si="3"/>
        <v>585.7879674019749</v>
      </c>
      <c r="N82">
        <f t="shared" si="7"/>
        <v>131.31263392327662</v>
      </c>
    </row>
    <row r="83" spans="1:14" ht="12.75">
      <c r="A83" t="s">
        <v>70</v>
      </c>
      <c r="B83" s="1">
        <v>36801</v>
      </c>
      <c r="C83" s="2">
        <v>0.16569444444444445</v>
      </c>
      <c r="D83" t="s">
        <v>419</v>
      </c>
      <c r="E83">
        <v>0.673</v>
      </c>
      <c r="F83">
        <v>11.0374</v>
      </c>
      <c r="G83" t="s">
        <v>420</v>
      </c>
      <c r="H83">
        <v>1.665</v>
      </c>
      <c r="I83">
        <v>83.3441</v>
      </c>
      <c r="K83" s="2">
        <v>0.1638888888888889</v>
      </c>
      <c r="L83" s="3">
        <f t="shared" si="6"/>
        <v>276.1638888888889</v>
      </c>
      <c r="M83">
        <f t="shared" si="3"/>
        <v>573.2910189220214</v>
      </c>
      <c r="N83">
        <f t="shared" si="7"/>
        <v>131.78877614221892</v>
      </c>
    </row>
    <row r="84" spans="1:14" ht="12.75">
      <c r="A84" t="s">
        <v>71</v>
      </c>
      <c r="B84" s="1">
        <v>36801</v>
      </c>
      <c r="C84" s="2">
        <v>0.16777777777777778</v>
      </c>
      <c r="D84" t="s">
        <v>419</v>
      </c>
      <c r="E84">
        <v>0.675</v>
      </c>
      <c r="F84">
        <v>10.7668</v>
      </c>
      <c r="G84" t="s">
        <v>420</v>
      </c>
      <c r="H84">
        <v>1.665</v>
      </c>
      <c r="I84">
        <v>79.7609</v>
      </c>
      <c r="K84" s="2">
        <v>0.16597222222222222</v>
      </c>
      <c r="L84" s="3">
        <f t="shared" si="6"/>
        <v>276.1659722222222</v>
      </c>
      <c r="M84">
        <f t="shared" si="3"/>
        <v>559.23584743958</v>
      </c>
      <c r="N84">
        <f t="shared" si="7"/>
        <v>127.68063070780016</v>
      </c>
    </row>
    <row r="85" spans="1:14" ht="12.75">
      <c r="A85" t="s">
        <v>72</v>
      </c>
      <c r="B85" s="1">
        <v>36801</v>
      </c>
      <c r="C85" s="2">
        <v>0.1698611111111111</v>
      </c>
      <c r="D85" t="s">
        <v>419</v>
      </c>
      <c r="E85">
        <v>0.675</v>
      </c>
      <c r="F85">
        <v>10.2824</v>
      </c>
      <c r="G85" t="s">
        <v>420</v>
      </c>
      <c r="H85">
        <v>1.665</v>
      </c>
      <c r="I85">
        <v>86.6324</v>
      </c>
      <c r="K85" s="2">
        <v>0.16805555555555554</v>
      </c>
      <c r="L85" s="3">
        <f t="shared" si="6"/>
        <v>276.16805555555555</v>
      </c>
      <c r="M85">
        <f t="shared" si="3"/>
        <v>534.0757400260744</v>
      </c>
      <c r="N85">
        <f t="shared" si="7"/>
        <v>135.55881818062016</v>
      </c>
    </row>
    <row r="86" spans="1:14" ht="12.75">
      <c r="A86" t="s">
        <v>73</v>
      </c>
      <c r="B86" s="1">
        <v>36801</v>
      </c>
      <c r="C86" s="2">
        <v>0.1720023148148148</v>
      </c>
      <c r="D86" t="s">
        <v>419</v>
      </c>
      <c r="E86">
        <v>0.673</v>
      </c>
      <c r="F86">
        <v>10.6257</v>
      </c>
      <c r="G86" t="s">
        <v>420</v>
      </c>
      <c r="H86">
        <v>1.665</v>
      </c>
      <c r="I86">
        <v>78.9482</v>
      </c>
      <c r="K86" s="2">
        <v>0.17013888888888887</v>
      </c>
      <c r="L86" s="3">
        <f t="shared" si="6"/>
        <v>276.1701388888889</v>
      </c>
      <c r="M86">
        <f t="shared" si="3"/>
        <v>551.9070052512117</v>
      </c>
      <c r="N86">
        <f t="shared" si="7"/>
        <v>126.74886865305797</v>
      </c>
    </row>
    <row r="87" spans="1:14" ht="12.75">
      <c r="A87" t="s">
        <v>74</v>
      </c>
      <c r="B87" s="1">
        <v>36801</v>
      </c>
      <c r="C87" s="2">
        <v>0.17402777777777778</v>
      </c>
      <c r="D87" t="s">
        <v>419</v>
      </c>
      <c r="E87">
        <v>0.673</v>
      </c>
      <c r="F87">
        <v>11.5219</v>
      </c>
      <c r="G87" t="s">
        <v>420</v>
      </c>
      <c r="H87">
        <v>1.663</v>
      </c>
      <c r="I87">
        <v>83.2997</v>
      </c>
      <c r="K87" s="2">
        <v>0.17222222222222225</v>
      </c>
      <c r="L87" s="3">
        <f t="shared" si="6"/>
        <v>276.1722222222222</v>
      </c>
      <c r="M87">
        <f t="shared" si="3"/>
        <v>598.456320412202</v>
      </c>
      <c r="N87">
        <f t="shared" si="7"/>
        <v>131.7378714600108</v>
      </c>
    </row>
    <row r="88" spans="1:14" ht="12.75">
      <c r="A88" t="s">
        <v>75</v>
      </c>
      <c r="B88" s="1">
        <v>36801</v>
      </c>
      <c r="C88" s="2">
        <v>0.1761111111111111</v>
      </c>
      <c r="D88" t="s">
        <v>419</v>
      </c>
      <c r="E88">
        <v>0.675</v>
      </c>
      <c r="F88">
        <v>10.9185</v>
      </c>
      <c r="G88" t="s">
        <v>420</v>
      </c>
      <c r="H88">
        <v>1.665</v>
      </c>
      <c r="I88">
        <v>79.1371</v>
      </c>
      <c r="K88" s="2">
        <v>0.17430555555555557</v>
      </c>
      <c r="L88" s="3">
        <f t="shared" si="6"/>
        <v>276.1743055555556</v>
      </c>
      <c r="M88">
        <f t="shared" si="3"/>
        <v>567.1152617554941</v>
      </c>
      <c r="N88">
        <f t="shared" si="7"/>
        <v>126.96544285281288</v>
      </c>
    </row>
    <row r="89" spans="1:14" ht="12.75">
      <c r="A89" t="s">
        <v>76</v>
      </c>
      <c r="B89" s="1">
        <v>36801</v>
      </c>
      <c r="C89" s="2">
        <v>0.1782060185185185</v>
      </c>
      <c r="D89" t="s">
        <v>419</v>
      </c>
      <c r="E89">
        <v>0.673</v>
      </c>
      <c r="F89">
        <v>10.5185</v>
      </c>
      <c r="G89" t="s">
        <v>420</v>
      </c>
      <c r="H89">
        <v>1.665</v>
      </c>
      <c r="I89">
        <v>85.5658</v>
      </c>
      <c r="K89" s="2">
        <v>0.1763888888888889</v>
      </c>
      <c r="L89" s="3">
        <f t="shared" si="6"/>
        <v>276.1763888888889</v>
      </c>
      <c r="M89">
        <f t="shared" si="3"/>
        <v>546.3389550556547</v>
      </c>
      <c r="N89">
        <f t="shared" si="7"/>
        <v>134.33595930577337</v>
      </c>
    </row>
    <row r="90" spans="1:14" ht="12.75">
      <c r="A90" t="s">
        <v>427</v>
      </c>
      <c r="B90" s="1">
        <v>36801</v>
      </c>
      <c r="C90">
        <f>AVERAGE(C89,C91)</f>
        <v>0.18028935185185185</v>
      </c>
      <c r="D90" t="s">
        <v>419</v>
      </c>
      <c r="E90" t="s">
        <v>427</v>
      </c>
      <c r="F90" t="s">
        <v>427</v>
      </c>
      <c r="G90" t="s">
        <v>420</v>
      </c>
      <c r="H90" t="s">
        <v>427</v>
      </c>
      <c r="I90" t="s">
        <v>427</v>
      </c>
      <c r="K90" s="2">
        <v>0.17847222222222223</v>
      </c>
      <c r="L90" s="3">
        <f t="shared" si="6"/>
        <v>276.17847222222224</v>
      </c>
      <c r="M90" t="s">
        <v>427</v>
      </c>
      <c r="N90" t="s">
        <v>427</v>
      </c>
    </row>
    <row r="91" spans="1:14" ht="12.75">
      <c r="A91" t="s">
        <v>77</v>
      </c>
      <c r="B91" s="1">
        <v>36801</v>
      </c>
      <c r="C91" s="2">
        <v>0.1823726851851852</v>
      </c>
      <c r="D91" t="s">
        <v>419</v>
      </c>
      <c r="E91">
        <v>0.675</v>
      </c>
      <c r="F91">
        <v>10.4266</v>
      </c>
      <c r="G91" t="s">
        <v>420</v>
      </c>
      <c r="H91">
        <v>1.666</v>
      </c>
      <c r="I91">
        <v>86.218</v>
      </c>
      <c r="K91" s="2">
        <v>0.18055555555555555</v>
      </c>
      <c r="L91" s="3">
        <f t="shared" si="6"/>
        <v>276.18055555555554</v>
      </c>
      <c r="M91">
        <f t="shared" si="3"/>
        <v>541.5655985913666</v>
      </c>
      <c r="N91">
        <f>(277-103)/(-62+(AVERAGE($P$207,$P$47)))*I91+277-((277-103)/(-62+(AVERAGE($P$207,$P$47)))*210)</f>
        <v>135.08370781334423</v>
      </c>
    </row>
    <row r="92" spans="1:14" ht="12.75">
      <c r="A92" t="s">
        <v>78</v>
      </c>
      <c r="B92" s="1">
        <v>36801</v>
      </c>
      <c r="C92" s="2">
        <v>0.18445601851851853</v>
      </c>
      <c r="D92" t="s">
        <v>419</v>
      </c>
      <c r="E92">
        <v>0.675</v>
      </c>
      <c r="F92">
        <v>10.453</v>
      </c>
      <c r="G92" t="s">
        <v>420</v>
      </c>
      <c r="H92">
        <v>1.666</v>
      </c>
      <c r="I92">
        <v>85.7115</v>
      </c>
      <c r="K92" s="2">
        <v>0.1826388888888889</v>
      </c>
      <c r="L92" s="3">
        <f t="shared" si="6"/>
        <v>276.1826388888889</v>
      </c>
      <c r="M92">
        <f t="shared" si="3"/>
        <v>542.9368348335558</v>
      </c>
      <c r="N92">
        <f>(277-103)/(-62+(AVERAGE($P$207,$P$47)))*I92+277-((277-103)/(-62+(AVERAGE($P$207,$P$47)))*210)</f>
        <v>134.50300462554196</v>
      </c>
    </row>
    <row r="93" spans="1:14" ht="12.75">
      <c r="A93" t="s">
        <v>79</v>
      </c>
      <c r="B93" s="1">
        <v>36801</v>
      </c>
      <c r="C93" s="2">
        <v>0.18653935185185186</v>
      </c>
      <c r="D93" t="s">
        <v>419</v>
      </c>
      <c r="E93">
        <v>0.673</v>
      </c>
      <c r="F93">
        <v>10.7037</v>
      </c>
      <c r="G93" t="s">
        <v>420</v>
      </c>
      <c r="H93">
        <v>1.665</v>
      </c>
      <c r="I93">
        <v>90.7806</v>
      </c>
      <c r="K93" s="2">
        <v>0.18472222222222223</v>
      </c>
      <c r="L93" s="3">
        <f t="shared" si="6"/>
        <v>276.1847222222222</v>
      </c>
      <c r="M93">
        <f t="shared" si="3"/>
        <v>555.9583850576803</v>
      </c>
      <c r="N93">
        <f>(277-103)/(-62+(AVERAGE($P$207,$P$47)))*I93+277-((277-103)/(-62+(AVERAGE($P$207,$P$47)))*210)</f>
        <v>140.31473716115596</v>
      </c>
    </row>
    <row r="94" spans="1:14" ht="12.75">
      <c r="A94" t="s">
        <v>80</v>
      </c>
      <c r="B94" s="1">
        <v>36801</v>
      </c>
      <c r="C94" s="2">
        <v>0.18862268518518518</v>
      </c>
      <c r="D94" t="s">
        <v>419</v>
      </c>
      <c r="E94">
        <v>0.675</v>
      </c>
      <c r="F94">
        <v>11.2771</v>
      </c>
      <c r="G94" t="s">
        <v>420</v>
      </c>
      <c r="H94">
        <v>1.665</v>
      </c>
      <c r="I94">
        <v>87.3089</v>
      </c>
      <c r="K94" s="2">
        <v>0.18680555555555556</v>
      </c>
      <c r="L94" s="3">
        <f t="shared" si="6"/>
        <v>276.18680555555557</v>
      </c>
      <c r="M94">
        <f t="shared" si="3"/>
        <v>585.7412207119003</v>
      </c>
      <c r="N94">
        <f>(277-103)/(-62+(AVERAGE($P$207,$P$47)))*I94+277-((277-103)/(-62+(AVERAGE($P$207,$P$47)))*210)</f>
        <v>136.33442668318332</v>
      </c>
    </row>
    <row r="95" spans="1:14" ht="12.75">
      <c r="A95" t="s">
        <v>427</v>
      </c>
      <c r="B95" s="1">
        <v>36801</v>
      </c>
      <c r="C95">
        <f>AVERAGE(C94,C96)</f>
        <v>0.19071180555555556</v>
      </c>
      <c r="D95" t="s">
        <v>419</v>
      </c>
      <c r="E95" t="s">
        <v>427</v>
      </c>
      <c r="F95" t="s">
        <v>427</v>
      </c>
      <c r="G95" t="s">
        <v>420</v>
      </c>
      <c r="H95" t="s">
        <v>427</v>
      </c>
      <c r="I95" t="s">
        <v>427</v>
      </c>
      <c r="K95" s="2">
        <v>0.18888888888888888</v>
      </c>
      <c r="L95" s="3">
        <f t="shared" si="6"/>
        <v>276.18888888888887</v>
      </c>
      <c r="M95" t="s">
        <v>427</v>
      </c>
      <c r="N95" t="s">
        <v>427</v>
      </c>
    </row>
    <row r="96" spans="1:14" ht="12.75">
      <c r="A96" t="s">
        <v>81</v>
      </c>
      <c r="B96" s="1">
        <v>36801</v>
      </c>
      <c r="C96" s="2">
        <v>0.19280092592592593</v>
      </c>
      <c r="D96" t="s">
        <v>419</v>
      </c>
      <c r="E96">
        <v>0.675</v>
      </c>
      <c r="F96">
        <v>10.6902</v>
      </c>
      <c r="G96" t="s">
        <v>420</v>
      </c>
      <c r="H96">
        <v>1.666</v>
      </c>
      <c r="I96">
        <v>87.45</v>
      </c>
      <c r="K96" s="2">
        <v>0.1909722222222222</v>
      </c>
      <c r="L96" s="3">
        <f t="shared" si="6"/>
        <v>276.19097222222223</v>
      </c>
      <c r="M96">
        <f t="shared" si="3"/>
        <v>555.2571847065608</v>
      </c>
      <c r="N96">
        <f>(277-103)/(-62+(AVERAGE($P$207,$P$47)))*I96+277-((277-103)/(-62+(AVERAGE($P$207,$P$47)))*210)</f>
        <v>136.49619809443482</v>
      </c>
    </row>
    <row r="97" spans="1:14" ht="12.75">
      <c r="A97" t="s">
        <v>82</v>
      </c>
      <c r="B97" s="1">
        <v>36801</v>
      </c>
      <c r="C97" s="2">
        <v>0.19488425925925926</v>
      </c>
      <c r="D97" t="s">
        <v>419</v>
      </c>
      <c r="E97">
        <v>0.675</v>
      </c>
      <c r="F97">
        <v>10.1029</v>
      </c>
      <c r="G97" t="s">
        <v>420</v>
      </c>
      <c r="H97">
        <v>1.666</v>
      </c>
      <c r="I97">
        <v>94.3151</v>
      </c>
      <c r="K97" s="2">
        <v>0.19305555555555554</v>
      </c>
      <c r="L97" s="3">
        <f t="shared" si="6"/>
        <v>276.19305555555553</v>
      </c>
      <c r="M97">
        <f t="shared" si="3"/>
        <v>524.7523723945213</v>
      </c>
      <c r="N97">
        <f>(277-103)/(-62+(AVERAGE($P$207,$P$47)))*I97+277-((277-103)/(-62+(AVERAGE($P$207,$P$47)))*210)</f>
        <v>144.36704795540504</v>
      </c>
    </row>
    <row r="98" spans="1:14" ht="12.75">
      <c r="A98" t="s">
        <v>83</v>
      </c>
      <c r="B98" s="1">
        <v>36801</v>
      </c>
      <c r="C98" s="2">
        <v>0.19696759259259258</v>
      </c>
      <c r="D98" t="s">
        <v>419</v>
      </c>
      <c r="E98">
        <v>0.673</v>
      </c>
      <c r="F98">
        <v>10.3624</v>
      </c>
      <c r="G98" t="s">
        <v>420</v>
      </c>
      <c r="H98">
        <v>1.665</v>
      </c>
      <c r="I98">
        <v>89.1583</v>
      </c>
      <c r="K98" s="2">
        <v>0.1951388888888889</v>
      </c>
      <c r="L98" s="3">
        <f t="shared" si="6"/>
        <v>276.1951388888889</v>
      </c>
      <c r="M98">
        <f t="shared" si="3"/>
        <v>538.2310013660423</v>
      </c>
      <c r="N98">
        <f>(277-103)/(-62+(AVERAGE($P$207,$P$47)))*I98+277-((277-103)/(-62+(AVERAGE($P$207,$P$47)))*210)</f>
        <v>138.4547672074114</v>
      </c>
    </row>
    <row r="99" spans="1:14" ht="12.75">
      <c r="A99" t="s">
        <v>84</v>
      </c>
      <c r="B99" s="1">
        <v>36801</v>
      </c>
      <c r="C99" s="2">
        <v>0.1990509259259259</v>
      </c>
      <c r="D99" t="s">
        <v>419</v>
      </c>
      <c r="E99">
        <v>0.673</v>
      </c>
      <c r="F99">
        <v>10.3979</v>
      </c>
      <c r="G99" t="s">
        <v>420</v>
      </c>
      <c r="H99">
        <v>1.665</v>
      </c>
      <c r="I99">
        <v>93.7655</v>
      </c>
      <c r="K99" s="2">
        <v>0.19722222222222222</v>
      </c>
      <c r="L99" s="3">
        <f t="shared" si="6"/>
        <v>276.1972222222222</v>
      </c>
      <c r="M99">
        <f t="shared" si="3"/>
        <v>540.0748985856529</v>
      </c>
      <c r="N99">
        <f>(277-103)/(-62+(AVERAGE($P$207,$P$47)))*I99+277-((277-103)/(-62+(AVERAGE($P$207,$P$47)))*210)</f>
        <v>143.73693053780158</v>
      </c>
    </row>
    <row r="100" spans="1:14" ht="12.75">
      <c r="A100" t="s">
        <v>85</v>
      </c>
      <c r="B100" s="1">
        <v>36801</v>
      </c>
      <c r="C100" s="2">
        <v>0.20113425925925923</v>
      </c>
      <c r="D100" t="s">
        <v>419</v>
      </c>
      <c r="E100">
        <v>0.675</v>
      </c>
      <c r="F100">
        <v>10.5884</v>
      </c>
      <c r="G100" t="s">
        <v>420</v>
      </c>
      <c r="H100">
        <v>1.665</v>
      </c>
      <c r="I100">
        <v>92.0397</v>
      </c>
      <c r="K100" s="2">
        <v>0.19930555555555554</v>
      </c>
      <c r="L100" s="3">
        <f t="shared" si="6"/>
        <v>276.19930555555555</v>
      </c>
      <c r="M100">
        <f t="shared" si="3"/>
        <v>549.9696146514516</v>
      </c>
      <c r="N100">
        <f>(277-103)/(-62+(AVERAGE($P$207,$P$47)))*I100+277-((277-103)/(-62+(AVERAGE($P$207,$P$47)))*210)</f>
        <v>141.7582976424232</v>
      </c>
    </row>
    <row r="101" spans="1:14" ht="12.75">
      <c r="A101" t="s">
        <v>427</v>
      </c>
      <c r="B101" s="1">
        <v>36801</v>
      </c>
      <c r="C101">
        <f>AVERAGE(C100,C102)</f>
        <v>0.2032175925925926</v>
      </c>
      <c r="D101" t="s">
        <v>419</v>
      </c>
      <c r="E101" t="s">
        <v>427</v>
      </c>
      <c r="F101" t="s">
        <v>427</v>
      </c>
      <c r="G101" t="s">
        <v>420</v>
      </c>
      <c r="H101" t="s">
        <v>427</v>
      </c>
      <c r="I101" t="s">
        <v>427</v>
      </c>
      <c r="K101" s="2">
        <v>0.20138888888888887</v>
      </c>
      <c r="L101" s="3">
        <f t="shared" si="6"/>
        <v>276.2013888888889</v>
      </c>
      <c r="M101" t="s">
        <v>427</v>
      </c>
      <c r="N101" t="s">
        <v>427</v>
      </c>
    </row>
    <row r="102" spans="1:14" ht="12.75">
      <c r="A102" t="s">
        <v>86</v>
      </c>
      <c r="B102" s="1">
        <v>36801</v>
      </c>
      <c r="C102" s="2">
        <v>0.20530092592592594</v>
      </c>
      <c r="D102" t="s">
        <v>419</v>
      </c>
      <c r="E102">
        <v>0.673</v>
      </c>
      <c r="F102">
        <v>10.7739</v>
      </c>
      <c r="G102" t="s">
        <v>420</v>
      </c>
      <c r="H102">
        <v>1.665</v>
      </c>
      <c r="I102">
        <v>94.8781</v>
      </c>
      <c r="K102" s="2">
        <v>0.2034722222222222</v>
      </c>
      <c r="L102" s="3">
        <f t="shared" si="6"/>
        <v>276.2034722222222</v>
      </c>
      <c r="M102">
        <f t="shared" si="3"/>
        <v>559.6046268835021</v>
      </c>
      <c r="N102">
        <f aca="true" t="shared" si="8" ref="N102:N108">(277-103)/(-62+(AVERAGE($P$207,$P$47)))*I102+277-((277-103)/(-62+(AVERAGE($P$207,$P$47)))*210)</f>
        <v>145.012528497819</v>
      </c>
    </row>
    <row r="103" spans="1:14" ht="12.75">
      <c r="A103" t="s">
        <v>87</v>
      </c>
      <c r="B103" s="1">
        <v>36801</v>
      </c>
      <c r="C103" s="2">
        <v>0.20739583333333333</v>
      </c>
      <c r="D103" t="s">
        <v>419</v>
      </c>
      <c r="E103">
        <v>0.675</v>
      </c>
      <c r="F103">
        <v>10.3198</v>
      </c>
      <c r="G103" t="s">
        <v>420</v>
      </c>
      <c r="H103">
        <v>1.666</v>
      </c>
      <c r="I103">
        <v>102.3021</v>
      </c>
      <c r="K103" s="2">
        <v>0.20555555555555557</v>
      </c>
      <c r="L103" s="3">
        <f t="shared" si="6"/>
        <v>276.2055555555556</v>
      </c>
      <c r="M103">
        <f t="shared" si="3"/>
        <v>536.0183247025094</v>
      </c>
      <c r="N103">
        <f t="shared" si="8"/>
        <v>153.52415824361185</v>
      </c>
    </row>
    <row r="104" spans="1:14" ht="12.75">
      <c r="A104" t="s">
        <v>88</v>
      </c>
      <c r="B104" s="1">
        <v>36801</v>
      </c>
      <c r="C104" s="2">
        <v>0.20947916666666666</v>
      </c>
      <c r="D104" t="s">
        <v>419</v>
      </c>
      <c r="E104">
        <v>0.673</v>
      </c>
      <c r="F104">
        <v>11.4916</v>
      </c>
      <c r="G104" t="s">
        <v>420</v>
      </c>
      <c r="H104">
        <v>1.665</v>
      </c>
      <c r="I104">
        <v>101.0885</v>
      </c>
      <c r="K104" s="2">
        <v>0.2076388888888889</v>
      </c>
      <c r="L104" s="3">
        <f t="shared" si="6"/>
        <v>276.2076388888889</v>
      </c>
      <c r="M104">
        <f t="shared" si="3"/>
        <v>596.8825151796892</v>
      </c>
      <c r="N104">
        <f t="shared" si="8"/>
        <v>152.13276359658948</v>
      </c>
    </row>
    <row r="105" spans="1:14" ht="12.75">
      <c r="A105" t="s">
        <v>89</v>
      </c>
      <c r="B105" s="1">
        <v>36801</v>
      </c>
      <c r="C105" s="2">
        <v>0.2115625</v>
      </c>
      <c r="D105" t="s">
        <v>419</v>
      </c>
      <c r="E105">
        <v>0.673</v>
      </c>
      <c r="F105">
        <v>10.7103</v>
      </c>
      <c r="G105" t="s">
        <v>420</v>
      </c>
      <c r="H105">
        <v>1.665</v>
      </c>
      <c r="I105">
        <v>104.526</v>
      </c>
      <c r="K105" s="2">
        <v>0.20972222222222223</v>
      </c>
      <c r="L105" s="3">
        <f t="shared" si="6"/>
        <v>276.20972222222224</v>
      </c>
      <c r="M105">
        <f t="shared" si="3"/>
        <v>556.3011941182276</v>
      </c>
      <c r="N105">
        <f t="shared" si="8"/>
        <v>156.07386371123965</v>
      </c>
    </row>
    <row r="106" spans="1:14" ht="12.75">
      <c r="A106" t="s">
        <v>90</v>
      </c>
      <c r="B106" s="1">
        <v>36801</v>
      </c>
      <c r="C106" s="2">
        <v>0.21364583333333334</v>
      </c>
      <c r="D106" t="s">
        <v>419</v>
      </c>
      <c r="E106">
        <v>0.675</v>
      </c>
      <c r="F106">
        <v>11.016</v>
      </c>
      <c r="G106" t="s">
        <v>420</v>
      </c>
      <c r="H106">
        <v>1.666</v>
      </c>
      <c r="I106">
        <v>103.671</v>
      </c>
      <c r="K106" s="2">
        <v>0.21180555555555555</v>
      </c>
      <c r="L106" s="3">
        <f t="shared" si="6"/>
        <v>276.21180555555554</v>
      </c>
      <c r="M106">
        <f t="shared" si="3"/>
        <v>572.17948651358</v>
      </c>
      <c r="N106">
        <f t="shared" si="8"/>
        <v>155.09360462817756</v>
      </c>
    </row>
    <row r="107" spans="1:14" ht="12.75">
      <c r="A107" t="s">
        <v>91</v>
      </c>
      <c r="B107" s="1">
        <v>36801</v>
      </c>
      <c r="C107" s="2">
        <v>0.21572916666666667</v>
      </c>
      <c r="D107" t="s">
        <v>419</v>
      </c>
      <c r="E107">
        <v>0.675</v>
      </c>
      <c r="F107">
        <v>11.0441</v>
      </c>
      <c r="G107" t="s">
        <v>420</v>
      </c>
      <c r="H107">
        <v>1.666</v>
      </c>
      <c r="I107">
        <v>106.3917</v>
      </c>
      <c r="K107" s="2">
        <v>0.2138888888888889</v>
      </c>
      <c r="L107" s="3">
        <f t="shared" si="6"/>
        <v>276.2138888888889</v>
      </c>
      <c r="M107">
        <f t="shared" si="3"/>
        <v>573.6390220592438</v>
      </c>
      <c r="N107">
        <f t="shared" si="8"/>
        <v>158.21289221564774</v>
      </c>
    </row>
    <row r="108" spans="1:14" ht="12.75">
      <c r="A108" t="s">
        <v>92</v>
      </c>
      <c r="B108" s="1">
        <v>36801</v>
      </c>
      <c r="C108" s="2">
        <v>0.2178125</v>
      </c>
      <c r="D108" t="s">
        <v>419</v>
      </c>
      <c r="E108">
        <v>0.675</v>
      </c>
      <c r="F108">
        <v>11.2012</v>
      </c>
      <c r="G108" t="s">
        <v>420</v>
      </c>
      <c r="H108">
        <v>1.666</v>
      </c>
      <c r="I108">
        <v>106.2398</v>
      </c>
      <c r="K108" s="2">
        <v>0.21597222222222223</v>
      </c>
      <c r="L108" s="3">
        <f t="shared" si="6"/>
        <v>276.2159722222222</v>
      </c>
      <c r="M108">
        <f t="shared" si="3"/>
        <v>581.7989165156057</v>
      </c>
      <c r="N108">
        <f t="shared" si="8"/>
        <v>158.03873858439965</v>
      </c>
    </row>
    <row r="109" spans="1:14" ht="12.75">
      <c r="A109" t="s">
        <v>427</v>
      </c>
      <c r="B109" s="1">
        <v>36801</v>
      </c>
      <c r="C109">
        <f>AVERAGE(C108,C111)</f>
        <v>0.22094328703703703</v>
      </c>
      <c r="D109" t="s">
        <v>419</v>
      </c>
      <c r="E109" t="s">
        <v>427</v>
      </c>
      <c r="F109" t="s">
        <v>427</v>
      </c>
      <c r="G109" t="s">
        <v>420</v>
      </c>
      <c r="H109" t="s">
        <v>427</v>
      </c>
      <c r="I109" t="s">
        <v>427</v>
      </c>
      <c r="K109" s="2">
        <v>0.21805555555555556</v>
      </c>
      <c r="L109" s="3">
        <f t="shared" si="6"/>
        <v>276.21805555555557</v>
      </c>
      <c r="M109" t="s">
        <v>427</v>
      </c>
      <c r="N109" t="s">
        <v>427</v>
      </c>
    </row>
    <row r="110" spans="1:14" ht="12.75">
      <c r="A110" t="s">
        <v>427</v>
      </c>
      <c r="B110" s="1">
        <v>36801</v>
      </c>
      <c r="C110">
        <f>AVERAGE(C109,C111)</f>
        <v>0.22250868055555556</v>
      </c>
      <c r="D110" t="s">
        <v>419</v>
      </c>
      <c r="E110" t="s">
        <v>427</v>
      </c>
      <c r="F110" t="s">
        <v>427</v>
      </c>
      <c r="G110" t="s">
        <v>420</v>
      </c>
      <c r="H110" t="s">
        <v>427</v>
      </c>
      <c r="I110" t="s">
        <v>427</v>
      </c>
      <c r="K110" s="2">
        <v>0.22013888888888888</v>
      </c>
      <c r="L110" s="3">
        <f t="shared" si="6"/>
        <v>276.22013888888887</v>
      </c>
      <c r="M110" t="s">
        <v>427</v>
      </c>
      <c r="N110" t="s">
        <v>427</v>
      </c>
    </row>
    <row r="111" spans="1:14" ht="12.75">
      <c r="A111" t="s">
        <v>93</v>
      </c>
      <c r="B111" s="1">
        <v>36801</v>
      </c>
      <c r="C111" s="2">
        <v>0.2240740740740741</v>
      </c>
      <c r="D111" t="s">
        <v>419</v>
      </c>
      <c r="E111">
        <v>0.673</v>
      </c>
      <c r="F111">
        <v>10.9398</v>
      </c>
      <c r="G111" t="s">
        <v>420</v>
      </c>
      <c r="H111">
        <v>1.665</v>
      </c>
      <c r="I111">
        <v>104.0944</v>
      </c>
      <c r="K111" s="2">
        <v>0.2222222222222222</v>
      </c>
      <c r="L111" s="3">
        <f t="shared" si="6"/>
        <v>276.22222222222223</v>
      </c>
      <c r="M111">
        <f t="shared" si="3"/>
        <v>568.2216000872605</v>
      </c>
      <c r="N111">
        <f aca="true" t="shared" si="9" ref="N111:N122">(277-103)/(-62+(AVERAGE($P$207,$P$47)))*I111+277-((277-103)/(-62+(AVERAGE($P$207,$P$47)))*210)</f>
        <v>155.57903351211735</v>
      </c>
    </row>
    <row r="112" spans="1:14" ht="12.75">
      <c r="A112" t="s">
        <v>94</v>
      </c>
      <c r="B112" s="1">
        <v>36801</v>
      </c>
      <c r="C112" s="2">
        <v>0.22621527777777775</v>
      </c>
      <c r="D112" t="s">
        <v>419</v>
      </c>
      <c r="E112">
        <v>0.673</v>
      </c>
      <c r="F112">
        <v>10.9287</v>
      </c>
      <c r="G112" t="s">
        <v>420</v>
      </c>
      <c r="H112">
        <v>1.666</v>
      </c>
      <c r="I112">
        <v>104.5474</v>
      </c>
      <c r="K112" s="2">
        <v>0.22430555555555556</v>
      </c>
      <c r="L112" s="3">
        <f t="shared" si="6"/>
        <v>276.22430555555553</v>
      </c>
      <c r="M112">
        <f t="shared" si="3"/>
        <v>567.6450575763399</v>
      </c>
      <c r="N112">
        <f t="shared" si="9"/>
        <v>156.0983988508625</v>
      </c>
    </row>
    <row r="113" spans="1:14" ht="12.75">
      <c r="A113" t="s">
        <v>95</v>
      </c>
      <c r="B113" s="1">
        <v>36801</v>
      </c>
      <c r="C113" s="2">
        <v>0.22824074074074074</v>
      </c>
      <c r="D113" t="s">
        <v>419</v>
      </c>
      <c r="E113">
        <v>0.673</v>
      </c>
      <c r="F113">
        <v>10.2685</v>
      </c>
      <c r="G113" t="s">
        <v>420</v>
      </c>
      <c r="H113">
        <v>1.665</v>
      </c>
      <c r="I113">
        <v>103.2492</v>
      </c>
      <c r="K113" s="2">
        <v>0.2263888888888889</v>
      </c>
      <c r="L113" s="3">
        <f t="shared" si="6"/>
        <v>276.2263888888889</v>
      </c>
      <c r="M113">
        <f aca="true" t="shared" si="10" ref="M113:M176">500*F113/AVERAGE($Q$207,$Q$47)</f>
        <v>533.3537633682549</v>
      </c>
      <c r="N113">
        <f t="shared" si="9"/>
        <v>154.61001014720028</v>
      </c>
    </row>
    <row r="114" spans="1:14" ht="12.75">
      <c r="A114" t="s">
        <v>96</v>
      </c>
      <c r="B114" s="1">
        <v>36801</v>
      </c>
      <c r="C114" s="2">
        <v>0.23032407407407407</v>
      </c>
      <c r="D114" t="s">
        <v>419</v>
      </c>
      <c r="E114">
        <v>0.673</v>
      </c>
      <c r="F114">
        <v>11.2409</v>
      </c>
      <c r="G114" t="s">
        <v>420</v>
      </c>
      <c r="H114">
        <v>1.666</v>
      </c>
      <c r="I114">
        <v>106.0014</v>
      </c>
      <c r="K114" s="2">
        <v>0.22847222222222222</v>
      </c>
      <c r="L114" s="3">
        <f t="shared" si="6"/>
        <v>276.2284722222222</v>
      </c>
      <c r="M114">
        <f t="shared" si="10"/>
        <v>583.8609649555648</v>
      </c>
      <c r="N114">
        <f t="shared" si="9"/>
        <v>157.76541254299383</v>
      </c>
    </row>
    <row r="115" spans="1:14" ht="12.75">
      <c r="A115" t="s">
        <v>97</v>
      </c>
      <c r="B115" s="1">
        <v>36801</v>
      </c>
      <c r="C115" s="2">
        <v>0.2324074074074074</v>
      </c>
      <c r="D115" t="s">
        <v>419</v>
      </c>
      <c r="E115">
        <v>0.673</v>
      </c>
      <c r="F115">
        <v>10.1284</v>
      </c>
      <c r="G115" t="s">
        <v>420</v>
      </c>
      <c r="H115">
        <v>1.665</v>
      </c>
      <c r="I115">
        <v>109.7284</v>
      </c>
      <c r="K115" s="2">
        <v>0.23055555555555554</v>
      </c>
      <c r="L115" s="3">
        <f t="shared" si="6"/>
        <v>276.23055555555555</v>
      </c>
      <c r="M115">
        <f t="shared" si="10"/>
        <v>526.0768619466361</v>
      </c>
      <c r="N115">
        <f t="shared" si="9"/>
        <v>162.03842494366324</v>
      </c>
    </row>
    <row r="116" spans="1:14" ht="12.75">
      <c r="A116" t="s">
        <v>98</v>
      </c>
      <c r="B116" s="1">
        <v>36801</v>
      </c>
      <c r="C116" s="2">
        <v>0.23456018518518518</v>
      </c>
      <c r="D116" t="s">
        <v>419</v>
      </c>
      <c r="E116">
        <v>0.673</v>
      </c>
      <c r="F116">
        <v>10.2374</v>
      </c>
      <c r="G116" t="s">
        <v>420</v>
      </c>
      <c r="H116">
        <v>1.666</v>
      </c>
      <c r="I116">
        <v>103.3798</v>
      </c>
      <c r="K116" s="2">
        <v>0.23263888888888887</v>
      </c>
      <c r="L116" s="3">
        <f t="shared" si="6"/>
        <v>276.2326388888889</v>
      </c>
      <c r="M116">
        <f t="shared" si="10"/>
        <v>531.7384055223424</v>
      </c>
      <c r="N116">
        <f t="shared" si="9"/>
        <v>154.75974328901071</v>
      </c>
    </row>
    <row r="117" spans="1:14" ht="12.75">
      <c r="A117" t="s">
        <v>99</v>
      </c>
      <c r="B117" s="1">
        <v>36801</v>
      </c>
      <c r="C117" s="2">
        <v>0.23658564814814817</v>
      </c>
      <c r="D117" t="s">
        <v>419</v>
      </c>
      <c r="E117">
        <v>0.673</v>
      </c>
      <c r="F117">
        <v>10.4452</v>
      </c>
      <c r="G117" t="s">
        <v>420</v>
      </c>
      <c r="H117">
        <v>1.666</v>
      </c>
      <c r="I117">
        <v>109.2351</v>
      </c>
      <c r="K117" s="2">
        <v>0.2347222222222222</v>
      </c>
      <c r="L117" s="3">
        <f t="shared" si="6"/>
        <v>276.2347222222222</v>
      </c>
      <c r="M117">
        <f t="shared" si="10"/>
        <v>542.531696852909</v>
      </c>
      <c r="N117">
        <f t="shared" si="9"/>
        <v>161.47285558030126</v>
      </c>
    </row>
    <row r="118" spans="1:14" ht="12.75">
      <c r="A118" t="s">
        <v>100</v>
      </c>
      <c r="B118" s="1">
        <v>36801</v>
      </c>
      <c r="C118" s="2">
        <v>0.2386689814814815</v>
      </c>
      <c r="D118" t="s">
        <v>419</v>
      </c>
      <c r="E118">
        <v>0.673</v>
      </c>
      <c r="F118">
        <v>10.5392</v>
      </c>
      <c r="G118" t="s">
        <v>420</v>
      </c>
      <c r="H118">
        <v>1.665</v>
      </c>
      <c r="I118">
        <v>106.123</v>
      </c>
      <c r="K118" s="2">
        <v>0.23680555555555557</v>
      </c>
      <c r="L118" s="3">
        <f t="shared" si="6"/>
        <v>276.2368055555556</v>
      </c>
      <c r="M118">
        <f t="shared" si="10"/>
        <v>547.4141289273713</v>
      </c>
      <c r="N118">
        <f t="shared" si="9"/>
        <v>157.9048271681404</v>
      </c>
    </row>
    <row r="119" spans="1:14" ht="12.75">
      <c r="A119" t="s">
        <v>101</v>
      </c>
      <c r="B119" s="1">
        <v>36801</v>
      </c>
      <c r="C119" s="2">
        <v>0.24075231481481482</v>
      </c>
      <c r="D119" t="s">
        <v>419</v>
      </c>
      <c r="E119">
        <v>0.673</v>
      </c>
      <c r="F119">
        <v>11.1376</v>
      </c>
      <c r="G119" t="s">
        <v>420</v>
      </c>
      <c r="H119">
        <v>1.666</v>
      </c>
      <c r="I119">
        <v>109.1291</v>
      </c>
      <c r="K119" s="2">
        <v>0.2388888888888889</v>
      </c>
      <c r="L119" s="3">
        <f t="shared" si="6"/>
        <v>276.2388888888889</v>
      </c>
      <c r="M119">
        <f t="shared" si="10"/>
        <v>578.4954837503312</v>
      </c>
      <c r="N119">
        <f t="shared" si="9"/>
        <v>161.35132638403854</v>
      </c>
    </row>
    <row r="120" spans="1:14" ht="12.75">
      <c r="A120" t="s">
        <v>102</v>
      </c>
      <c r="B120" s="1">
        <v>36801</v>
      </c>
      <c r="C120" s="2">
        <v>0.24283564814814815</v>
      </c>
      <c r="D120" t="s">
        <v>419</v>
      </c>
      <c r="E120">
        <v>0.673</v>
      </c>
      <c r="F120">
        <v>11.1653</v>
      </c>
      <c r="G120" t="s">
        <v>420</v>
      </c>
      <c r="H120">
        <v>1.665</v>
      </c>
      <c r="I120">
        <v>107.2516</v>
      </c>
      <c r="K120" s="2">
        <v>0.24097222222222223</v>
      </c>
      <c r="L120" s="3">
        <f t="shared" si="6"/>
        <v>276.24097222222224</v>
      </c>
      <c r="M120">
        <f t="shared" si="10"/>
        <v>579.9342429892952</v>
      </c>
      <c r="N120">
        <f t="shared" si="9"/>
        <v>159.19876915778235</v>
      </c>
    </row>
    <row r="121" spans="1:14" ht="12.75">
      <c r="A121" t="s">
        <v>103</v>
      </c>
      <c r="B121" s="1">
        <v>36801</v>
      </c>
      <c r="C121" s="2">
        <v>0.24491898148148147</v>
      </c>
      <c r="D121" t="s">
        <v>419</v>
      </c>
      <c r="E121">
        <v>0.673</v>
      </c>
      <c r="F121">
        <v>10.5039</v>
      </c>
      <c r="G121" t="s">
        <v>420</v>
      </c>
      <c r="H121">
        <v>1.665</v>
      </c>
      <c r="I121">
        <v>107.3204</v>
      </c>
      <c r="K121" s="2">
        <v>0.24305555555555555</v>
      </c>
      <c r="L121" s="3">
        <f t="shared" si="6"/>
        <v>276.24305555555554</v>
      </c>
      <c r="M121">
        <f t="shared" si="10"/>
        <v>545.5806198611104</v>
      </c>
      <c r="N121">
        <f t="shared" si="9"/>
        <v>159.27764848516796</v>
      </c>
    </row>
    <row r="122" spans="1:14" ht="12.75">
      <c r="A122" t="s">
        <v>104</v>
      </c>
      <c r="B122" s="1">
        <v>36801</v>
      </c>
      <c r="C122" s="2">
        <v>0.24700231481481483</v>
      </c>
      <c r="D122" t="s">
        <v>419</v>
      </c>
      <c r="E122">
        <v>0.673</v>
      </c>
      <c r="F122">
        <v>10.2331</v>
      </c>
      <c r="G122" t="s">
        <v>420</v>
      </c>
      <c r="H122">
        <v>1.665</v>
      </c>
      <c r="I122">
        <v>108.6283</v>
      </c>
      <c r="K122" s="2">
        <v>0.24513888888888888</v>
      </c>
      <c r="L122" s="3">
        <f t="shared" si="6"/>
        <v>276.2451388888889</v>
      </c>
      <c r="M122">
        <f t="shared" si="10"/>
        <v>531.5150602253192</v>
      </c>
      <c r="N122">
        <f t="shared" si="9"/>
        <v>160.77715825679002</v>
      </c>
    </row>
    <row r="123" spans="1:14" ht="12.75">
      <c r="A123" t="s">
        <v>427</v>
      </c>
      <c r="B123" s="1">
        <v>36801</v>
      </c>
      <c r="C123">
        <f>AVERAGE(C122,C125)</f>
        <v>0.25016203703703704</v>
      </c>
      <c r="D123" t="s">
        <v>419</v>
      </c>
      <c r="E123" t="s">
        <v>427</v>
      </c>
      <c r="F123" t="s">
        <v>427</v>
      </c>
      <c r="G123" t="s">
        <v>420</v>
      </c>
      <c r="H123" t="s">
        <v>427</v>
      </c>
      <c r="I123" t="s">
        <v>427</v>
      </c>
      <c r="K123" s="2">
        <v>0.24722222222222223</v>
      </c>
      <c r="L123" s="3">
        <f t="shared" si="6"/>
        <v>276.2472222222222</v>
      </c>
      <c r="M123" t="s">
        <v>427</v>
      </c>
      <c r="N123" t="s">
        <v>427</v>
      </c>
    </row>
    <row r="124" spans="1:14" ht="12.75">
      <c r="A124" t="s">
        <v>427</v>
      </c>
      <c r="B124" s="1">
        <v>36801</v>
      </c>
      <c r="C124">
        <f>AVERAGE(C123,C125)</f>
        <v>0.2517418981481482</v>
      </c>
      <c r="D124" t="s">
        <v>419</v>
      </c>
      <c r="E124" t="s">
        <v>427</v>
      </c>
      <c r="F124" t="s">
        <v>427</v>
      </c>
      <c r="G124" t="s">
        <v>420</v>
      </c>
      <c r="H124" t="s">
        <v>427</v>
      </c>
      <c r="I124" t="s">
        <v>427</v>
      </c>
      <c r="K124" s="2">
        <v>0.24930555555555556</v>
      </c>
      <c r="L124" s="3">
        <f t="shared" si="6"/>
        <v>276.24930555555557</v>
      </c>
      <c r="M124" t="s">
        <v>427</v>
      </c>
      <c r="N124" t="s">
        <v>427</v>
      </c>
    </row>
    <row r="125" spans="1:14" ht="12.75">
      <c r="A125" t="s">
        <v>105</v>
      </c>
      <c r="B125" s="1">
        <v>36801</v>
      </c>
      <c r="C125" s="2">
        <v>0.25332175925925926</v>
      </c>
      <c r="D125" t="s">
        <v>419</v>
      </c>
      <c r="E125">
        <v>0.675</v>
      </c>
      <c r="F125">
        <v>10.3826</v>
      </c>
      <c r="G125" t="s">
        <v>420</v>
      </c>
      <c r="H125">
        <v>1.666</v>
      </c>
      <c r="I125">
        <v>106.0668</v>
      </c>
      <c r="K125" s="2">
        <v>0.2513888888888889</v>
      </c>
      <c r="L125" s="3">
        <f t="shared" si="6"/>
        <v>276.25138888888887</v>
      </c>
      <c r="M125">
        <f t="shared" si="10"/>
        <v>539.2802048543841</v>
      </c>
      <c r="N125">
        <f>(277-103)/(-62+(AVERAGE($P$207,$P$47)))*I125+277-((277-103)/(-62+(AVERAGE($P$207,$P$47)))*210)</f>
        <v>157.84039376408418</v>
      </c>
    </row>
    <row r="126" spans="1:14" ht="12.75">
      <c r="A126" t="s">
        <v>106</v>
      </c>
      <c r="B126" s="1">
        <v>36801</v>
      </c>
      <c r="C126" s="2">
        <v>0.2553472222222222</v>
      </c>
      <c r="D126" t="s">
        <v>419</v>
      </c>
      <c r="E126">
        <v>0.675</v>
      </c>
      <c r="F126">
        <v>10.6057</v>
      </c>
      <c r="G126" t="s">
        <v>420</v>
      </c>
      <c r="H126">
        <v>1.665</v>
      </c>
      <c r="I126">
        <v>106.4835</v>
      </c>
      <c r="K126" s="2">
        <v>0.2534722222222222</v>
      </c>
      <c r="L126" s="3">
        <f t="shared" si="6"/>
        <v>276.25347222222223</v>
      </c>
      <c r="M126">
        <f t="shared" si="10"/>
        <v>550.8681899162196</v>
      </c>
      <c r="N126">
        <f>(277-103)/(-62+(AVERAGE($P$207,$P$47)))*I126+277-((277-103)/(-62+(AVERAGE($P$207,$P$47)))*210)</f>
        <v>158.31814108561866</v>
      </c>
    </row>
    <row r="127" spans="1:14" ht="12.75">
      <c r="A127" t="s">
        <v>427</v>
      </c>
      <c r="B127" s="1">
        <v>36801</v>
      </c>
      <c r="C127">
        <f>AVERAGE(C126,C128)</f>
        <v>0.25743055555555555</v>
      </c>
      <c r="D127" t="s">
        <v>419</v>
      </c>
      <c r="E127" t="s">
        <v>427</v>
      </c>
      <c r="F127" t="s">
        <v>427</v>
      </c>
      <c r="G127" t="s">
        <v>420</v>
      </c>
      <c r="H127" t="s">
        <v>427</v>
      </c>
      <c r="I127" t="s">
        <v>427</v>
      </c>
      <c r="K127" s="2">
        <v>0.2555555555555556</v>
      </c>
      <c r="L127" s="3">
        <f t="shared" si="6"/>
        <v>276.25555555555553</v>
      </c>
      <c r="M127" t="s">
        <v>427</v>
      </c>
      <c r="N127" t="s">
        <v>427</v>
      </c>
    </row>
    <row r="128" spans="1:14" ht="12.75">
      <c r="A128" t="s">
        <v>107</v>
      </c>
      <c r="B128" s="1">
        <v>36801</v>
      </c>
      <c r="C128" s="2">
        <v>0.2595138888888889</v>
      </c>
      <c r="D128" t="s">
        <v>419</v>
      </c>
      <c r="E128">
        <v>0.675</v>
      </c>
      <c r="F128">
        <v>11.0693</v>
      </c>
      <c r="G128" t="s">
        <v>420</v>
      </c>
      <c r="H128">
        <v>1.666</v>
      </c>
      <c r="I128">
        <v>105.5955</v>
      </c>
      <c r="K128" s="2">
        <v>0.2576388888888889</v>
      </c>
      <c r="L128" s="3">
        <f t="shared" si="6"/>
        <v>276.2576388888889</v>
      </c>
      <c r="M128">
        <f t="shared" si="10"/>
        <v>574.9479293813336</v>
      </c>
      <c r="N128">
        <f aca="true" t="shared" si="11" ref="N128:N159">(277-103)/(-62+(AVERAGE($P$207,$P$47)))*I128+277-((277-103)/(-62+(AVERAGE($P$207,$P$47)))*210)</f>
        <v>157.30004744145594</v>
      </c>
    </row>
    <row r="129" spans="1:14" ht="12.75">
      <c r="A129" t="s">
        <v>108</v>
      </c>
      <c r="B129" s="1">
        <v>36801</v>
      </c>
      <c r="C129" s="2">
        <v>0.2615972222222222</v>
      </c>
      <c r="D129" t="s">
        <v>419</v>
      </c>
      <c r="E129">
        <v>0.678</v>
      </c>
      <c r="F129">
        <v>11.1352</v>
      </c>
      <c r="G129" t="s">
        <v>420</v>
      </c>
      <c r="H129">
        <v>1.671</v>
      </c>
      <c r="I129">
        <v>107.8899</v>
      </c>
      <c r="K129" s="2">
        <v>0.25972222222222224</v>
      </c>
      <c r="L129" s="3">
        <f t="shared" si="6"/>
        <v>276.2597222222222</v>
      </c>
      <c r="M129">
        <f t="shared" si="10"/>
        <v>578.3708259101321</v>
      </c>
      <c r="N129">
        <f t="shared" si="11"/>
        <v>159.9305812896169</v>
      </c>
    </row>
    <row r="130" spans="1:14" ht="12.75">
      <c r="A130" t="s">
        <v>109</v>
      </c>
      <c r="B130" s="1">
        <v>36801</v>
      </c>
      <c r="C130" s="2">
        <v>0.26368055555555553</v>
      </c>
      <c r="D130" t="s">
        <v>419</v>
      </c>
      <c r="E130">
        <v>0.673</v>
      </c>
      <c r="F130">
        <v>11.202</v>
      </c>
      <c r="G130" t="s">
        <v>420</v>
      </c>
      <c r="H130">
        <v>1.665</v>
      </c>
      <c r="I130">
        <v>104.4564</v>
      </c>
      <c r="K130" s="2">
        <v>0.26180555555555557</v>
      </c>
      <c r="L130" s="3">
        <f t="shared" si="6"/>
        <v>276.26180555555555</v>
      </c>
      <c r="M130">
        <f t="shared" si="10"/>
        <v>581.8404691290053</v>
      </c>
      <c r="N130">
        <f t="shared" si="11"/>
        <v>155.99406718237287</v>
      </c>
    </row>
    <row r="131" spans="1:14" ht="12.75">
      <c r="A131" t="s">
        <v>110</v>
      </c>
      <c r="B131" s="1">
        <v>36801</v>
      </c>
      <c r="C131" s="2">
        <v>0.2658333333333333</v>
      </c>
      <c r="D131" t="s">
        <v>419</v>
      </c>
      <c r="E131">
        <v>0.673</v>
      </c>
      <c r="F131">
        <v>11.483</v>
      </c>
      <c r="G131" t="s">
        <v>420</v>
      </c>
      <c r="H131">
        <v>1.665</v>
      </c>
      <c r="I131">
        <v>108.6406</v>
      </c>
      <c r="K131" s="2">
        <v>0.2638888888888889</v>
      </c>
      <c r="L131" s="3">
        <f t="shared" si="6"/>
        <v>276.2638888888889</v>
      </c>
      <c r="M131">
        <f t="shared" si="10"/>
        <v>596.4358245856426</v>
      </c>
      <c r="N131">
        <f t="shared" si="11"/>
        <v>160.79126022956393</v>
      </c>
    </row>
    <row r="132" spans="1:14" ht="12.75">
      <c r="A132" t="s">
        <v>111</v>
      </c>
      <c r="B132" s="1">
        <v>36801</v>
      </c>
      <c r="C132" s="2">
        <v>0.26785879629629633</v>
      </c>
      <c r="D132" t="s">
        <v>419</v>
      </c>
      <c r="E132">
        <v>0.673</v>
      </c>
      <c r="F132">
        <v>11.1418</v>
      </c>
      <c r="G132" t="s">
        <v>420</v>
      </c>
      <c r="H132">
        <v>1.665</v>
      </c>
      <c r="I132">
        <v>107.3971</v>
      </c>
      <c r="K132" s="2">
        <v>0.2659722222222222</v>
      </c>
      <c r="L132" s="3">
        <f t="shared" si="6"/>
        <v>276.2659722222222</v>
      </c>
      <c r="M132">
        <f t="shared" si="10"/>
        <v>578.7136349706794</v>
      </c>
      <c r="N132">
        <f t="shared" si="11"/>
        <v>159.3655851771806</v>
      </c>
    </row>
    <row r="133" spans="1:14" ht="12.75">
      <c r="A133" t="s">
        <v>112</v>
      </c>
      <c r="B133" s="1">
        <v>36801</v>
      </c>
      <c r="C133" s="2">
        <v>0.26994212962962966</v>
      </c>
      <c r="D133" t="s">
        <v>419</v>
      </c>
      <c r="E133">
        <v>0.673</v>
      </c>
      <c r="F133">
        <v>10.2394</v>
      </c>
      <c r="G133" t="s">
        <v>420</v>
      </c>
      <c r="H133">
        <v>1.665</v>
      </c>
      <c r="I133">
        <v>105.5551</v>
      </c>
      <c r="K133" s="2">
        <v>0.26805555555555555</v>
      </c>
      <c r="L133" s="3">
        <f t="shared" si="6"/>
        <v>276.2680555555556</v>
      </c>
      <c r="M133">
        <f t="shared" si="10"/>
        <v>531.8422870558416</v>
      </c>
      <c r="N133">
        <f t="shared" si="11"/>
        <v>157.25372876665392</v>
      </c>
    </row>
    <row r="134" spans="1:14" ht="12.75">
      <c r="A134" t="s">
        <v>113</v>
      </c>
      <c r="B134" s="1">
        <v>36801</v>
      </c>
      <c r="C134" s="2">
        <v>0.272025462962963</v>
      </c>
      <c r="D134" t="s">
        <v>419</v>
      </c>
      <c r="E134">
        <v>0.673</v>
      </c>
      <c r="F134">
        <v>10.6124</v>
      </c>
      <c r="G134" t="s">
        <v>420</v>
      </c>
      <c r="H134">
        <v>1.665</v>
      </c>
      <c r="I134">
        <v>103.7896</v>
      </c>
      <c r="K134" s="2">
        <v>0.2701388888888889</v>
      </c>
      <c r="L134" s="3">
        <f aca="true" t="shared" si="12" ref="L134:L197">B134-DATE(1999,12,31)+K134</f>
        <v>276.2701388888889</v>
      </c>
      <c r="M134">
        <f t="shared" si="10"/>
        <v>551.2161930534419</v>
      </c>
      <c r="N134">
        <f t="shared" si="11"/>
        <v>155.22957974776955</v>
      </c>
    </row>
    <row r="135" spans="1:14" ht="12.75">
      <c r="A135" t="s">
        <v>114</v>
      </c>
      <c r="B135" s="1">
        <v>36801</v>
      </c>
      <c r="C135" s="2">
        <v>0.2741087962962963</v>
      </c>
      <c r="D135" t="s">
        <v>419</v>
      </c>
      <c r="E135">
        <v>0.673</v>
      </c>
      <c r="F135">
        <v>10.6156</v>
      </c>
      <c r="G135" t="s">
        <v>420</v>
      </c>
      <c r="H135">
        <v>1.665</v>
      </c>
      <c r="I135">
        <v>108.1174</v>
      </c>
      <c r="K135" s="2">
        <v>0.2722222222222222</v>
      </c>
      <c r="L135" s="3">
        <f t="shared" si="12"/>
        <v>276.27222222222224</v>
      </c>
      <c r="M135">
        <f t="shared" si="10"/>
        <v>551.3824035070406</v>
      </c>
      <c r="N135">
        <f t="shared" si="11"/>
        <v>160.19141046084104</v>
      </c>
    </row>
    <row r="136" spans="1:14" ht="12.75">
      <c r="A136" t="s">
        <v>115</v>
      </c>
      <c r="B136" s="1">
        <v>36801</v>
      </c>
      <c r="C136" s="2">
        <v>0.27619212962962963</v>
      </c>
      <c r="D136" t="s">
        <v>419</v>
      </c>
      <c r="E136">
        <v>0.673</v>
      </c>
      <c r="F136">
        <v>10.7667</v>
      </c>
      <c r="G136" t="s">
        <v>420</v>
      </c>
      <c r="H136">
        <v>1.666</v>
      </c>
      <c r="I136">
        <v>105.7298</v>
      </c>
      <c r="K136" s="2">
        <v>0.2743055555555555</v>
      </c>
      <c r="L136" s="3">
        <f t="shared" si="12"/>
        <v>276.27430555555554</v>
      </c>
      <c r="M136">
        <f t="shared" si="10"/>
        <v>559.2306533629051</v>
      </c>
      <c r="N136">
        <f t="shared" si="11"/>
        <v>157.454022640117</v>
      </c>
    </row>
    <row r="137" spans="1:14" ht="12.75">
      <c r="A137" t="s">
        <v>96</v>
      </c>
      <c r="B137" s="1">
        <v>36801</v>
      </c>
      <c r="C137" s="2">
        <v>0.278287037037037</v>
      </c>
      <c r="D137" t="s">
        <v>419</v>
      </c>
      <c r="E137">
        <v>0.673</v>
      </c>
      <c r="F137">
        <v>10.3325</v>
      </c>
      <c r="G137" t="s">
        <v>420</v>
      </c>
      <c r="H137">
        <v>1.665</v>
      </c>
      <c r="I137">
        <v>107.2588</v>
      </c>
      <c r="K137" s="2">
        <v>0.27638888888888885</v>
      </c>
      <c r="L137" s="3">
        <f t="shared" si="12"/>
        <v>276.2763888888889</v>
      </c>
      <c r="M137">
        <f t="shared" si="10"/>
        <v>536.6779724402293</v>
      </c>
      <c r="N137">
        <f t="shared" si="11"/>
        <v>159.20702397111341</v>
      </c>
    </row>
    <row r="138" spans="1:14" ht="12.75">
      <c r="A138" t="s">
        <v>116</v>
      </c>
      <c r="B138" s="1">
        <v>36801</v>
      </c>
      <c r="C138" s="2">
        <v>0.2803703703703704</v>
      </c>
      <c r="D138" t="s">
        <v>419</v>
      </c>
      <c r="E138">
        <v>0.673</v>
      </c>
      <c r="F138">
        <v>10.5197</v>
      </c>
      <c r="G138" t="s">
        <v>420</v>
      </c>
      <c r="H138">
        <v>1.665</v>
      </c>
      <c r="I138">
        <v>105.7701</v>
      </c>
      <c r="K138" s="2">
        <v>0.27847222222222223</v>
      </c>
      <c r="L138" s="3">
        <f t="shared" si="12"/>
        <v>276.2784722222222</v>
      </c>
      <c r="M138">
        <f t="shared" si="10"/>
        <v>546.4012839757542</v>
      </c>
      <c r="N138">
        <f t="shared" si="11"/>
        <v>157.50022666473387</v>
      </c>
    </row>
    <row r="139" spans="1:14" ht="12.75">
      <c r="A139" t="s">
        <v>117</v>
      </c>
      <c r="B139" s="1">
        <v>36801</v>
      </c>
      <c r="C139" s="2">
        <v>0.2824537037037037</v>
      </c>
      <c r="D139" t="s">
        <v>419</v>
      </c>
      <c r="E139">
        <v>0.675</v>
      </c>
      <c r="F139">
        <v>11.0244</v>
      </c>
      <c r="G139" t="s">
        <v>420</v>
      </c>
      <c r="H139">
        <v>1.665</v>
      </c>
      <c r="I139">
        <v>106.3909</v>
      </c>
      <c r="K139" s="2">
        <v>0.28055555555555556</v>
      </c>
      <c r="L139" s="3">
        <f t="shared" si="12"/>
        <v>276.28055555555557</v>
      </c>
      <c r="M139">
        <f t="shared" si="10"/>
        <v>572.6157889542766</v>
      </c>
      <c r="N139">
        <f t="shared" si="11"/>
        <v>158.2119750141665</v>
      </c>
    </row>
    <row r="140" spans="1:14" ht="12.75">
      <c r="A140" t="s">
        <v>118</v>
      </c>
      <c r="B140" s="1">
        <v>36801</v>
      </c>
      <c r="C140" s="2">
        <v>0.28453703703703703</v>
      </c>
      <c r="D140" t="s">
        <v>419</v>
      </c>
      <c r="E140">
        <v>0.673</v>
      </c>
      <c r="F140">
        <v>10.7944</v>
      </c>
      <c r="G140" t="s">
        <v>420</v>
      </c>
      <c r="H140">
        <v>1.665</v>
      </c>
      <c r="I140">
        <v>105.3735</v>
      </c>
      <c r="K140" s="2">
        <v>0.2826388888888889</v>
      </c>
      <c r="L140" s="3">
        <f t="shared" si="12"/>
        <v>276.28263888888887</v>
      </c>
      <c r="M140">
        <f t="shared" si="10"/>
        <v>560.6694126018689</v>
      </c>
      <c r="N140">
        <f t="shared" si="11"/>
        <v>157.0455240304152</v>
      </c>
    </row>
    <row r="141" spans="1:14" ht="12.75">
      <c r="A141" t="s">
        <v>119</v>
      </c>
      <c r="B141" s="1">
        <v>36801</v>
      </c>
      <c r="C141" s="2">
        <v>0.28662037037037036</v>
      </c>
      <c r="D141" t="s">
        <v>419</v>
      </c>
      <c r="E141">
        <v>0.675</v>
      </c>
      <c r="F141">
        <v>10.8148</v>
      </c>
      <c r="G141" t="s">
        <v>420</v>
      </c>
      <c r="H141">
        <v>1.666</v>
      </c>
      <c r="I141">
        <v>109.6004</v>
      </c>
      <c r="K141" s="2">
        <v>0.2847222222222222</v>
      </c>
      <c r="L141" s="3">
        <f t="shared" si="12"/>
        <v>276.28472222222223</v>
      </c>
      <c r="M141">
        <f t="shared" si="10"/>
        <v>561.7290042435607</v>
      </c>
      <c r="N141">
        <f t="shared" si="11"/>
        <v>161.89167270666684</v>
      </c>
    </row>
    <row r="142" spans="1:14" ht="12.75">
      <c r="A142" t="s">
        <v>120</v>
      </c>
      <c r="B142" s="1">
        <v>36801</v>
      </c>
      <c r="C142" s="2">
        <v>0.2887037037037037</v>
      </c>
      <c r="D142" t="s">
        <v>419</v>
      </c>
      <c r="E142">
        <v>0.673</v>
      </c>
      <c r="F142">
        <v>10.5334</v>
      </c>
      <c r="G142" t="s">
        <v>420</v>
      </c>
      <c r="H142">
        <v>1.665</v>
      </c>
      <c r="I142">
        <v>106.9456</v>
      </c>
      <c r="K142" s="2">
        <v>0.28680555555555554</v>
      </c>
      <c r="L142" s="3">
        <f t="shared" si="12"/>
        <v>276.28680555555553</v>
      </c>
      <c r="M142">
        <f t="shared" si="10"/>
        <v>547.1128724802236</v>
      </c>
      <c r="N142">
        <f t="shared" si="11"/>
        <v>158.84793959121276</v>
      </c>
    </row>
    <row r="143" spans="1:14" ht="12.75">
      <c r="A143" t="s">
        <v>121</v>
      </c>
      <c r="B143" s="1">
        <v>36801</v>
      </c>
      <c r="C143" s="2">
        <v>0.29078703703703707</v>
      </c>
      <c r="D143" t="s">
        <v>419</v>
      </c>
      <c r="E143">
        <v>0.673</v>
      </c>
      <c r="F143">
        <v>11.0027</v>
      </c>
      <c r="G143" t="s">
        <v>420</v>
      </c>
      <c r="H143">
        <v>1.665</v>
      </c>
      <c r="I143">
        <v>109.8332</v>
      </c>
      <c r="K143" s="2">
        <v>0.2888888888888889</v>
      </c>
      <c r="L143" s="3">
        <f t="shared" si="12"/>
        <v>276.2888888888889</v>
      </c>
      <c r="M143">
        <f t="shared" si="10"/>
        <v>571.4886743158104</v>
      </c>
      <c r="N143">
        <f t="shared" si="11"/>
        <v>162.15857833770406</v>
      </c>
    </row>
    <row r="144" spans="1:14" ht="12.75">
      <c r="A144" t="s">
        <v>122</v>
      </c>
      <c r="B144" s="1">
        <v>36801</v>
      </c>
      <c r="C144" s="2">
        <v>0.29293981481481485</v>
      </c>
      <c r="D144" t="s">
        <v>419</v>
      </c>
      <c r="E144">
        <v>0.673</v>
      </c>
      <c r="F144">
        <v>10.9719</v>
      </c>
      <c r="G144" t="s">
        <v>420</v>
      </c>
      <c r="H144">
        <v>1.665</v>
      </c>
      <c r="I144">
        <v>109.2442</v>
      </c>
      <c r="K144" s="2">
        <v>0.29097222222222224</v>
      </c>
      <c r="L144" s="3">
        <f t="shared" si="12"/>
        <v>276.2909722222222</v>
      </c>
      <c r="M144">
        <f t="shared" si="10"/>
        <v>569.8888986999227</v>
      </c>
      <c r="N144">
        <f t="shared" si="11"/>
        <v>161.4832887471502</v>
      </c>
    </row>
    <row r="145" spans="1:14" ht="12.75">
      <c r="A145" t="s">
        <v>123</v>
      </c>
      <c r="B145" s="1">
        <v>36801</v>
      </c>
      <c r="C145" s="2">
        <v>0.29496527777777776</v>
      </c>
      <c r="D145" t="s">
        <v>419</v>
      </c>
      <c r="E145">
        <v>0.673</v>
      </c>
      <c r="F145">
        <v>11.3168</v>
      </c>
      <c r="G145" t="s">
        <v>420</v>
      </c>
      <c r="H145">
        <v>1.665</v>
      </c>
      <c r="I145">
        <v>109.455</v>
      </c>
      <c r="K145" s="2">
        <v>0.29305555555555557</v>
      </c>
      <c r="L145" s="3">
        <f t="shared" si="12"/>
        <v>276.29305555555555</v>
      </c>
      <c r="M145">
        <f t="shared" si="10"/>
        <v>587.8032691518594</v>
      </c>
      <c r="N145">
        <f t="shared" si="11"/>
        <v>161.72497133745367</v>
      </c>
    </row>
    <row r="146" spans="1:14" ht="12.75">
      <c r="A146" t="s">
        <v>124</v>
      </c>
      <c r="B146" s="1">
        <v>36801</v>
      </c>
      <c r="C146" s="2">
        <v>0.2970486111111111</v>
      </c>
      <c r="D146" t="s">
        <v>419</v>
      </c>
      <c r="E146">
        <v>0.673</v>
      </c>
      <c r="F146">
        <v>10.1477</v>
      </c>
      <c r="G146" t="s">
        <v>420</v>
      </c>
      <c r="H146">
        <v>1.665</v>
      </c>
      <c r="I146">
        <v>111.4169</v>
      </c>
      <c r="K146" s="2">
        <v>0.2951388888888889</v>
      </c>
      <c r="L146" s="3">
        <f t="shared" si="12"/>
        <v>276.2951388888889</v>
      </c>
      <c r="M146">
        <f t="shared" si="10"/>
        <v>527.0793187449034</v>
      </c>
      <c r="N146">
        <f t="shared" si="11"/>
        <v>163.97429331997944</v>
      </c>
    </row>
    <row r="147" spans="1:14" ht="12.75">
      <c r="A147" t="s">
        <v>125</v>
      </c>
      <c r="B147" s="1">
        <v>36801</v>
      </c>
      <c r="C147" s="2">
        <v>0.2991319444444444</v>
      </c>
      <c r="D147" t="s">
        <v>419</v>
      </c>
      <c r="E147">
        <v>0.673</v>
      </c>
      <c r="F147">
        <v>10.9081</v>
      </c>
      <c r="G147" t="s">
        <v>420</v>
      </c>
      <c r="H147">
        <v>1.666</v>
      </c>
      <c r="I147">
        <v>109.6368</v>
      </c>
      <c r="K147" s="2">
        <v>0.2972222222222222</v>
      </c>
      <c r="L147" s="3">
        <f t="shared" si="12"/>
        <v>276.2972222222222</v>
      </c>
      <c r="M147">
        <f t="shared" si="10"/>
        <v>566.5750777812982</v>
      </c>
      <c r="N147">
        <f t="shared" si="11"/>
        <v>161.93340537406266</v>
      </c>
    </row>
    <row r="148" spans="1:14" ht="12.75">
      <c r="A148" t="s">
        <v>126</v>
      </c>
      <c r="B148" s="1">
        <v>36801</v>
      </c>
      <c r="C148" s="2">
        <v>0.3012152777777778</v>
      </c>
      <c r="D148" t="s">
        <v>419</v>
      </c>
      <c r="E148">
        <v>0.673</v>
      </c>
      <c r="F148">
        <v>11.0404</v>
      </c>
      <c r="G148" t="s">
        <v>420</v>
      </c>
      <c r="H148">
        <v>1.666</v>
      </c>
      <c r="I148">
        <v>108.2101</v>
      </c>
      <c r="K148" s="2">
        <v>0.29930555555555555</v>
      </c>
      <c r="L148" s="3">
        <f t="shared" si="12"/>
        <v>276.2993055555556</v>
      </c>
      <c r="M148">
        <f t="shared" si="10"/>
        <v>573.4468412222702</v>
      </c>
      <c r="N148">
        <f t="shared" si="11"/>
        <v>160.29769118247827</v>
      </c>
    </row>
    <row r="149" spans="1:14" ht="12.75">
      <c r="A149" t="s">
        <v>127</v>
      </c>
      <c r="B149" s="1">
        <v>36801</v>
      </c>
      <c r="C149" s="2">
        <v>0.3032986111111111</v>
      </c>
      <c r="D149" t="s">
        <v>419</v>
      </c>
      <c r="E149">
        <v>0.673</v>
      </c>
      <c r="F149">
        <v>10.7358</v>
      </c>
      <c r="G149" t="s">
        <v>420</v>
      </c>
      <c r="H149">
        <v>1.665</v>
      </c>
      <c r="I149">
        <v>106.5613</v>
      </c>
      <c r="K149" s="2">
        <v>0.3013888888888889</v>
      </c>
      <c r="L149" s="3">
        <f t="shared" si="12"/>
        <v>276.3013888888889</v>
      </c>
      <c r="M149">
        <f t="shared" si="10"/>
        <v>557.6256836703424</v>
      </c>
      <c r="N149">
        <f t="shared" si="11"/>
        <v>158.40733892966801</v>
      </c>
    </row>
    <row r="150" spans="1:14" ht="12.75">
      <c r="A150" t="s">
        <v>128</v>
      </c>
      <c r="B150" s="1">
        <v>36801</v>
      </c>
      <c r="C150" s="2">
        <v>0.30538194444444444</v>
      </c>
      <c r="D150" t="s">
        <v>419</v>
      </c>
      <c r="E150">
        <v>0.675</v>
      </c>
      <c r="F150">
        <v>10.4886</v>
      </c>
      <c r="G150" t="s">
        <v>420</v>
      </c>
      <c r="H150">
        <v>1.666</v>
      </c>
      <c r="I150">
        <v>109.8395</v>
      </c>
      <c r="K150" s="2">
        <v>0.3034722222222222</v>
      </c>
      <c r="L150" s="3">
        <f t="shared" si="12"/>
        <v>276.30347222222224</v>
      </c>
      <c r="M150">
        <f t="shared" si="10"/>
        <v>544.7859261298416</v>
      </c>
      <c r="N150">
        <f t="shared" si="11"/>
        <v>162.16580129936875</v>
      </c>
    </row>
    <row r="151" spans="1:14" ht="12.75">
      <c r="A151" t="s">
        <v>129</v>
      </c>
      <c r="B151" s="1">
        <v>36801</v>
      </c>
      <c r="C151" s="2">
        <v>0.30747685185185186</v>
      </c>
      <c r="D151" t="s">
        <v>419</v>
      </c>
      <c r="E151">
        <v>0.673</v>
      </c>
      <c r="F151">
        <v>9.8457</v>
      </c>
      <c r="G151" t="s">
        <v>420</v>
      </c>
      <c r="H151">
        <v>1.665</v>
      </c>
      <c r="I151">
        <v>110.3945</v>
      </c>
      <c r="K151" s="2">
        <v>0.3055555555555555</v>
      </c>
      <c r="L151" s="3">
        <f t="shared" si="12"/>
        <v>276.30555555555554</v>
      </c>
      <c r="M151">
        <f t="shared" si="10"/>
        <v>511.3932071865246</v>
      </c>
      <c r="N151">
        <f t="shared" si="11"/>
        <v>162.80210982697042</v>
      </c>
    </row>
    <row r="152" spans="1:14" ht="12.75">
      <c r="A152" t="s">
        <v>130</v>
      </c>
      <c r="B152" s="1">
        <v>36801</v>
      </c>
      <c r="C152" s="2">
        <v>0.3095601851851852</v>
      </c>
      <c r="D152" t="s">
        <v>419</v>
      </c>
      <c r="E152">
        <v>0.675</v>
      </c>
      <c r="F152">
        <v>10.7254</v>
      </c>
      <c r="G152" t="s">
        <v>420</v>
      </c>
      <c r="H152">
        <v>1.668</v>
      </c>
      <c r="I152">
        <v>111.2782</v>
      </c>
      <c r="K152" s="2">
        <v>0.3076388888888889</v>
      </c>
      <c r="L152" s="3">
        <f t="shared" si="12"/>
        <v>276.3076388888889</v>
      </c>
      <c r="M152">
        <f t="shared" si="10"/>
        <v>557.0854996961466</v>
      </c>
      <c r="N152">
        <f t="shared" si="11"/>
        <v>163.81527351317158</v>
      </c>
    </row>
    <row r="153" spans="1:14" ht="12.75">
      <c r="A153" t="s">
        <v>131</v>
      </c>
      <c r="B153" s="1">
        <v>36801</v>
      </c>
      <c r="C153" s="2">
        <v>0.3116435185185185</v>
      </c>
      <c r="D153" t="s">
        <v>419</v>
      </c>
      <c r="E153">
        <v>0.675</v>
      </c>
      <c r="F153">
        <v>10.4907</v>
      </c>
      <c r="G153" t="s">
        <v>420</v>
      </c>
      <c r="H153">
        <v>1.668</v>
      </c>
      <c r="I153">
        <v>112.5537</v>
      </c>
      <c r="K153" s="2">
        <v>0.30972222222222223</v>
      </c>
      <c r="L153" s="3">
        <f t="shared" si="12"/>
        <v>276.3097222222222</v>
      </c>
      <c r="M153">
        <f t="shared" si="10"/>
        <v>544.8950017400158</v>
      </c>
      <c r="N153">
        <f t="shared" si="11"/>
        <v>165.27763662480396</v>
      </c>
    </row>
    <row r="154" spans="1:14" ht="12.75">
      <c r="A154" t="s">
        <v>132</v>
      </c>
      <c r="B154" s="1">
        <v>36801</v>
      </c>
      <c r="C154" s="2">
        <v>0.31372685185185184</v>
      </c>
      <c r="D154" t="s">
        <v>419</v>
      </c>
      <c r="E154">
        <v>0.675</v>
      </c>
      <c r="F154">
        <v>10.5997</v>
      </c>
      <c r="G154" t="s">
        <v>420</v>
      </c>
      <c r="H154">
        <v>1.668</v>
      </c>
      <c r="I154">
        <v>111.3328</v>
      </c>
      <c r="K154" s="2">
        <v>0.31180555555555556</v>
      </c>
      <c r="L154" s="3">
        <f t="shared" si="12"/>
        <v>276.31180555555557</v>
      </c>
      <c r="M154">
        <f t="shared" si="10"/>
        <v>550.556545315722</v>
      </c>
      <c r="N154">
        <f t="shared" si="11"/>
        <v>163.8778725142654</v>
      </c>
    </row>
    <row r="155" spans="1:14" ht="12.75">
      <c r="A155" t="s">
        <v>133</v>
      </c>
      <c r="B155" s="1">
        <v>36801</v>
      </c>
      <c r="C155" s="2">
        <v>0.31581018518518517</v>
      </c>
      <c r="D155" t="s">
        <v>419</v>
      </c>
      <c r="E155">
        <v>0.673</v>
      </c>
      <c r="F155">
        <v>10.79</v>
      </c>
      <c r="G155" t="s">
        <v>420</v>
      </c>
      <c r="H155">
        <v>1.666</v>
      </c>
      <c r="I155">
        <v>111.4984</v>
      </c>
      <c r="K155" s="2">
        <v>0.3138888888888889</v>
      </c>
      <c r="L155" s="3">
        <f t="shared" si="12"/>
        <v>276.31388888888887</v>
      </c>
      <c r="M155">
        <f t="shared" si="10"/>
        <v>560.4408732281706</v>
      </c>
      <c r="N155">
        <f t="shared" si="11"/>
        <v>164.06773322087952</v>
      </c>
    </row>
    <row r="156" spans="1:14" ht="12.75">
      <c r="A156" t="s">
        <v>134</v>
      </c>
      <c r="B156" s="1">
        <v>36801</v>
      </c>
      <c r="C156" s="2">
        <v>0.3178935185185185</v>
      </c>
      <c r="D156" t="s">
        <v>419</v>
      </c>
      <c r="E156">
        <v>0.673</v>
      </c>
      <c r="F156">
        <v>10.2721</v>
      </c>
      <c r="G156" t="s">
        <v>420</v>
      </c>
      <c r="H156">
        <v>1.666</v>
      </c>
      <c r="I156">
        <v>116.2724</v>
      </c>
      <c r="K156" s="2">
        <v>0.3159722222222222</v>
      </c>
      <c r="L156" s="3">
        <f t="shared" si="12"/>
        <v>276.31597222222223</v>
      </c>
      <c r="M156">
        <f t="shared" si="10"/>
        <v>533.5407501285534</v>
      </c>
      <c r="N156">
        <f t="shared" si="11"/>
        <v>169.54113306010572</v>
      </c>
    </row>
    <row r="157" spans="1:14" ht="12.75">
      <c r="A157" t="s">
        <v>135</v>
      </c>
      <c r="B157" s="1">
        <v>36801</v>
      </c>
      <c r="C157" s="2">
        <v>0.3199768518518518</v>
      </c>
      <c r="D157" t="s">
        <v>419</v>
      </c>
      <c r="E157">
        <v>0.673</v>
      </c>
      <c r="F157">
        <v>10.1371</v>
      </c>
      <c r="G157" t="s">
        <v>420</v>
      </c>
      <c r="H157">
        <v>1.666</v>
      </c>
      <c r="I157">
        <v>113.6067</v>
      </c>
      <c r="K157" s="2">
        <v>0.31805555555555554</v>
      </c>
      <c r="L157" s="3">
        <f t="shared" si="12"/>
        <v>276.31805555555553</v>
      </c>
      <c r="M157">
        <f t="shared" si="10"/>
        <v>526.5287466173577</v>
      </c>
      <c r="N157">
        <f t="shared" si="11"/>
        <v>166.4849030744699</v>
      </c>
    </row>
    <row r="158" spans="1:14" ht="12.75">
      <c r="A158" t="s">
        <v>136</v>
      </c>
      <c r="B158" s="1">
        <v>36801</v>
      </c>
      <c r="C158" s="2">
        <v>0.3221296296296296</v>
      </c>
      <c r="D158" t="s">
        <v>419</v>
      </c>
      <c r="E158">
        <v>0.673</v>
      </c>
      <c r="F158">
        <v>11.7809</v>
      </c>
      <c r="G158" t="s">
        <v>420</v>
      </c>
      <c r="H158">
        <v>1.666</v>
      </c>
      <c r="I158">
        <v>113.1871</v>
      </c>
      <c r="K158" s="2">
        <v>0.3201388888888889</v>
      </c>
      <c r="L158" s="3">
        <f t="shared" si="12"/>
        <v>276.3201388888889</v>
      </c>
      <c r="M158">
        <f t="shared" si="10"/>
        <v>611.9089790003482</v>
      </c>
      <c r="N158">
        <f t="shared" si="11"/>
        <v>166.003830897566</v>
      </c>
    </row>
    <row r="159" spans="1:14" ht="12.75">
      <c r="A159" t="s">
        <v>137</v>
      </c>
      <c r="B159" s="1">
        <v>36801</v>
      </c>
      <c r="C159" s="2">
        <v>0.3241550925925926</v>
      </c>
      <c r="D159" t="s">
        <v>419</v>
      </c>
      <c r="E159">
        <v>0.678</v>
      </c>
      <c r="F159">
        <v>10.2216</v>
      </c>
      <c r="G159" t="s">
        <v>420</v>
      </c>
      <c r="H159">
        <v>1.671</v>
      </c>
      <c r="I159">
        <v>115.9631</v>
      </c>
      <c r="K159" s="2">
        <v>0.32222222222222224</v>
      </c>
      <c r="L159" s="3">
        <f t="shared" si="12"/>
        <v>276.3222222222222</v>
      </c>
      <c r="M159">
        <f t="shared" si="10"/>
        <v>530.9177414076987</v>
      </c>
      <c r="N159">
        <f t="shared" si="11"/>
        <v>169.18652003742602</v>
      </c>
    </row>
    <row r="160" spans="1:14" ht="12.75">
      <c r="A160" t="s">
        <v>427</v>
      </c>
      <c r="B160" s="1">
        <v>36801</v>
      </c>
      <c r="C160">
        <f>AVERAGE(C159,C161)</f>
        <v>0.3262673611111111</v>
      </c>
      <c r="D160" t="s">
        <v>419</v>
      </c>
      <c r="E160" t="s">
        <v>427</v>
      </c>
      <c r="F160" t="s">
        <v>427</v>
      </c>
      <c r="G160" t="s">
        <v>420</v>
      </c>
      <c r="H160" t="s">
        <v>427</v>
      </c>
      <c r="I160" t="s">
        <v>427</v>
      </c>
      <c r="K160" s="2">
        <v>0.32430555555555557</v>
      </c>
      <c r="L160" s="3">
        <f t="shared" si="12"/>
        <v>276.32430555555555</v>
      </c>
      <c r="M160" t="s">
        <v>427</v>
      </c>
      <c r="N160" t="s">
        <v>427</v>
      </c>
    </row>
    <row r="161" spans="1:14" ht="12.75">
      <c r="A161" t="s">
        <v>138</v>
      </c>
      <c r="B161" s="1">
        <v>36801</v>
      </c>
      <c r="C161" s="2">
        <v>0.32837962962962963</v>
      </c>
      <c r="D161" t="s">
        <v>419</v>
      </c>
      <c r="E161">
        <v>0.673</v>
      </c>
      <c r="F161">
        <v>11.0073</v>
      </c>
      <c r="G161" t="s">
        <v>420</v>
      </c>
      <c r="H161">
        <v>1.666</v>
      </c>
      <c r="I161">
        <v>115.8644</v>
      </c>
      <c r="K161" s="2">
        <v>0.3263888888888889</v>
      </c>
      <c r="L161" s="3">
        <f t="shared" si="12"/>
        <v>276.3263888888889</v>
      </c>
      <c r="M161">
        <f t="shared" si="10"/>
        <v>571.7276018428586</v>
      </c>
      <c r="N161">
        <f>(277-103)/(-62+(AVERAGE($P$207,$P$47)))*I161+277-((277-103)/(-62+(AVERAGE($P$207,$P$47)))*210)</f>
        <v>169.07336030467957</v>
      </c>
    </row>
    <row r="162" spans="1:14" ht="12.75">
      <c r="A162" t="s">
        <v>139</v>
      </c>
      <c r="B162" s="1">
        <v>36801</v>
      </c>
      <c r="C162" s="2">
        <v>0.3304050925925926</v>
      </c>
      <c r="D162" t="s">
        <v>419</v>
      </c>
      <c r="E162">
        <v>0.673</v>
      </c>
      <c r="F162">
        <v>11.27</v>
      </c>
      <c r="G162" t="s">
        <v>420</v>
      </c>
      <c r="H162">
        <v>1.666</v>
      </c>
      <c r="I162">
        <v>116.5936</v>
      </c>
      <c r="K162" s="2">
        <v>0.3284722222222222</v>
      </c>
      <c r="L162" s="3">
        <f t="shared" si="12"/>
        <v>276.3284722222222</v>
      </c>
      <c r="M162">
        <f t="shared" si="10"/>
        <v>585.372441267978</v>
      </c>
      <c r="N162">
        <f>(277-103)/(-62+(AVERAGE($P$207,$P$47)))*I162+277-((277-103)/(-62+(AVERAGE($P$207,$P$47)))*210)</f>
        <v>169.90938945481855</v>
      </c>
    </row>
    <row r="163" spans="1:14" ht="12.75">
      <c r="A163" t="s">
        <v>140</v>
      </c>
      <c r="B163" s="1">
        <v>36801</v>
      </c>
      <c r="C163" s="2">
        <v>0.3324884259259259</v>
      </c>
      <c r="D163" t="s">
        <v>419</v>
      </c>
      <c r="E163">
        <v>0.673</v>
      </c>
      <c r="F163">
        <v>10.856</v>
      </c>
      <c r="G163" t="s">
        <v>420</v>
      </c>
      <c r="H163">
        <v>1.666</v>
      </c>
      <c r="I163">
        <v>115.1873</v>
      </c>
      <c r="K163" s="2">
        <v>0.33055555555555555</v>
      </c>
      <c r="L163" s="3">
        <f t="shared" si="12"/>
        <v>276.3305555555556</v>
      </c>
      <c r="M163">
        <f t="shared" si="10"/>
        <v>563.8689638336442</v>
      </c>
      <c r="N163">
        <f>(277-103)/(-62+(AVERAGE($P$207,$P$47)))*I163+277-((277-103)/(-62+(AVERAGE($P$207,$P$47)))*210)</f>
        <v>168.29706390100546</v>
      </c>
    </row>
    <row r="164" spans="1:14" ht="12.75">
      <c r="A164" t="s">
        <v>141</v>
      </c>
      <c r="B164" s="1">
        <v>36801</v>
      </c>
      <c r="C164" s="2">
        <v>0.3346296296296296</v>
      </c>
      <c r="D164" t="s">
        <v>419</v>
      </c>
      <c r="E164">
        <v>0.673</v>
      </c>
      <c r="F164">
        <v>10.5594</v>
      </c>
      <c r="G164" t="s">
        <v>420</v>
      </c>
      <c r="H164">
        <v>1.668</v>
      </c>
      <c r="I164">
        <v>115.2485</v>
      </c>
      <c r="K164" s="2">
        <v>0.3326388888888889</v>
      </c>
      <c r="L164" s="3">
        <f t="shared" si="12"/>
        <v>276.3326388888889</v>
      </c>
      <c r="M164">
        <f t="shared" si="10"/>
        <v>548.4633324157131</v>
      </c>
      <c r="N164">
        <f>(277-103)/(-62+(AVERAGE($P$207,$P$47)))*I164+277-((277-103)/(-62+(AVERAGE($P$207,$P$47)))*210)</f>
        <v>168.36722981431944</v>
      </c>
    </row>
    <row r="165" spans="1:14" ht="12.75">
      <c r="A165" t="s">
        <v>427</v>
      </c>
      <c r="B165" s="1">
        <v>36801</v>
      </c>
      <c r="C165">
        <f>AVERAGE(C164,C166)</f>
        <v>0.3366898148148148</v>
      </c>
      <c r="D165" t="s">
        <v>419</v>
      </c>
      <c r="E165" t="s">
        <v>427</v>
      </c>
      <c r="F165" t="s">
        <v>427</v>
      </c>
      <c r="G165" t="s">
        <v>420</v>
      </c>
      <c r="H165" t="s">
        <v>427</v>
      </c>
      <c r="I165" t="s">
        <v>427</v>
      </c>
      <c r="K165" s="2">
        <v>0.334722222222222</v>
      </c>
      <c r="L165" s="3">
        <f t="shared" si="12"/>
        <v>276.33472222222224</v>
      </c>
      <c r="M165" t="s">
        <v>427</v>
      </c>
      <c r="N165" t="s">
        <v>427</v>
      </c>
    </row>
    <row r="166" spans="1:14" ht="12.75">
      <c r="A166" t="s">
        <v>142</v>
      </c>
      <c r="B166" s="1">
        <v>36801</v>
      </c>
      <c r="C166" s="2">
        <v>0.33875</v>
      </c>
      <c r="D166" t="s">
        <v>419</v>
      </c>
      <c r="E166">
        <v>0.673</v>
      </c>
      <c r="F166">
        <v>10.5049</v>
      </c>
      <c r="G166" t="s">
        <v>420</v>
      </c>
      <c r="H166">
        <v>1.668</v>
      </c>
      <c r="I166">
        <v>117.3284</v>
      </c>
      <c r="K166" s="2">
        <v>0.336805555555556</v>
      </c>
      <c r="L166" s="3">
        <f t="shared" si="12"/>
        <v>276.33680555555554</v>
      </c>
      <c r="M166">
        <f t="shared" si="10"/>
        <v>545.63256062786</v>
      </c>
      <c r="N166">
        <f>(277-103)/(-62+(AVERAGE($P$207,$P$47)))*I166+277-((277-103)/(-62+(AVERAGE($P$207,$P$47)))*210)</f>
        <v>170.75183901532625</v>
      </c>
    </row>
    <row r="167" spans="1:14" ht="12.75">
      <c r="A167" t="s">
        <v>143</v>
      </c>
      <c r="B167" s="1">
        <v>36801</v>
      </c>
      <c r="C167" s="2">
        <v>0.3408333333333333</v>
      </c>
      <c r="D167" t="s">
        <v>419</v>
      </c>
      <c r="E167">
        <v>0.673</v>
      </c>
      <c r="F167">
        <v>10.8046</v>
      </c>
      <c r="G167" t="s">
        <v>420</v>
      </c>
      <c r="H167">
        <v>1.665</v>
      </c>
      <c r="I167">
        <v>117.6421</v>
      </c>
      <c r="K167" s="2">
        <v>0.338888888888889</v>
      </c>
      <c r="L167" s="3">
        <f t="shared" si="12"/>
        <v>276.3388888888889</v>
      </c>
      <c r="M167">
        <f t="shared" si="10"/>
        <v>561.1992084227148</v>
      </c>
      <c r="N167">
        <f>(277-103)/(-62+(AVERAGE($P$207,$P$47)))*I167+277-((277-103)/(-62+(AVERAGE($P$207,$P$47)))*210)</f>
        <v>171.1114966461526</v>
      </c>
    </row>
    <row r="168" spans="1:14" ht="12.75">
      <c r="A168" t="s">
        <v>144</v>
      </c>
      <c r="B168" s="1">
        <v>36801</v>
      </c>
      <c r="C168" s="2">
        <v>0.3429166666666667</v>
      </c>
      <c r="D168" t="s">
        <v>419</v>
      </c>
      <c r="E168">
        <v>0.675</v>
      </c>
      <c r="F168">
        <v>11.4714</v>
      </c>
      <c r="G168" t="s">
        <v>420</v>
      </c>
      <c r="H168">
        <v>1.666</v>
      </c>
      <c r="I168">
        <v>122.0984</v>
      </c>
      <c r="K168" s="2">
        <v>0.340972222222222</v>
      </c>
      <c r="L168" s="3">
        <f t="shared" si="12"/>
        <v>276.3409722222222</v>
      </c>
      <c r="M168">
        <f t="shared" si="10"/>
        <v>595.8333116913473</v>
      </c>
      <c r="N168">
        <f>(277-103)/(-62+(AVERAGE($P$207,$P$47)))*I168+277-((277-103)/(-62+(AVERAGE($P$207,$P$47)))*210)</f>
        <v>176.22065284714625</v>
      </c>
    </row>
    <row r="169" spans="1:14" ht="12.75">
      <c r="A169" t="s">
        <v>427</v>
      </c>
      <c r="B169" s="1">
        <v>36801</v>
      </c>
      <c r="C169">
        <f>AVERAGE(C168,C171)</f>
        <v>0.3460474537037037</v>
      </c>
      <c r="D169" t="s">
        <v>419</v>
      </c>
      <c r="E169" t="s">
        <v>427</v>
      </c>
      <c r="F169" t="s">
        <v>427</v>
      </c>
      <c r="G169" t="s">
        <v>420</v>
      </c>
      <c r="H169" t="s">
        <v>427</v>
      </c>
      <c r="I169" t="s">
        <v>427</v>
      </c>
      <c r="K169" s="2">
        <v>0.343055555555556</v>
      </c>
      <c r="L169" s="3">
        <f t="shared" si="12"/>
        <v>276.34305555555557</v>
      </c>
      <c r="M169" t="s">
        <v>427</v>
      </c>
      <c r="N169" t="s">
        <v>427</v>
      </c>
    </row>
    <row r="170" spans="1:14" ht="12.75">
      <c r="A170" t="s">
        <v>427</v>
      </c>
      <c r="B170" s="1">
        <v>36801</v>
      </c>
      <c r="C170">
        <f>AVERAGE(C169,C171)</f>
        <v>0.3476128472222222</v>
      </c>
      <c r="D170" t="s">
        <v>419</v>
      </c>
      <c r="E170" t="s">
        <v>427</v>
      </c>
      <c r="F170" t="s">
        <v>427</v>
      </c>
      <c r="G170" t="s">
        <v>420</v>
      </c>
      <c r="H170" t="s">
        <v>427</v>
      </c>
      <c r="I170" t="s">
        <v>427</v>
      </c>
      <c r="K170" s="2">
        <v>0.345138888888889</v>
      </c>
      <c r="L170" s="3">
        <f t="shared" si="12"/>
        <v>276.34513888888887</v>
      </c>
      <c r="M170" t="s">
        <v>427</v>
      </c>
      <c r="N170" t="s">
        <v>427</v>
      </c>
    </row>
    <row r="171" spans="1:14" ht="12.75">
      <c r="A171" t="s">
        <v>145</v>
      </c>
      <c r="B171" s="1">
        <v>36801</v>
      </c>
      <c r="C171" s="2">
        <v>0.3491782407407407</v>
      </c>
      <c r="D171" t="s">
        <v>419</v>
      </c>
      <c r="E171">
        <v>0.676</v>
      </c>
      <c r="F171">
        <v>10.9934</v>
      </c>
      <c r="G171" t="s">
        <v>420</v>
      </c>
      <c r="H171">
        <v>1.666</v>
      </c>
      <c r="I171">
        <v>123.4179</v>
      </c>
      <c r="K171" s="2">
        <v>0.347222222222222</v>
      </c>
      <c r="L171" s="3">
        <f t="shared" si="12"/>
        <v>276.34722222222223</v>
      </c>
      <c r="M171">
        <f t="shared" si="10"/>
        <v>571.0056251850391</v>
      </c>
      <c r="N171">
        <f>(277-103)/(-62+(AVERAGE($P$207,$P$47)))*I171+277-((277-103)/(-62+(AVERAGE($P$207,$P$47)))*210)</f>
        <v>177.7334620402462</v>
      </c>
    </row>
    <row r="172" spans="1:14" ht="12.75">
      <c r="A172" t="s">
        <v>427</v>
      </c>
      <c r="B172" s="1">
        <v>36801</v>
      </c>
      <c r="C172">
        <f>AVERAGE(C171,C173)</f>
        <v>0.35129050925925925</v>
      </c>
      <c r="D172" t="s">
        <v>419</v>
      </c>
      <c r="E172" t="s">
        <v>427</v>
      </c>
      <c r="F172" t="s">
        <v>427</v>
      </c>
      <c r="G172" t="s">
        <v>420</v>
      </c>
      <c r="H172" t="s">
        <v>427</v>
      </c>
      <c r="I172" t="s">
        <v>427</v>
      </c>
      <c r="K172" s="2">
        <v>0.349305555555555</v>
      </c>
      <c r="L172" s="3">
        <f t="shared" si="12"/>
        <v>276.34930555555553</v>
      </c>
      <c r="M172" t="s">
        <v>427</v>
      </c>
      <c r="N172" t="s">
        <v>427</v>
      </c>
    </row>
    <row r="173" spans="1:14" ht="12.75">
      <c r="A173" t="s">
        <v>146</v>
      </c>
      <c r="B173" s="1">
        <v>36801</v>
      </c>
      <c r="C173" s="2">
        <v>0.3534027777777778</v>
      </c>
      <c r="D173" t="s">
        <v>419</v>
      </c>
      <c r="E173">
        <v>0.671</v>
      </c>
      <c r="F173">
        <v>11.3337</v>
      </c>
      <c r="G173" t="s">
        <v>420</v>
      </c>
      <c r="H173">
        <v>1.66</v>
      </c>
      <c r="I173">
        <v>116.9002</v>
      </c>
      <c r="K173" s="2">
        <v>0.351388888888889</v>
      </c>
      <c r="L173" s="3">
        <f t="shared" si="12"/>
        <v>276.3513888888889</v>
      </c>
      <c r="M173">
        <f t="shared" si="10"/>
        <v>588.6810681099275</v>
      </c>
      <c r="N173">
        <f>(277-103)/(-62+(AVERAGE($P$207,$P$47)))*I173+277-((277-103)/(-62+(AVERAGE($P$207,$P$47)))*210)</f>
        <v>170.2609069224991</v>
      </c>
    </row>
    <row r="174" spans="1:14" ht="12.75">
      <c r="A174" t="s">
        <v>147</v>
      </c>
      <c r="B174" s="1">
        <v>36801</v>
      </c>
      <c r="C174" s="2">
        <v>0.35542824074074075</v>
      </c>
      <c r="D174" t="s">
        <v>419</v>
      </c>
      <c r="E174">
        <v>0.671</v>
      </c>
      <c r="F174">
        <v>11.1423</v>
      </c>
      <c r="G174" t="s">
        <v>420</v>
      </c>
      <c r="H174">
        <v>1.66</v>
      </c>
      <c r="I174">
        <v>122.6045</v>
      </c>
      <c r="K174" s="2">
        <v>0.353472222222222</v>
      </c>
      <c r="L174" s="3">
        <f t="shared" si="12"/>
        <v>276.3534722222222</v>
      </c>
      <c r="M174">
        <f t="shared" si="10"/>
        <v>578.7396053540543</v>
      </c>
      <c r="N174">
        <f>(277-103)/(-62+(AVERAGE($P$207,$P$47)))*I174+277-((277-103)/(-62+(AVERAGE($P$207,$P$47)))*210)</f>
        <v>176.8008974342079</v>
      </c>
    </row>
    <row r="175" spans="1:14" ht="12.75">
      <c r="A175" t="s">
        <v>427</v>
      </c>
      <c r="B175" s="1">
        <v>36801</v>
      </c>
      <c r="C175">
        <f>AVERAGE(C174,C176)</f>
        <v>0.3575115740740741</v>
      </c>
      <c r="D175" t="s">
        <v>419</v>
      </c>
      <c r="E175" t="s">
        <v>427</v>
      </c>
      <c r="F175" t="s">
        <v>427</v>
      </c>
      <c r="G175" t="s">
        <v>420</v>
      </c>
      <c r="H175" t="s">
        <v>427</v>
      </c>
      <c r="I175" t="s">
        <v>427</v>
      </c>
      <c r="K175" s="2">
        <v>0.355555555555555</v>
      </c>
      <c r="L175" s="3">
        <f t="shared" si="12"/>
        <v>276.35555555555555</v>
      </c>
      <c r="M175" t="s">
        <v>427</v>
      </c>
      <c r="N175" t="s">
        <v>427</v>
      </c>
    </row>
    <row r="176" spans="1:14" ht="12.75">
      <c r="A176" t="s">
        <v>148</v>
      </c>
      <c r="B176" s="1">
        <v>36801</v>
      </c>
      <c r="C176" s="2">
        <v>0.3595949074074074</v>
      </c>
      <c r="D176" t="s">
        <v>419</v>
      </c>
      <c r="E176">
        <v>0.673</v>
      </c>
      <c r="F176">
        <v>10.907</v>
      </c>
      <c r="G176" t="s">
        <v>420</v>
      </c>
      <c r="H176">
        <v>1.66</v>
      </c>
      <c r="I176">
        <v>119.8221</v>
      </c>
      <c r="K176" s="2">
        <v>0.357638888888889</v>
      </c>
      <c r="L176" s="3">
        <f t="shared" si="12"/>
        <v>276.3576388888889</v>
      </c>
      <c r="M176">
        <f t="shared" si="10"/>
        <v>566.5179429378737</v>
      </c>
      <c r="N176">
        <f>(277-103)/(-62+(AVERAGE($P$207,$P$47)))*I176+277-((277-103)/(-62+(AVERAGE($P$207,$P$47)))*210)</f>
        <v>173.61087068249805</v>
      </c>
    </row>
    <row r="177" spans="1:14" ht="12.75">
      <c r="A177" t="s">
        <v>149</v>
      </c>
      <c r="B177" s="1">
        <v>36801</v>
      </c>
      <c r="C177" s="2">
        <v>0.3616782407407408</v>
      </c>
      <c r="D177" t="s">
        <v>419</v>
      </c>
      <c r="E177">
        <v>0.673</v>
      </c>
      <c r="F177">
        <v>10.3976</v>
      </c>
      <c r="G177" t="s">
        <v>420</v>
      </c>
      <c r="H177">
        <v>1.66</v>
      </c>
      <c r="I177">
        <v>122.0316</v>
      </c>
      <c r="K177" s="2">
        <v>0.359722222222222</v>
      </c>
      <c r="L177" s="3">
        <f t="shared" si="12"/>
        <v>276.3597222222222</v>
      </c>
      <c r="M177">
        <f aca="true" t="shared" si="13" ref="M177:M203">500*F177/AVERAGE($Q$207,$Q$47)</f>
        <v>540.0593163556281</v>
      </c>
      <c r="N177">
        <f>(277-103)/(-62+(AVERAGE($P$207,$P$47)))*I177+277-((277-103)/(-62+(AVERAGE($P$207,$P$47)))*210)</f>
        <v>176.14406652346372</v>
      </c>
    </row>
    <row r="178" spans="1:14" ht="12.75">
      <c r="A178" t="s">
        <v>150</v>
      </c>
      <c r="B178" s="1">
        <v>36801</v>
      </c>
      <c r="C178" s="2">
        <v>0.36376157407407406</v>
      </c>
      <c r="D178" t="s">
        <v>419</v>
      </c>
      <c r="E178">
        <v>0.673</v>
      </c>
      <c r="F178">
        <v>11.3789</v>
      </c>
      <c r="G178" t="s">
        <v>420</v>
      </c>
      <c r="H178">
        <v>1.66</v>
      </c>
      <c r="I178">
        <v>124.8699</v>
      </c>
      <c r="K178" s="2">
        <v>0.361805555555555</v>
      </c>
      <c r="L178" s="3">
        <f t="shared" si="12"/>
        <v>276.3618055555556</v>
      </c>
      <c r="M178">
        <f t="shared" si="13"/>
        <v>591.0287907670094</v>
      </c>
      <c r="N178">
        <f>(277-103)/(-62+(AVERAGE($P$207,$P$47)))*I178+277-((277-103)/(-62+(AVERAGE($P$207,$P$47)))*210)</f>
        <v>179.39818272867439</v>
      </c>
    </row>
    <row r="179" spans="1:14" ht="12.75">
      <c r="A179" t="s">
        <v>151</v>
      </c>
      <c r="B179" s="1">
        <v>36801</v>
      </c>
      <c r="C179" s="2">
        <v>0.36584490740740744</v>
      </c>
      <c r="D179" t="s">
        <v>419</v>
      </c>
      <c r="E179">
        <v>0.673</v>
      </c>
      <c r="F179">
        <v>10.7008</v>
      </c>
      <c r="G179" t="s">
        <v>420</v>
      </c>
      <c r="H179">
        <v>1.66</v>
      </c>
      <c r="I179">
        <v>123.7863</v>
      </c>
      <c r="K179" s="2">
        <v>0.363888888888889</v>
      </c>
      <c r="L179" s="3">
        <f t="shared" si="12"/>
        <v>276.3638888888889</v>
      </c>
      <c r="M179">
        <f t="shared" si="13"/>
        <v>555.8077568341064</v>
      </c>
      <c r="N179">
        <f>(277-103)/(-62+(AVERAGE($P$207,$P$47)))*I179+277-((277-103)/(-62+(AVERAGE($P$207,$P$47)))*210)</f>
        <v>178.1558333223515</v>
      </c>
    </row>
    <row r="180" spans="1:14" ht="12.75">
      <c r="A180" t="s">
        <v>152</v>
      </c>
      <c r="B180" s="1">
        <v>36801</v>
      </c>
      <c r="C180" s="2">
        <v>0.3679398148148148</v>
      </c>
      <c r="D180" t="s">
        <v>419</v>
      </c>
      <c r="E180">
        <v>0.671</v>
      </c>
      <c r="F180">
        <v>11.1421</v>
      </c>
      <c r="G180" t="s">
        <v>420</v>
      </c>
      <c r="H180">
        <v>1.656</v>
      </c>
      <c r="I180">
        <v>126.029</v>
      </c>
      <c r="K180" s="2">
        <v>0.365972222222222</v>
      </c>
      <c r="L180" s="3">
        <f t="shared" si="12"/>
        <v>276.36597222222224</v>
      </c>
      <c r="M180">
        <f t="shared" si="13"/>
        <v>578.7292172007043</v>
      </c>
      <c r="N180">
        <f>(277-103)/(-62+(AVERAGE($P$207,$P$47)))*I180+277-((277-103)/(-62+(AVERAGE($P$207,$P$47)))*210)</f>
        <v>180.72709302478813</v>
      </c>
    </row>
    <row r="181" spans="1:14" ht="12.75">
      <c r="A181" t="s">
        <v>427</v>
      </c>
      <c r="B181" s="1">
        <v>36801</v>
      </c>
      <c r="C181">
        <f>AVERAGE(C180,C182)</f>
        <v>0.37002314814814813</v>
      </c>
      <c r="D181" t="s">
        <v>419</v>
      </c>
      <c r="E181" t="s">
        <v>427</v>
      </c>
      <c r="F181" t="s">
        <v>427</v>
      </c>
      <c r="G181" t="s">
        <v>420</v>
      </c>
      <c r="H181" t="s">
        <v>427</v>
      </c>
      <c r="I181" t="s">
        <v>427</v>
      </c>
      <c r="K181" s="2">
        <v>0.368055555555555</v>
      </c>
      <c r="L181" s="3">
        <f t="shared" si="12"/>
        <v>276.36805555555554</v>
      </c>
      <c r="M181" t="s">
        <v>427</v>
      </c>
      <c r="N181" t="s">
        <v>427</v>
      </c>
    </row>
    <row r="182" spans="1:14" ht="12.75">
      <c r="A182" t="s">
        <v>153</v>
      </c>
      <c r="B182" s="1">
        <v>36801</v>
      </c>
      <c r="C182" s="2">
        <v>0.37210648148148145</v>
      </c>
      <c r="D182" t="s">
        <v>419</v>
      </c>
      <c r="E182">
        <v>0.671</v>
      </c>
      <c r="F182">
        <v>10.9509</v>
      </c>
      <c r="G182" t="s">
        <v>420</v>
      </c>
      <c r="H182">
        <v>1.656</v>
      </c>
      <c r="I182">
        <v>123.0501</v>
      </c>
      <c r="K182" s="2">
        <v>0.370138888888889</v>
      </c>
      <c r="L182" s="3">
        <f t="shared" si="12"/>
        <v>276.3701388888889</v>
      </c>
      <c r="M182">
        <f t="shared" si="13"/>
        <v>568.7981425981812</v>
      </c>
      <c r="N182">
        <f aca="true" t="shared" si="14" ref="N182:N188">(277-103)/(-62+(AVERAGE($P$207,$P$47)))*I182+277-((277-103)/(-62+(AVERAGE($P$207,$P$47)))*210)</f>
        <v>177.31177865925173</v>
      </c>
    </row>
    <row r="183" spans="1:14" ht="12.75">
      <c r="A183" t="s">
        <v>154</v>
      </c>
      <c r="B183" s="1">
        <v>36801</v>
      </c>
      <c r="C183" s="2">
        <v>0.37418981481481484</v>
      </c>
      <c r="D183" t="s">
        <v>419</v>
      </c>
      <c r="E183">
        <v>0.671</v>
      </c>
      <c r="F183">
        <v>10.8494</v>
      </c>
      <c r="G183" t="s">
        <v>420</v>
      </c>
      <c r="H183">
        <v>1.658</v>
      </c>
      <c r="I183">
        <v>124.2259</v>
      </c>
      <c r="K183" s="2">
        <v>0.372222222222222</v>
      </c>
      <c r="L183" s="3">
        <f t="shared" si="12"/>
        <v>276.3722222222222</v>
      </c>
      <c r="M183">
        <f t="shared" si="13"/>
        <v>563.5261547730968</v>
      </c>
      <c r="N183">
        <f t="shared" si="14"/>
        <v>178.6598355362861</v>
      </c>
    </row>
    <row r="184" spans="1:14" ht="12.75">
      <c r="A184" t="s">
        <v>155</v>
      </c>
      <c r="B184" s="1">
        <v>36801</v>
      </c>
      <c r="C184" s="2">
        <v>0.3762731481481481</v>
      </c>
      <c r="D184" t="s">
        <v>419</v>
      </c>
      <c r="E184">
        <v>0.671</v>
      </c>
      <c r="F184">
        <v>10.9301</v>
      </c>
      <c r="G184" t="s">
        <v>420</v>
      </c>
      <c r="H184">
        <v>1.656</v>
      </c>
      <c r="I184">
        <v>125.842</v>
      </c>
      <c r="K184" s="2">
        <v>0.374305555555555</v>
      </c>
      <c r="L184" s="3">
        <f t="shared" si="12"/>
        <v>276.37430555555557</v>
      </c>
      <c r="M184">
        <f t="shared" si="13"/>
        <v>567.7177746497895</v>
      </c>
      <c r="N184">
        <f t="shared" si="14"/>
        <v>180.5126971785512</v>
      </c>
    </row>
    <row r="185" spans="1:14" ht="12.75">
      <c r="A185" t="s">
        <v>156</v>
      </c>
      <c r="B185" s="1">
        <v>36801</v>
      </c>
      <c r="C185" s="2">
        <v>0.3783564814814815</v>
      </c>
      <c r="D185" t="s">
        <v>419</v>
      </c>
      <c r="E185">
        <v>0.671</v>
      </c>
      <c r="F185">
        <v>10.9368</v>
      </c>
      <c r="G185" t="s">
        <v>420</v>
      </c>
      <c r="H185">
        <v>1.656</v>
      </c>
      <c r="I185">
        <v>126.3409</v>
      </c>
      <c r="K185" s="2">
        <v>0.376388888888889</v>
      </c>
      <c r="L185" s="3">
        <f t="shared" si="12"/>
        <v>276.37638888888887</v>
      </c>
      <c r="M185">
        <f t="shared" si="13"/>
        <v>568.0657777870117</v>
      </c>
      <c r="N185">
        <f t="shared" si="14"/>
        <v>181.0846869522818</v>
      </c>
    </row>
    <row r="186" spans="1:14" ht="12.75">
      <c r="A186" t="s">
        <v>157</v>
      </c>
      <c r="B186" s="1">
        <v>36801</v>
      </c>
      <c r="C186" s="2">
        <v>0.3804513888888889</v>
      </c>
      <c r="D186" t="s">
        <v>419</v>
      </c>
      <c r="E186">
        <v>0.673</v>
      </c>
      <c r="F186">
        <v>11.5052</v>
      </c>
      <c r="G186" t="s">
        <v>420</v>
      </c>
      <c r="H186">
        <v>1.656</v>
      </c>
      <c r="I186">
        <v>127.8028</v>
      </c>
      <c r="K186" s="2">
        <v>0.378472222222222</v>
      </c>
      <c r="L186" s="3">
        <f t="shared" si="12"/>
        <v>276.37847222222223</v>
      </c>
      <c r="M186">
        <f t="shared" si="13"/>
        <v>597.5889096074837</v>
      </c>
      <c r="N186">
        <f t="shared" si="14"/>
        <v>182.76075800904022</v>
      </c>
    </row>
    <row r="187" spans="1:14" ht="12.75">
      <c r="A187" t="s">
        <v>158</v>
      </c>
      <c r="B187" s="1">
        <v>36801</v>
      </c>
      <c r="C187" s="2">
        <v>0.38253472222222223</v>
      </c>
      <c r="D187" t="s">
        <v>419</v>
      </c>
      <c r="E187">
        <v>0.675</v>
      </c>
      <c r="F187">
        <v>11.6524</v>
      </c>
      <c r="G187" t="s">
        <v>420</v>
      </c>
      <c r="H187">
        <v>1.66</v>
      </c>
      <c r="I187">
        <v>129.1096</v>
      </c>
      <c r="K187" s="2">
        <v>0.380555555555555</v>
      </c>
      <c r="L187" s="3">
        <f t="shared" si="12"/>
        <v>276.38055555555553</v>
      </c>
      <c r="M187">
        <f t="shared" si="13"/>
        <v>605.2345904730246</v>
      </c>
      <c r="N187">
        <f t="shared" si="14"/>
        <v>184.25900662862563</v>
      </c>
    </row>
    <row r="188" spans="1:14" ht="12.75">
      <c r="A188" t="s">
        <v>159</v>
      </c>
      <c r="B188" s="1">
        <v>36801</v>
      </c>
      <c r="C188" s="2">
        <v>0.384675925925926</v>
      </c>
      <c r="D188" t="s">
        <v>419</v>
      </c>
      <c r="E188">
        <v>0.67</v>
      </c>
      <c r="F188">
        <v>11.1638</v>
      </c>
      <c r="G188" t="s">
        <v>420</v>
      </c>
      <c r="H188">
        <v>1.656</v>
      </c>
      <c r="I188">
        <v>126.5813</v>
      </c>
      <c r="K188" s="2">
        <v>0.382638888888889</v>
      </c>
      <c r="L188" s="3">
        <f t="shared" si="12"/>
        <v>276.3826388888889</v>
      </c>
      <c r="M188">
        <f t="shared" si="13"/>
        <v>579.8563318391707</v>
      </c>
      <c r="N188">
        <f t="shared" si="14"/>
        <v>181.3603059973907</v>
      </c>
    </row>
    <row r="189" spans="1:14" ht="12.75">
      <c r="A189" t="s">
        <v>427</v>
      </c>
      <c r="B189" s="1">
        <v>36801</v>
      </c>
      <c r="C189">
        <f>AVERAGE(C188,C190)</f>
        <v>0.3867592592592593</v>
      </c>
      <c r="D189" t="s">
        <v>419</v>
      </c>
      <c r="E189" t="s">
        <v>427</v>
      </c>
      <c r="F189" t="s">
        <v>427</v>
      </c>
      <c r="G189" t="s">
        <v>420</v>
      </c>
      <c r="H189" t="s">
        <v>427</v>
      </c>
      <c r="I189" t="s">
        <v>427</v>
      </c>
      <c r="K189" s="2">
        <v>0.384722222222222</v>
      </c>
      <c r="L189" s="3">
        <f t="shared" si="12"/>
        <v>276.3847222222222</v>
      </c>
      <c r="M189" t="s">
        <v>427</v>
      </c>
      <c r="N189" t="s">
        <v>427</v>
      </c>
    </row>
    <row r="190" spans="1:14" ht="12.75">
      <c r="A190" t="s">
        <v>160</v>
      </c>
      <c r="B190" s="1">
        <v>36801</v>
      </c>
      <c r="C190" s="2">
        <v>0.38884259259259263</v>
      </c>
      <c r="D190" t="s">
        <v>419</v>
      </c>
      <c r="E190">
        <v>0.671</v>
      </c>
      <c r="F190">
        <v>12.1494</v>
      </c>
      <c r="G190" t="s">
        <v>420</v>
      </c>
      <c r="H190">
        <v>1.656</v>
      </c>
      <c r="I190">
        <v>122.3033</v>
      </c>
      <c r="K190" s="2">
        <v>0.386805555555555</v>
      </c>
      <c r="L190" s="3">
        <f t="shared" si="12"/>
        <v>276.38680555555555</v>
      </c>
      <c r="M190">
        <f t="shared" si="13"/>
        <v>631.0491515475752</v>
      </c>
      <c r="N190">
        <f>(277-103)/(-62+(AVERAGE($P$207,$P$47)))*I190+277-((277-103)/(-62+(AVERAGE($P$207,$P$47)))*210)</f>
        <v>176.45557107652564</v>
      </c>
    </row>
    <row r="191" spans="1:14" ht="12.75">
      <c r="A191" t="s">
        <v>161</v>
      </c>
      <c r="B191" s="1">
        <v>36801</v>
      </c>
      <c r="C191" s="2">
        <v>0.39086805555555554</v>
      </c>
      <c r="D191" t="s">
        <v>419</v>
      </c>
      <c r="E191">
        <v>0.671</v>
      </c>
      <c r="F191">
        <v>13.0056</v>
      </c>
      <c r="G191" t="s">
        <v>420</v>
      </c>
      <c r="H191">
        <v>1.656</v>
      </c>
      <c r="I191">
        <v>122.5432</v>
      </c>
      <c r="K191" s="2">
        <v>0.388888888888889</v>
      </c>
      <c r="L191" s="3">
        <f t="shared" si="12"/>
        <v>276.3888888888889</v>
      </c>
      <c r="M191">
        <f t="shared" si="13"/>
        <v>675.5208360385816</v>
      </c>
      <c r="N191">
        <f>(277-103)/(-62+(AVERAGE($P$207,$P$47)))*I191+277-((277-103)/(-62+(AVERAGE($P$207,$P$47)))*210)</f>
        <v>176.73061687070884</v>
      </c>
    </row>
    <row r="192" spans="1:14" ht="12.75">
      <c r="A192" t="s">
        <v>162</v>
      </c>
      <c r="B192" s="1">
        <v>36801</v>
      </c>
      <c r="C192" s="2">
        <v>0.39296296296296296</v>
      </c>
      <c r="D192" t="s">
        <v>419</v>
      </c>
      <c r="E192">
        <v>0.67</v>
      </c>
      <c r="F192">
        <v>13.9056</v>
      </c>
      <c r="G192" t="s">
        <v>420</v>
      </c>
      <c r="H192">
        <v>1.656</v>
      </c>
      <c r="I192">
        <v>128.175</v>
      </c>
      <c r="K192" s="2">
        <v>0.390972222222222</v>
      </c>
      <c r="L192" s="3">
        <f t="shared" si="12"/>
        <v>276.3909722222222</v>
      </c>
      <c r="M192">
        <f t="shared" si="13"/>
        <v>722.2675261132206</v>
      </c>
      <c r="N192">
        <f>(277-103)/(-62+(AVERAGE($P$207,$P$47)))*I192+277-((277-103)/(-62+(AVERAGE($P$207,$P$47)))*210)</f>
        <v>183.1874859981814</v>
      </c>
    </row>
    <row r="193" spans="1:14" ht="12.75">
      <c r="A193" t="s">
        <v>427</v>
      </c>
      <c r="B193" s="1">
        <v>36801</v>
      </c>
      <c r="C193">
        <f>AVERAGE(C192,C195)</f>
        <v>0.396087962962963</v>
      </c>
      <c r="D193" t="s">
        <v>419</v>
      </c>
      <c r="E193" t="s">
        <v>427</v>
      </c>
      <c r="F193" t="s">
        <v>427</v>
      </c>
      <c r="G193" t="s">
        <v>420</v>
      </c>
      <c r="H193" t="s">
        <v>427</v>
      </c>
      <c r="I193" t="s">
        <v>427</v>
      </c>
      <c r="K193" s="2">
        <v>0.393055555555555</v>
      </c>
      <c r="L193" s="3">
        <f t="shared" si="12"/>
        <v>276.3930555555556</v>
      </c>
      <c r="M193" t="s">
        <v>427</v>
      </c>
      <c r="N193" t="s">
        <v>427</v>
      </c>
    </row>
    <row r="194" spans="1:14" ht="12.75">
      <c r="A194" t="s">
        <v>427</v>
      </c>
      <c r="B194" s="1">
        <v>36801</v>
      </c>
      <c r="C194">
        <f>AVERAGE(C193,C195)</f>
        <v>0.397650462962963</v>
      </c>
      <c r="D194" t="s">
        <v>419</v>
      </c>
      <c r="E194" t="s">
        <v>427</v>
      </c>
      <c r="F194" t="s">
        <v>427</v>
      </c>
      <c r="G194" t="s">
        <v>420</v>
      </c>
      <c r="H194" t="s">
        <v>427</v>
      </c>
      <c r="I194" t="s">
        <v>427</v>
      </c>
      <c r="K194" s="2">
        <v>0.395138888888889</v>
      </c>
      <c r="L194" s="3">
        <f t="shared" si="12"/>
        <v>276.3951388888889</v>
      </c>
      <c r="M194" t="s">
        <v>427</v>
      </c>
      <c r="N194" t="s">
        <v>427</v>
      </c>
    </row>
    <row r="195" spans="1:14" ht="12.75">
      <c r="A195" t="s">
        <v>163</v>
      </c>
      <c r="B195" s="1">
        <v>36801</v>
      </c>
      <c r="C195" s="2">
        <v>0.399212962962963</v>
      </c>
      <c r="D195" t="s">
        <v>419</v>
      </c>
      <c r="E195">
        <v>0.671</v>
      </c>
      <c r="F195">
        <v>13.2715</v>
      </c>
      <c r="G195" t="s">
        <v>420</v>
      </c>
      <c r="H195">
        <v>1.658</v>
      </c>
      <c r="I195">
        <v>121.1466</v>
      </c>
      <c r="K195" s="2">
        <v>0.397222222222222</v>
      </c>
      <c r="L195" s="3">
        <f t="shared" si="12"/>
        <v>276.39722222222224</v>
      </c>
      <c r="M195">
        <f t="shared" si="13"/>
        <v>689.3318859173</v>
      </c>
      <c r="N195">
        <f aca="true" t="shared" si="15" ref="N195:N203">(277-103)/(-62+(AVERAGE($P$207,$P$47)))*I195+277-((277-103)/(-62+(AVERAGE($P$207,$P$47)))*210)</f>
        <v>175.12941238485564</v>
      </c>
    </row>
    <row r="196" spans="1:14" ht="12.75">
      <c r="A196" t="s">
        <v>164</v>
      </c>
      <c r="B196" s="1">
        <v>36801</v>
      </c>
      <c r="C196" s="2">
        <v>0.40129629629629626</v>
      </c>
      <c r="D196" t="s">
        <v>419</v>
      </c>
      <c r="E196">
        <v>0.671</v>
      </c>
      <c r="F196">
        <v>14.8598</v>
      </c>
      <c r="G196" t="s">
        <v>420</v>
      </c>
      <c r="H196">
        <v>1.658</v>
      </c>
      <c r="I196">
        <v>127.6397</v>
      </c>
      <c r="K196" s="2">
        <v>0.399305555555555</v>
      </c>
      <c r="L196" s="3">
        <f t="shared" si="12"/>
        <v>276.39930555555554</v>
      </c>
      <c r="M196">
        <f t="shared" si="13"/>
        <v>771.8294057456877</v>
      </c>
      <c r="N196">
        <f t="shared" si="15"/>
        <v>182.57376355705492</v>
      </c>
    </row>
    <row r="197" spans="1:14" ht="12.75">
      <c r="A197" t="s">
        <v>165</v>
      </c>
      <c r="B197" s="1">
        <v>36801</v>
      </c>
      <c r="C197" s="2">
        <v>0.40337962962962964</v>
      </c>
      <c r="D197" t="s">
        <v>419</v>
      </c>
      <c r="E197">
        <v>0.67</v>
      </c>
      <c r="F197">
        <v>13.7217</v>
      </c>
      <c r="G197" t="s">
        <v>420</v>
      </c>
      <c r="H197">
        <v>1.656</v>
      </c>
      <c r="I197">
        <v>125.6751</v>
      </c>
      <c r="K197" s="2">
        <v>0.401388888888889</v>
      </c>
      <c r="L197" s="3">
        <f t="shared" si="12"/>
        <v>276.4013888888889</v>
      </c>
      <c r="M197">
        <f t="shared" si="13"/>
        <v>712.7156191079694</v>
      </c>
      <c r="N197">
        <f t="shared" si="15"/>
        <v>180.3213460195301</v>
      </c>
    </row>
    <row r="198" spans="1:14" ht="12.75">
      <c r="A198" t="s">
        <v>166</v>
      </c>
      <c r="B198" s="1">
        <v>36801</v>
      </c>
      <c r="C198" s="2">
        <v>0.40546296296296297</v>
      </c>
      <c r="D198" t="s">
        <v>419</v>
      </c>
      <c r="E198">
        <v>0.671</v>
      </c>
      <c r="F198">
        <v>14.3667</v>
      </c>
      <c r="G198" t="s">
        <v>420</v>
      </c>
      <c r="H198">
        <v>1.656</v>
      </c>
      <c r="I198">
        <v>125.9554</v>
      </c>
      <c r="K198" s="2">
        <v>0.403472222222222</v>
      </c>
      <c r="L198" s="3">
        <f aca="true" t="shared" si="16" ref="L198:L261">B198-DATE(1999,12,31)+K198</f>
        <v>276.4034722222222</v>
      </c>
      <c r="M198">
        <f t="shared" si="13"/>
        <v>746.2174136614606</v>
      </c>
      <c r="N198">
        <f t="shared" si="15"/>
        <v>180.6427104885152</v>
      </c>
    </row>
    <row r="199" spans="1:14" ht="12.75">
      <c r="A199" t="s">
        <v>167</v>
      </c>
      <c r="B199" s="1">
        <v>36801</v>
      </c>
      <c r="C199" s="2">
        <v>0.4075462962962963</v>
      </c>
      <c r="D199" t="s">
        <v>419</v>
      </c>
      <c r="E199">
        <v>0.67</v>
      </c>
      <c r="F199">
        <v>13.625</v>
      </c>
      <c r="G199" t="s">
        <v>420</v>
      </c>
      <c r="H199">
        <v>1.656</v>
      </c>
      <c r="I199">
        <v>125.5338</v>
      </c>
      <c r="K199" s="2">
        <v>0.405555555555555</v>
      </c>
      <c r="L199" s="3">
        <f t="shared" si="16"/>
        <v>276.40555555555557</v>
      </c>
      <c r="M199">
        <f t="shared" si="13"/>
        <v>707.6929469632831</v>
      </c>
      <c r="N199">
        <f t="shared" si="15"/>
        <v>180.1593453079082</v>
      </c>
    </row>
    <row r="200" spans="1:14" ht="12.75">
      <c r="A200" t="s">
        <v>168</v>
      </c>
      <c r="B200" s="1">
        <v>36801</v>
      </c>
      <c r="C200" s="2">
        <v>0.40964120370370366</v>
      </c>
      <c r="D200" t="s">
        <v>419</v>
      </c>
      <c r="E200">
        <v>0.671</v>
      </c>
      <c r="F200">
        <v>14.3911</v>
      </c>
      <c r="G200" t="s">
        <v>420</v>
      </c>
      <c r="H200">
        <v>1.656</v>
      </c>
      <c r="I200">
        <v>124.5631</v>
      </c>
      <c r="K200" s="2">
        <v>0.407638888888889</v>
      </c>
      <c r="L200" s="3">
        <f t="shared" si="16"/>
        <v>276.40763888888887</v>
      </c>
      <c r="M200">
        <f t="shared" si="13"/>
        <v>747.4847683701508</v>
      </c>
      <c r="N200">
        <f t="shared" si="15"/>
        <v>179.04643596062363</v>
      </c>
    </row>
    <row r="201" spans="1:14" ht="12.75">
      <c r="A201" t="s">
        <v>169</v>
      </c>
      <c r="B201" s="1">
        <v>36801</v>
      </c>
      <c r="C201" s="2">
        <v>0.41172453703703704</v>
      </c>
      <c r="D201" t="s">
        <v>419</v>
      </c>
      <c r="E201">
        <v>0.671</v>
      </c>
      <c r="F201">
        <v>13.3698</v>
      </c>
      <c r="G201" t="s">
        <v>420</v>
      </c>
      <c r="H201">
        <v>1.656</v>
      </c>
      <c r="I201">
        <v>124.9219</v>
      </c>
      <c r="K201" s="2">
        <v>0.409722222222222</v>
      </c>
      <c r="L201" s="3">
        <f t="shared" si="16"/>
        <v>276.40972222222223</v>
      </c>
      <c r="M201">
        <f t="shared" si="13"/>
        <v>694.4376632887855</v>
      </c>
      <c r="N201">
        <f t="shared" si="15"/>
        <v>179.45780082495418</v>
      </c>
    </row>
    <row r="202" spans="1:14" ht="12.75">
      <c r="A202" t="s">
        <v>170</v>
      </c>
      <c r="B202" s="1">
        <v>36801</v>
      </c>
      <c r="C202" s="2">
        <v>0.4138078703703704</v>
      </c>
      <c r="D202" t="s">
        <v>419</v>
      </c>
      <c r="E202">
        <v>0.67</v>
      </c>
      <c r="F202">
        <v>14.8152</v>
      </c>
      <c r="G202" t="s">
        <v>420</v>
      </c>
      <c r="H202">
        <v>1.655</v>
      </c>
      <c r="I202">
        <v>124.2397</v>
      </c>
      <c r="K202" s="2">
        <v>0.411805555555555</v>
      </c>
      <c r="L202" s="3">
        <f t="shared" si="16"/>
        <v>276.41180555555553</v>
      </c>
      <c r="M202">
        <f t="shared" si="13"/>
        <v>769.5128475486557</v>
      </c>
      <c r="N202">
        <f t="shared" si="15"/>
        <v>178.67565726183727</v>
      </c>
    </row>
    <row r="203" spans="1:14" ht="12.75">
      <c r="A203" t="s">
        <v>171</v>
      </c>
      <c r="B203" s="1">
        <v>36801</v>
      </c>
      <c r="C203" s="2">
        <v>0.4158912037037037</v>
      </c>
      <c r="D203" t="s">
        <v>419</v>
      </c>
      <c r="E203">
        <v>0.67</v>
      </c>
      <c r="F203">
        <v>13.7337</v>
      </c>
      <c r="G203" t="s">
        <v>420</v>
      </c>
      <c r="H203">
        <v>1.655</v>
      </c>
      <c r="I203">
        <v>127.7117</v>
      </c>
      <c r="K203" s="2">
        <v>0.413888888888889</v>
      </c>
      <c r="L203" s="3">
        <f t="shared" si="16"/>
        <v>276.4138888888889</v>
      </c>
      <c r="M203">
        <f t="shared" si="13"/>
        <v>713.3389083089646</v>
      </c>
      <c r="N203">
        <f t="shared" si="15"/>
        <v>182.65631169036544</v>
      </c>
    </row>
    <row r="204" spans="1:14" ht="12.75">
      <c r="A204" t="s">
        <v>172</v>
      </c>
      <c r="B204" s="1">
        <v>36801</v>
      </c>
      <c r="C204" s="2">
        <v>0.4179745370370371</v>
      </c>
      <c r="D204" t="s">
        <v>419</v>
      </c>
      <c r="E204">
        <v>0.67</v>
      </c>
      <c r="F204">
        <v>13.9891</v>
      </c>
      <c r="G204" t="s">
        <v>420</v>
      </c>
      <c r="H204">
        <v>1.656</v>
      </c>
      <c r="I204">
        <v>124.0086</v>
      </c>
      <c r="K204" s="2">
        <v>0.415972222222222</v>
      </c>
      <c r="L204" s="3">
        <f t="shared" si="16"/>
        <v>276.4159722222222</v>
      </c>
      <c r="M204">
        <f>$O$4/AVERAGE($P$207,$P$47)*F204*40</f>
        <v>725.0883115182023</v>
      </c>
      <c r="N204">
        <f>$O$4/AVERAGE($P$207,$P$47)*I204</f>
        <v>160.69151408549538</v>
      </c>
    </row>
    <row r="205" spans="1:17" ht="12.75">
      <c r="A205" t="s">
        <v>427</v>
      </c>
      <c r="B205" s="1">
        <v>36801</v>
      </c>
      <c r="C205">
        <f>AVERAGE(C204,C207)</f>
        <v>0.42109953703703706</v>
      </c>
      <c r="D205" t="s">
        <v>419</v>
      </c>
      <c r="E205" t="s">
        <v>427</v>
      </c>
      <c r="F205" t="s">
        <v>427</v>
      </c>
      <c r="G205" t="s">
        <v>420</v>
      </c>
      <c r="H205" t="s">
        <v>427</v>
      </c>
      <c r="I205" t="s">
        <v>427</v>
      </c>
      <c r="K205" s="2">
        <v>0.418055555555555</v>
      </c>
      <c r="L205" s="3">
        <f t="shared" si="16"/>
        <v>276.41805555555555</v>
      </c>
      <c r="M205" t="s">
        <v>427</v>
      </c>
      <c r="N205" t="s">
        <v>427</v>
      </c>
      <c r="P205" t="s">
        <v>428</v>
      </c>
      <c r="Q205" t="s">
        <v>419</v>
      </c>
    </row>
    <row r="206" spans="1:14" ht="12.75">
      <c r="A206" t="s">
        <v>427</v>
      </c>
      <c r="B206" s="1">
        <v>36801</v>
      </c>
      <c r="C206">
        <f>AVERAGE(C205,C207)</f>
        <v>0.4226620370370371</v>
      </c>
      <c r="D206" t="s">
        <v>419</v>
      </c>
      <c r="E206" t="s">
        <v>427</v>
      </c>
      <c r="F206" t="s">
        <v>427</v>
      </c>
      <c r="G206" t="s">
        <v>420</v>
      </c>
      <c r="H206" t="s">
        <v>427</v>
      </c>
      <c r="I206" t="s">
        <v>427</v>
      </c>
      <c r="K206" s="2">
        <v>0.420138888888889</v>
      </c>
      <c r="L206" s="3">
        <f t="shared" si="16"/>
        <v>276.4201388888889</v>
      </c>
      <c r="M206" t="s">
        <v>427</v>
      </c>
      <c r="N206" t="s">
        <v>427</v>
      </c>
    </row>
    <row r="207" spans="1:17" ht="12.75">
      <c r="A207" t="s">
        <v>173</v>
      </c>
      <c r="B207" s="1">
        <v>36801</v>
      </c>
      <c r="C207" s="2">
        <v>0.42422453703703705</v>
      </c>
      <c r="D207" t="s">
        <v>419</v>
      </c>
      <c r="E207">
        <v>0.671</v>
      </c>
      <c r="F207">
        <v>9.3189</v>
      </c>
      <c r="G207" t="s">
        <v>420</v>
      </c>
      <c r="H207">
        <v>1.656</v>
      </c>
      <c r="I207">
        <v>207.0983</v>
      </c>
      <c r="K207" s="2">
        <v>0.422222222222222</v>
      </c>
      <c r="L207" s="3">
        <f t="shared" si="16"/>
        <v>276.4222222222222</v>
      </c>
      <c r="M207" t="s">
        <v>427</v>
      </c>
      <c r="N207" t="s">
        <v>427</v>
      </c>
      <c r="P207">
        <f>AVERAGE(I206:I208)</f>
        <v>209.644</v>
      </c>
      <c r="Q207">
        <f>AVERAGE(F206:F208)</f>
        <v>9.434</v>
      </c>
    </row>
    <row r="208" spans="1:17" ht="12.75">
      <c r="A208" t="s">
        <v>174</v>
      </c>
      <c r="B208" s="1">
        <v>36801</v>
      </c>
      <c r="C208" s="2">
        <v>0.4263194444444445</v>
      </c>
      <c r="D208" t="s">
        <v>419</v>
      </c>
      <c r="E208">
        <v>0.67</v>
      </c>
      <c r="F208">
        <v>9.5491</v>
      </c>
      <c r="G208" t="s">
        <v>420</v>
      </c>
      <c r="H208">
        <v>1.655</v>
      </c>
      <c r="I208">
        <v>212.1897</v>
      </c>
      <c r="K208" s="2">
        <v>0.424305555555555</v>
      </c>
      <c r="L208" s="3">
        <f t="shared" si="16"/>
        <v>276.4243055555556</v>
      </c>
      <c r="M208" t="s">
        <v>427</v>
      </c>
      <c r="N208" t="s">
        <v>427</v>
      </c>
      <c r="P208">
        <f>STDEV(I206:I208)</f>
        <v>3.6001634657326047</v>
      </c>
      <c r="Q208">
        <f>STDEV(F206:F208)</f>
        <v>0.1627759810292188</v>
      </c>
    </row>
    <row r="209" spans="1:14" ht="12.75">
      <c r="A209" t="s">
        <v>175</v>
      </c>
      <c r="B209" s="1">
        <v>36801</v>
      </c>
      <c r="C209" s="2">
        <v>0.42840277777777774</v>
      </c>
      <c r="D209" t="s">
        <v>419</v>
      </c>
      <c r="E209">
        <v>0.671</v>
      </c>
      <c r="F209">
        <v>14.8201</v>
      </c>
      <c r="G209" t="s">
        <v>420</v>
      </c>
      <c r="H209">
        <v>1.656</v>
      </c>
      <c r="I209">
        <v>118.8026</v>
      </c>
      <c r="K209" s="2">
        <v>0.426388888888889</v>
      </c>
      <c r="L209" s="3">
        <f t="shared" si="16"/>
        <v>276.4263888888889</v>
      </c>
      <c r="M209">
        <f aca="true" t="shared" si="17" ref="M209:M272">500*F209/AVERAGE($Q$367,$Q$207)</f>
        <v>795.0370424678529</v>
      </c>
      <c r="N209">
        <f>(277-103)/(-62+(AVERAGE($P$207,$P$367)))*I209+277-((277-103)/(-62+(AVERAGE($P$207,$P$367)))*210)</f>
        <v>167.84559153473413</v>
      </c>
    </row>
    <row r="210" spans="1:14" ht="12.75">
      <c r="A210" t="s">
        <v>176</v>
      </c>
      <c r="B210" s="1">
        <v>36801</v>
      </c>
      <c r="C210" s="2">
        <v>0.4304861111111111</v>
      </c>
      <c r="D210" t="s">
        <v>419</v>
      </c>
      <c r="E210">
        <v>0.671</v>
      </c>
      <c r="F210">
        <v>15.9447</v>
      </c>
      <c r="G210" t="s">
        <v>420</v>
      </c>
      <c r="H210">
        <v>1.656</v>
      </c>
      <c r="I210">
        <v>122.9761</v>
      </c>
      <c r="K210" s="2">
        <v>0.428472222222222</v>
      </c>
      <c r="L210" s="3">
        <f t="shared" si="16"/>
        <v>276.42847222222224</v>
      </c>
      <c r="M210">
        <f t="shared" si="17"/>
        <v>855.3671791038638</v>
      </c>
      <c r="N210">
        <f>(277-103)/(-62+(AVERAGE($P$207,$P$367)))*I210+277-((277-103)/(-62+(AVERAGE($P$207,$P$367)))*210)</f>
        <v>172.84086468648832</v>
      </c>
    </row>
    <row r="211" spans="1:14" ht="12.75">
      <c r="A211" t="s">
        <v>177</v>
      </c>
      <c r="B211" s="1">
        <v>36801</v>
      </c>
      <c r="C211" s="2">
        <v>0.4325694444444444</v>
      </c>
      <c r="D211" t="s">
        <v>419</v>
      </c>
      <c r="E211">
        <v>0.67</v>
      </c>
      <c r="F211">
        <v>15.3112</v>
      </c>
      <c r="G211" t="s">
        <v>420</v>
      </c>
      <c r="H211">
        <v>1.656</v>
      </c>
      <c r="I211">
        <v>120.5384</v>
      </c>
      <c r="K211" s="2">
        <v>0.430555555555555</v>
      </c>
      <c r="L211" s="3">
        <f t="shared" si="16"/>
        <v>276.43055555555554</v>
      </c>
      <c r="M211">
        <f t="shared" si="17"/>
        <v>821.3825253968453</v>
      </c>
      <c r="N211">
        <f>(277-103)/(-62+(AVERAGE($P$207,$P$367)))*I211+277-((277-103)/(-62+(AVERAGE($P$207,$P$367)))*210)</f>
        <v>169.9231751304727</v>
      </c>
    </row>
    <row r="212" spans="1:14" ht="12.75">
      <c r="A212" t="s">
        <v>178</v>
      </c>
      <c r="B212" s="1">
        <v>36801</v>
      </c>
      <c r="C212" s="2">
        <v>0.4346527777777778</v>
      </c>
      <c r="D212" t="s">
        <v>419</v>
      </c>
      <c r="E212">
        <v>0.671</v>
      </c>
      <c r="F212">
        <v>16.9923</v>
      </c>
      <c r="G212" t="s">
        <v>420</v>
      </c>
      <c r="H212">
        <v>1.656</v>
      </c>
      <c r="I212">
        <v>119.4451</v>
      </c>
      <c r="K212" s="2">
        <v>0.432638888888889</v>
      </c>
      <c r="L212" s="3">
        <f t="shared" si="16"/>
        <v>276.4326388888889</v>
      </c>
      <c r="M212">
        <f t="shared" si="17"/>
        <v>911.5665843500715</v>
      </c>
      <c r="N212">
        <f>(277-103)/(-62+(AVERAGE($P$207,$P$367)))*I212+277-((277-103)/(-62+(AVERAGE($P$207,$P$367)))*210)</f>
        <v>168.61460147842695</v>
      </c>
    </row>
    <row r="213" spans="1:14" ht="12.75">
      <c r="A213" t="s">
        <v>179</v>
      </c>
      <c r="B213" s="1">
        <v>36801</v>
      </c>
      <c r="C213" s="2">
        <v>0.4367476851851852</v>
      </c>
      <c r="D213" t="s">
        <v>419</v>
      </c>
      <c r="E213">
        <v>0.675</v>
      </c>
      <c r="F213">
        <v>15.5649</v>
      </c>
      <c r="G213" t="s">
        <v>420</v>
      </c>
      <c r="H213">
        <v>1.661</v>
      </c>
      <c r="I213">
        <v>118.3829</v>
      </c>
      <c r="K213" s="2">
        <v>0.434722222222222</v>
      </c>
      <c r="L213" s="3">
        <f t="shared" si="16"/>
        <v>276.4347222222222</v>
      </c>
      <c r="M213">
        <f t="shared" si="17"/>
        <v>834.9924806383143</v>
      </c>
      <c r="N213">
        <f>(277-103)/(-62+(AVERAGE($P$207,$P$367)))*I213+277-((277-103)/(-62+(AVERAGE($P$207,$P$367)))*210)</f>
        <v>167.34325149836388</v>
      </c>
    </row>
    <row r="214" spans="1:14" ht="12.75">
      <c r="A214" t="s">
        <v>427</v>
      </c>
      <c r="B214" s="1">
        <v>36801</v>
      </c>
      <c r="C214">
        <f>AVERAGE(C213,C215)</f>
        <v>0.4388310185185185</v>
      </c>
      <c r="D214" t="s">
        <v>419</v>
      </c>
      <c r="E214" t="s">
        <v>427</v>
      </c>
      <c r="F214" t="s">
        <v>427</v>
      </c>
      <c r="G214" t="s">
        <v>420</v>
      </c>
      <c r="H214" t="s">
        <v>427</v>
      </c>
      <c r="I214" t="s">
        <v>427</v>
      </c>
      <c r="K214" s="2">
        <v>0.436805555555556</v>
      </c>
      <c r="L214" s="3">
        <f t="shared" si="16"/>
        <v>276.43680555555557</v>
      </c>
      <c r="M214" t="s">
        <v>427</v>
      </c>
      <c r="N214" t="s">
        <v>427</v>
      </c>
    </row>
    <row r="215" spans="1:14" ht="12.75">
      <c r="A215" t="s">
        <v>180</v>
      </c>
      <c r="B215" s="1">
        <v>36801</v>
      </c>
      <c r="C215" s="2">
        <v>0.44091435185185185</v>
      </c>
      <c r="D215" t="s">
        <v>419</v>
      </c>
      <c r="E215">
        <v>0.67</v>
      </c>
      <c r="F215">
        <v>14.5263</v>
      </c>
      <c r="G215" t="s">
        <v>420</v>
      </c>
      <c r="H215">
        <v>1.655</v>
      </c>
      <c r="I215">
        <v>116.7467</v>
      </c>
      <c r="K215" s="2">
        <v>0.438888888888889</v>
      </c>
      <c r="L215" s="3">
        <f t="shared" si="16"/>
        <v>276.43888888888887</v>
      </c>
      <c r="M215">
        <f t="shared" si="17"/>
        <v>779.2758881519538</v>
      </c>
      <c r="N215">
        <f>(277-103)/(-62+(AVERAGE($P$207,$P$367)))*I215+277-((277-103)/(-62+(AVERAGE($P$207,$P$367)))*210)</f>
        <v>165.38487940518064</v>
      </c>
    </row>
    <row r="216" spans="1:14" ht="12.75">
      <c r="A216" t="s">
        <v>427</v>
      </c>
      <c r="B216" s="1">
        <v>36801</v>
      </c>
      <c r="C216">
        <f>AVERAGE(C215,C217)</f>
        <v>0.4429976851851852</v>
      </c>
      <c r="D216" t="s">
        <v>419</v>
      </c>
      <c r="E216" t="s">
        <v>427</v>
      </c>
      <c r="F216" t="s">
        <v>427</v>
      </c>
      <c r="G216" t="s">
        <v>420</v>
      </c>
      <c r="H216" t="s">
        <v>427</v>
      </c>
      <c r="I216" t="s">
        <v>427</v>
      </c>
      <c r="K216" s="2">
        <v>0.440972222222222</v>
      </c>
      <c r="L216" s="3">
        <f t="shared" si="16"/>
        <v>276.44097222222223</v>
      </c>
      <c r="M216" t="s">
        <v>427</v>
      </c>
      <c r="N216" t="s">
        <v>427</v>
      </c>
    </row>
    <row r="217" spans="1:14" ht="12.75">
      <c r="A217" t="s">
        <v>181</v>
      </c>
      <c r="B217" s="1">
        <v>36801</v>
      </c>
      <c r="C217" s="2">
        <v>0.4450810185185185</v>
      </c>
      <c r="D217" t="s">
        <v>419</v>
      </c>
      <c r="E217">
        <v>0.67</v>
      </c>
      <c r="F217">
        <v>13.7583</v>
      </c>
      <c r="G217" t="s">
        <v>420</v>
      </c>
      <c r="H217">
        <v>1.655</v>
      </c>
      <c r="I217">
        <v>115.7091</v>
      </c>
      <c r="K217" s="2">
        <v>0.443055555555556</v>
      </c>
      <c r="L217" s="3">
        <f t="shared" si="16"/>
        <v>276.44305555555553</v>
      </c>
      <c r="M217">
        <f t="shared" si="17"/>
        <v>738.0758659783309</v>
      </c>
      <c r="N217">
        <f>(277-103)/(-62+(AVERAGE($P$207,$P$367)))*I217+277-((277-103)/(-62+(AVERAGE($P$207,$P$367)))*210)</f>
        <v>164.1429732299656</v>
      </c>
    </row>
    <row r="218" spans="1:14" ht="12.75">
      <c r="A218" t="s">
        <v>182</v>
      </c>
      <c r="B218" s="1">
        <v>36801</v>
      </c>
      <c r="C218" s="2">
        <v>0.4471643518518518</v>
      </c>
      <c r="D218" t="s">
        <v>419</v>
      </c>
      <c r="E218">
        <v>0.67</v>
      </c>
      <c r="F218">
        <v>15.8008</v>
      </c>
      <c r="G218" t="s">
        <v>420</v>
      </c>
      <c r="H218">
        <v>1.655</v>
      </c>
      <c r="I218">
        <v>112.7712</v>
      </c>
      <c r="K218" s="2">
        <v>0.445138888888889</v>
      </c>
      <c r="L218" s="3">
        <f t="shared" si="16"/>
        <v>276.4451388888889</v>
      </c>
      <c r="M218">
        <f t="shared" si="17"/>
        <v>847.6475395325301</v>
      </c>
      <c r="N218">
        <f>(277-103)/(-62+(AVERAGE($P$207,$P$367)))*I218+277-((277-103)/(-62+(AVERAGE($P$207,$P$367)))*210)</f>
        <v>160.62659297537385</v>
      </c>
    </row>
    <row r="219" spans="1:14" ht="12.75">
      <c r="A219" t="s">
        <v>183</v>
      </c>
      <c r="B219" s="1">
        <v>36801</v>
      </c>
      <c r="C219" s="2">
        <v>0.4492476851851852</v>
      </c>
      <c r="D219" t="s">
        <v>419</v>
      </c>
      <c r="E219">
        <v>0.671</v>
      </c>
      <c r="F219">
        <v>14.1607</v>
      </c>
      <c r="G219" t="s">
        <v>420</v>
      </c>
      <c r="H219">
        <v>1.656</v>
      </c>
      <c r="I219">
        <v>118.1566</v>
      </c>
      <c r="K219" s="2">
        <v>0.447222222222222</v>
      </c>
      <c r="L219" s="3">
        <f t="shared" si="16"/>
        <v>276.4472222222222</v>
      </c>
      <c r="M219">
        <f t="shared" si="17"/>
        <v>759.6629609297187</v>
      </c>
      <c r="N219">
        <f>(277-103)/(-62+(AVERAGE($P$207,$P$367)))*I219+277-((277-103)/(-62+(AVERAGE($P$207,$P$367)))*210)</f>
        <v>167.07239243181493</v>
      </c>
    </row>
    <row r="220" spans="1:14" ht="12.75">
      <c r="A220" t="s">
        <v>184</v>
      </c>
      <c r="B220" s="1">
        <v>36801</v>
      </c>
      <c r="C220" s="2">
        <v>0.4513310185185185</v>
      </c>
      <c r="D220" t="s">
        <v>419</v>
      </c>
      <c r="E220">
        <v>0.67</v>
      </c>
      <c r="F220">
        <v>16.0535</v>
      </c>
      <c r="G220" t="s">
        <v>420</v>
      </c>
      <c r="H220">
        <v>1.656</v>
      </c>
      <c r="I220">
        <v>120.006</v>
      </c>
      <c r="K220" s="2">
        <v>0.449305555555556</v>
      </c>
      <c r="L220" s="3">
        <f t="shared" si="16"/>
        <v>276.44930555555555</v>
      </c>
      <c r="M220">
        <f t="shared" si="17"/>
        <v>861.2038489117938</v>
      </c>
      <c r="N220">
        <f>(277-103)/(-62+(AVERAGE($P$207,$P$367)))*I220+277-((277-103)/(-62+(AVERAGE($P$207,$P$367)))*210)</f>
        <v>169.28594416701424</v>
      </c>
    </row>
    <row r="221" spans="1:14" ht="12.75">
      <c r="A221" t="s">
        <v>427</v>
      </c>
      <c r="B221" s="1">
        <v>36801</v>
      </c>
      <c r="C221">
        <f>AVERAGE(C220,C222)</f>
        <v>0.4534201388888889</v>
      </c>
      <c r="D221" t="s">
        <v>419</v>
      </c>
      <c r="E221" t="s">
        <v>427</v>
      </c>
      <c r="F221" t="s">
        <v>427</v>
      </c>
      <c r="G221" t="s">
        <v>420</v>
      </c>
      <c r="H221" t="s">
        <v>427</v>
      </c>
      <c r="I221" t="s">
        <v>427</v>
      </c>
      <c r="K221" s="2">
        <v>0.451388888888889</v>
      </c>
      <c r="L221" s="3">
        <f t="shared" si="16"/>
        <v>276.4513888888889</v>
      </c>
      <c r="M221" t="s">
        <v>427</v>
      </c>
      <c r="N221" t="s">
        <v>427</v>
      </c>
    </row>
    <row r="222" spans="1:14" ht="12.75">
      <c r="A222" t="s">
        <v>185</v>
      </c>
      <c r="B222" s="1">
        <v>36801</v>
      </c>
      <c r="C222" s="2">
        <v>0.4555092592592593</v>
      </c>
      <c r="D222" t="s">
        <v>419</v>
      </c>
      <c r="E222">
        <v>0.67</v>
      </c>
      <c r="F222">
        <v>15.2721</v>
      </c>
      <c r="G222" t="s">
        <v>420</v>
      </c>
      <c r="H222">
        <v>1.655</v>
      </c>
      <c r="I222">
        <v>117.4229</v>
      </c>
      <c r="K222" s="2">
        <v>0.453472222222222</v>
      </c>
      <c r="L222" s="3">
        <f t="shared" si="16"/>
        <v>276.4534722222222</v>
      </c>
      <c r="M222">
        <f t="shared" si="17"/>
        <v>819.2849721846205</v>
      </c>
      <c r="N222">
        <f>(277-103)/(-62+(AVERAGE($P$207,$P$367)))*I222+277-((277-103)/(-62+(AVERAGE($P$207,$P$367)))*210)</f>
        <v>166.19422496771</v>
      </c>
    </row>
    <row r="223" spans="1:14" ht="12.75">
      <c r="A223" t="s">
        <v>186</v>
      </c>
      <c r="B223" s="1">
        <v>36801</v>
      </c>
      <c r="C223" s="2">
        <v>0.4575925925925926</v>
      </c>
      <c r="D223" t="s">
        <v>419</v>
      </c>
      <c r="E223">
        <v>0.671</v>
      </c>
      <c r="F223">
        <v>15.3087</v>
      </c>
      <c r="G223" t="s">
        <v>420</v>
      </c>
      <c r="H223">
        <v>1.656</v>
      </c>
      <c r="I223">
        <v>120.3996</v>
      </c>
      <c r="K223" s="2">
        <v>0.455555555555556</v>
      </c>
      <c r="L223" s="3">
        <f t="shared" si="16"/>
        <v>276.4555555555556</v>
      </c>
      <c r="M223">
        <f t="shared" si="17"/>
        <v>821.2484107413323</v>
      </c>
      <c r="N223">
        <f>(277-103)/(-62+(AVERAGE($P$207,$P$367)))*I223+277-((277-103)/(-62+(AVERAGE($P$207,$P$367)))*210)</f>
        <v>169.75704504458236</v>
      </c>
    </row>
    <row r="224" spans="1:14" ht="12.75">
      <c r="A224" t="s">
        <v>427</v>
      </c>
      <c r="B224" s="1">
        <v>36801</v>
      </c>
      <c r="C224">
        <f>AVERAGE(C223,C225)</f>
        <v>0.45967592592592593</v>
      </c>
      <c r="D224" t="s">
        <v>419</v>
      </c>
      <c r="E224" t="s">
        <v>427</v>
      </c>
      <c r="F224" t="s">
        <v>427</v>
      </c>
      <c r="G224" t="s">
        <v>420</v>
      </c>
      <c r="H224" t="s">
        <v>427</v>
      </c>
      <c r="I224" t="s">
        <v>427</v>
      </c>
      <c r="K224" s="2">
        <v>0.457638888888889</v>
      </c>
      <c r="L224" s="3">
        <f t="shared" si="16"/>
        <v>276.4576388888889</v>
      </c>
      <c r="M224" t="s">
        <v>427</v>
      </c>
      <c r="N224" t="s">
        <v>427</v>
      </c>
    </row>
    <row r="225" spans="1:14" ht="12.75">
      <c r="A225" t="s">
        <v>187</v>
      </c>
      <c r="B225" s="1">
        <v>36801</v>
      </c>
      <c r="C225" s="2">
        <v>0.46175925925925926</v>
      </c>
      <c r="D225" t="s">
        <v>419</v>
      </c>
      <c r="E225">
        <v>0.671</v>
      </c>
      <c r="F225">
        <v>15.6798</v>
      </c>
      <c r="G225" t="s">
        <v>420</v>
      </c>
      <c r="H225">
        <v>1.656</v>
      </c>
      <c r="I225">
        <v>121.0726</v>
      </c>
      <c r="K225" s="2">
        <v>0.459722222222222</v>
      </c>
      <c r="L225" s="3">
        <f t="shared" si="16"/>
        <v>276.45972222222224</v>
      </c>
      <c r="M225">
        <f t="shared" si="17"/>
        <v>841.1563902056962</v>
      </c>
      <c r="N225">
        <f>(277-103)/(-62+(AVERAGE($P$207,$P$367)))*I225+277-((277-103)/(-62+(AVERAGE($P$207,$P$367)))*210)</f>
        <v>170.56256051867615</v>
      </c>
    </row>
    <row r="226" spans="1:14" ht="12.75">
      <c r="A226" t="s">
        <v>188</v>
      </c>
      <c r="B226" s="1">
        <v>36801</v>
      </c>
      <c r="C226" s="2">
        <v>0.4638425925925926</v>
      </c>
      <c r="D226" t="s">
        <v>419</v>
      </c>
      <c r="E226">
        <v>0.671</v>
      </c>
      <c r="F226">
        <v>16.2925</v>
      </c>
      <c r="G226" t="s">
        <v>420</v>
      </c>
      <c r="H226">
        <v>1.656</v>
      </c>
      <c r="I226">
        <v>126.7066</v>
      </c>
      <c r="K226" s="2">
        <v>0.461805555555556</v>
      </c>
      <c r="L226" s="3">
        <f t="shared" si="16"/>
        <v>276.46180555555554</v>
      </c>
      <c r="M226">
        <f t="shared" si="17"/>
        <v>874.0252099788457</v>
      </c>
      <c r="N226">
        <f>(277-103)/(-62+(AVERAGE($P$207,$P$367)))*I226+277-((277-103)/(-62+(AVERAGE($P$207,$P$367)))*210)</f>
        <v>177.30590997045118</v>
      </c>
    </row>
    <row r="227" spans="1:14" ht="12.75">
      <c r="A227" t="s">
        <v>189</v>
      </c>
      <c r="B227" s="1">
        <v>36801</v>
      </c>
      <c r="C227" s="2">
        <v>0.4659259259259259</v>
      </c>
      <c r="D227" t="s">
        <v>419</v>
      </c>
      <c r="E227">
        <v>0.67</v>
      </c>
      <c r="F227">
        <v>15.254</v>
      </c>
      <c r="G227" t="s">
        <v>420</v>
      </c>
      <c r="H227">
        <v>1.655</v>
      </c>
      <c r="I227">
        <v>129.0556</v>
      </c>
      <c r="K227" s="2">
        <v>0.463888888888889</v>
      </c>
      <c r="L227" s="3">
        <f t="shared" si="16"/>
        <v>276.4638888888889</v>
      </c>
      <c r="M227">
        <f t="shared" si="17"/>
        <v>818.3139820787057</v>
      </c>
      <c r="N227">
        <f>(277-103)/(-62+(AVERAGE($P$207,$P$367)))*I227+277-((277-103)/(-62+(AVERAGE($P$207,$P$367)))*210)</f>
        <v>180.1174342626449</v>
      </c>
    </row>
    <row r="228" spans="1:14" ht="12.75">
      <c r="A228" t="s">
        <v>427</v>
      </c>
      <c r="B228" s="1">
        <v>36801</v>
      </c>
      <c r="C228">
        <f>AVERAGE(C227,C229)</f>
        <v>0.4680150462962963</v>
      </c>
      <c r="D228" t="s">
        <v>419</v>
      </c>
      <c r="E228" t="s">
        <v>427</v>
      </c>
      <c r="F228" t="s">
        <v>427</v>
      </c>
      <c r="G228" t="s">
        <v>420</v>
      </c>
      <c r="H228" t="s">
        <v>427</v>
      </c>
      <c r="I228" t="s">
        <v>427</v>
      </c>
      <c r="K228" s="2">
        <v>0.465972222222222</v>
      </c>
      <c r="L228" s="3">
        <f t="shared" si="16"/>
        <v>276.4659722222222</v>
      </c>
      <c r="M228" t="s">
        <v>427</v>
      </c>
      <c r="N228" t="s">
        <v>427</v>
      </c>
    </row>
    <row r="229" spans="1:14" ht="12.75">
      <c r="A229" t="s">
        <v>190</v>
      </c>
      <c r="B229" s="1">
        <v>36801</v>
      </c>
      <c r="C229" s="2">
        <v>0.4701041666666667</v>
      </c>
      <c r="D229" t="s">
        <v>419</v>
      </c>
      <c r="E229">
        <v>0.671</v>
      </c>
      <c r="F229">
        <v>14.5412</v>
      </c>
      <c r="G229" t="s">
        <v>420</v>
      </c>
      <c r="H229">
        <v>1.658</v>
      </c>
      <c r="I229">
        <v>122.5841</v>
      </c>
      <c r="K229" s="2">
        <v>0.468055555555556</v>
      </c>
      <c r="L229" s="3">
        <f t="shared" si="16"/>
        <v>276.46805555555557</v>
      </c>
      <c r="M229">
        <f t="shared" si="17"/>
        <v>780.0752114988119</v>
      </c>
      <c r="N229">
        <f>(277-103)/(-62+(AVERAGE($P$207,$P$367)))*I229+277-((277-103)/(-62+(AVERAGE($P$207,$P$367)))*210)</f>
        <v>172.371678853138</v>
      </c>
    </row>
    <row r="230" spans="1:14" ht="12.75">
      <c r="A230" t="s">
        <v>191</v>
      </c>
      <c r="B230" s="1">
        <v>36801</v>
      </c>
      <c r="C230" s="2">
        <v>0.4721875</v>
      </c>
      <c r="D230" t="s">
        <v>419</v>
      </c>
      <c r="E230">
        <v>0.67</v>
      </c>
      <c r="F230">
        <v>16.5391</v>
      </c>
      <c r="G230" t="s">
        <v>420</v>
      </c>
      <c r="H230">
        <v>1.656</v>
      </c>
      <c r="I230">
        <v>129.6704</v>
      </c>
      <c r="K230" s="2">
        <v>0.470138888888889</v>
      </c>
      <c r="L230" s="3">
        <f>B210-DATE(1999,12,31)+K210</f>
        <v>276.42847222222224</v>
      </c>
      <c r="M230">
        <f>500*F210/AVERAGE($Q$367,$Q$207)</f>
        <v>855.3671791038638</v>
      </c>
      <c r="N230">
        <f>(277-103)/(-62+(AVERAGE($P$207,$P$367)))*I210+277-((277-103)/(-62+(AVERAGE($P$207,$P$367)))*210)</f>
        <v>172.84086468648832</v>
      </c>
    </row>
    <row r="231" spans="1:14" ht="12.75">
      <c r="A231" t="s">
        <v>192</v>
      </c>
      <c r="B231" s="1">
        <v>36801</v>
      </c>
      <c r="C231" s="2">
        <v>0.47427083333333336</v>
      </c>
      <c r="D231" t="s">
        <v>419</v>
      </c>
      <c r="E231">
        <v>0.67</v>
      </c>
      <c r="F231">
        <v>15.0004</v>
      </c>
      <c r="G231" t="s">
        <v>420</v>
      </c>
      <c r="H231">
        <v>1.656</v>
      </c>
      <c r="I231">
        <v>127.121</v>
      </c>
      <c r="K231" s="2">
        <v>0.472222222222222</v>
      </c>
      <c r="L231" s="3">
        <f t="shared" si="16"/>
        <v>276.47222222222223</v>
      </c>
      <c r="M231">
        <f t="shared" si="17"/>
        <v>804.7093914234574</v>
      </c>
      <c r="N231">
        <f aca="true" t="shared" si="18" ref="N231:N242">(277-103)/(-62+(AVERAGE($P$207,$P$367)))*I231+277-((277-103)/(-62+(AVERAGE($P$207,$P$367)))*210)</f>
        <v>177.80190642285015</v>
      </c>
    </row>
    <row r="232" spans="1:14" ht="12.75">
      <c r="A232" t="s">
        <v>193</v>
      </c>
      <c r="B232" s="1">
        <v>36801</v>
      </c>
      <c r="C232" s="2">
        <v>0.47635416666666663</v>
      </c>
      <c r="D232" t="s">
        <v>419</v>
      </c>
      <c r="E232">
        <v>0.671</v>
      </c>
      <c r="F232">
        <v>17.5874</v>
      </c>
      <c r="G232" t="s">
        <v>420</v>
      </c>
      <c r="H232">
        <v>1.656</v>
      </c>
      <c r="I232">
        <v>130.0562</v>
      </c>
      <c r="K232" s="2">
        <v>0.474305555555555</v>
      </c>
      <c r="L232" s="3">
        <f t="shared" si="16"/>
        <v>276.47430555555553</v>
      </c>
      <c r="M232">
        <f t="shared" si="17"/>
        <v>943.4912369484088</v>
      </c>
      <c r="N232">
        <f t="shared" si="18"/>
        <v>181.3150550403244</v>
      </c>
    </row>
    <row r="233" spans="1:14" ht="12.75">
      <c r="A233" t="s">
        <v>194</v>
      </c>
      <c r="B233" s="1">
        <v>36801</v>
      </c>
      <c r="C233" s="2">
        <v>0.4784375</v>
      </c>
      <c r="D233" t="s">
        <v>419</v>
      </c>
      <c r="E233">
        <v>0.671</v>
      </c>
      <c r="F233">
        <v>15.2107</v>
      </c>
      <c r="G233" t="s">
        <v>420</v>
      </c>
      <c r="H233">
        <v>1.658</v>
      </c>
      <c r="I233">
        <v>142.1883</v>
      </c>
      <c r="K233" s="2">
        <v>0.476388888888889</v>
      </c>
      <c r="L233" s="3">
        <f t="shared" si="16"/>
        <v>276.4763888888889</v>
      </c>
      <c r="M233">
        <f t="shared" si="17"/>
        <v>815.9911162452189</v>
      </c>
      <c r="N233">
        <f t="shared" si="18"/>
        <v>195.83599751172653</v>
      </c>
    </row>
    <row r="234" spans="1:14" ht="12.75">
      <c r="A234" t="s">
        <v>195</v>
      </c>
      <c r="B234" s="1">
        <v>36801</v>
      </c>
      <c r="C234" s="2">
        <v>0.48052083333333334</v>
      </c>
      <c r="D234" t="s">
        <v>419</v>
      </c>
      <c r="E234">
        <v>0.67</v>
      </c>
      <c r="F234">
        <v>16.8287</v>
      </c>
      <c r="G234" t="s">
        <v>420</v>
      </c>
      <c r="H234">
        <v>1.656</v>
      </c>
      <c r="I234">
        <v>141.6248</v>
      </c>
      <c r="K234" s="2">
        <v>0.478472222222222</v>
      </c>
      <c r="L234" s="3">
        <f t="shared" si="16"/>
        <v>276.4784722222222</v>
      </c>
      <c r="M234">
        <f t="shared" si="17"/>
        <v>902.7901212932946</v>
      </c>
      <c r="N234">
        <f t="shared" si="18"/>
        <v>195.16154287628547</v>
      </c>
    </row>
    <row r="235" spans="1:14" ht="12.75">
      <c r="A235" t="s">
        <v>196</v>
      </c>
      <c r="B235" s="1">
        <v>36801</v>
      </c>
      <c r="C235" s="2">
        <v>0.48261574074074076</v>
      </c>
      <c r="D235" t="s">
        <v>419</v>
      </c>
      <c r="E235">
        <v>0.671</v>
      </c>
      <c r="F235">
        <v>15.775</v>
      </c>
      <c r="G235" t="s">
        <v>420</v>
      </c>
      <c r="H235">
        <v>1.656</v>
      </c>
      <c r="I235">
        <v>142.0584</v>
      </c>
      <c r="K235" s="2">
        <v>0.480555555555555</v>
      </c>
      <c r="L235" s="3">
        <f t="shared" si="16"/>
        <v>276.48055555555555</v>
      </c>
      <c r="M235">
        <f t="shared" si="17"/>
        <v>846.263476287635</v>
      </c>
      <c r="N235">
        <f t="shared" si="18"/>
        <v>195.68051985929742</v>
      </c>
    </row>
    <row r="236" spans="1:14" ht="12.75">
      <c r="A236" t="s">
        <v>197</v>
      </c>
      <c r="B236" s="1">
        <v>36801</v>
      </c>
      <c r="C236" s="2">
        <v>0.48469907407407403</v>
      </c>
      <c r="D236" t="s">
        <v>419</v>
      </c>
      <c r="E236">
        <v>0.67</v>
      </c>
      <c r="F236">
        <v>17.7479</v>
      </c>
      <c r="G236" t="s">
        <v>420</v>
      </c>
      <c r="H236">
        <v>1.656</v>
      </c>
      <c r="I236">
        <v>147.0758</v>
      </c>
      <c r="K236" s="2">
        <v>0.482638888888889</v>
      </c>
      <c r="L236" s="3">
        <f t="shared" si="16"/>
        <v>276.4826388888889</v>
      </c>
      <c r="M236">
        <f t="shared" si="17"/>
        <v>952.1013978323497</v>
      </c>
      <c r="N236">
        <f t="shared" si="18"/>
        <v>201.68585914565455</v>
      </c>
    </row>
    <row r="237" spans="1:14" ht="12.75">
      <c r="A237" t="s">
        <v>198</v>
      </c>
      <c r="B237" s="1">
        <v>36801</v>
      </c>
      <c r="C237" s="2">
        <v>0.4867824074074074</v>
      </c>
      <c r="D237" t="s">
        <v>419</v>
      </c>
      <c r="E237">
        <v>0.671</v>
      </c>
      <c r="F237">
        <v>15.9508</v>
      </c>
      <c r="G237" t="s">
        <v>420</v>
      </c>
      <c r="H237">
        <v>1.658</v>
      </c>
      <c r="I237">
        <v>145.2928</v>
      </c>
      <c r="K237" s="2">
        <v>0.484722222222222</v>
      </c>
      <c r="L237" s="3">
        <f t="shared" si="16"/>
        <v>276.4847222222222</v>
      </c>
      <c r="M237">
        <f t="shared" si="17"/>
        <v>855.6944188633158</v>
      </c>
      <c r="N237">
        <f t="shared" si="18"/>
        <v>199.55178174549218</v>
      </c>
    </row>
    <row r="238" spans="1:14" ht="12.75">
      <c r="A238" t="s">
        <v>199</v>
      </c>
      <c r="B238" s="1">
        <v>36801</v>
      </c>
      <c r="C238" s="2">
        <v>0.4888657407407408</v>
      </c>
      <c r="D238" t="s">
        <v>419</v>
      </c>
      <c r="E238">
        <v>0.671</v>
      </c>
      <c r="F238">
        <v>16.3187</v>
      </c>
      <c r="G238" t="s">
        <v>420</v>
      </c>
      <c r="H238">
        <v>1.656</v>
      </c>
      <c r="I238">
        <v>148.7851</v>
      </c>
      <c r="K238" s="2">
        <v>0.486805555555555</v>
      </c>
      <c r="L238" s="3">
        <f t="shared" si="16"/>
        <v>276.4868055555556</v>
      </c>
      <c r="M238">
        <f t="shared" si="17"/>
        <v>875.430731568623</v>
      </c>
      <c r="N238">
        <f t="shared" si="18"/>
        <v>203.73172482153655</v>
      </c>
    </row>
    <row r="239" spans="1:14" ht="12.75">
      <c r="A239" t="s">
        <v>200</v>
      </c>
      <c r="B239" s="1">
        <v>36801</v>
      </c>
      <c r="C239" s="2">
        <v>0.49094907407407407</v>
      </c>
      <c r="D239" t="s">
        <v>419</v>
      </c>
      <c r="E239">
        <v>0.67</v>
      </c>
      <c r="F239">
        <v>15.2746</v>
      </c>
      <c r="G239" t="s">
        <v>420</v>
      </c>
      <c r="H239">
        <v>1.656</v>
      </c>
      <c r="I239">
        <v>147.2172</v>
      </c>
      <c r="K239" s="2">
        <v>0.488888888888889</v>
      </c>
      <c r="L239" s="3">
        <f t="shared" si="16"/>
        <v>276.4888888888889</v>
      </c>
      <c r="M239">
        <f t="shared" si="17"/>
        <v>819.4190868401337</v>
      </c>
      <c r="N239">
        <f t="shared" si="18"/>
        <v>201.8551011783988</v>
      </c>
    </row>
    <row r="240" spans="1:14" ht="12.75">
      <c r="A240" t="s">
        <v>201</v>
      </c>
      <c r="B240" s="1">
        <v>36801</v>
      </c>
      <c r="C240" s="2">
        <v>0.49303240740740745</v>
      </c>
      <c r="D240" t="s">
        <v>419</v>
      </c>
      <c r="E240">
        <v>0.67</v>
      </c>
      <c r="F240">
        <v>17.708</v>
      </c>
      <c r="G240" t="s">
        <v>420</v>
      </c>
      <c r="H240">
        <v>1.655</v>
      </c>
      <c r="I240">
        <v>147.58</v>
      </c>
      <c r="K240" s="2">
        <v>0.490972222222222</v>
      </c>
      <c r="L240" s="3">
        <f t="shared" si="16"/>
        <v>276.49097222222224</v>
      </c>
      <c r="M240">
        <f t="shared" si="17"/>
        <v>949.9609279303606</v>
      </c>
      <c r="N240">
        <f t="shared" si="18"/>
        <v>202.28933745477514</v>
      </c>
    </row>
    <row r="241" spans="1:14" ht="12.75">
      <c r="A241" t="s">
        <v>202</v>
      </c>
      <c r="B241" s="1">
        <v>36801</v>
      </c>
      <c r="C241" s="2">
        <v>0.4951157407407407</v>
      </c>
      <c r="D241" t="s">
        <v>419</v>
      </c>
      <c r="E241">
        <v>0.671</v>
      </c>
      <c r="F241">
        <v>14.9637</v>
      </c>
      <c r="G241" t="s">
        <v>420</v>
      </c>
      <c r="H241">
        <v>1.656</v>
      </c>
      <c r="I241">
        <v>149.3221</v>
      </c>
      <c r="K241" s="2">
        <v>0.493055555555555</v>
      </c>
      <c r="L241" s="3">
        <f t="shared" si="16"/>
        <v>276.49305555555554</v>
      </c>
      <c r="M241">
        <f t="shared" si="17"/>
        <v>802.740588280525</v>
      </c>
      <c r="N241">
        <f t="shared" si="18"/>
        <v>204.37446153712108</v>
      </c>
    </row>
    <row r="242" spans="1:14" ht="12.75">
      <c r="A242" t="s">
        <v>427</v>
      </c>
      <c r="B242" s="1">
        <v>36801</v>
      </c>
      <c r="C242">
        <f>AVERAGE(C241,C244)</f>
        <v>0.4982465277777778</v>
      </c>
      <c r="D242" t="s">
        <v>419</v>
      </c>
      <c r="E242" t="s">
        <v>427</v>
      </c>
      <c r="F242" t="s">
        <v>427</v>
      </c>
      <c r="G242" t="s">
        <v>420</v>
      </c>
      <c r="H242" t="s">
        <v>427</v>
      </c>
      <c r="I242" t="s">
        <v>427</v>
      </c>
      <c r="K242" s="2">
        <v>0.495138888888889</v>
      </c>
      <c r="L242" s="3">
        <f t="shared" si="16"/>
        <v>276.4951388888889</v>
      </c>
      <c r="M242" t="e">
        <f t="shared" si="17"/>
        <v>#VALUE!</v>
      </c>
      <c r="N242" t="e">
        <f t="shared" si="18"/>
        <v>#VALUE!</v>
      </c>
    </row>
    <row r="243" spans="1:14" ht="12.75">
      <c r="A243" t="s">
        <v>427</v>
      </c>
      <c r="B243" s="1">
        <v>36801</v>
      </c>
      <c r="C243">
        <f>AVERAGE(C242,C244)</f>
        <v>0.4998119212962963</v>
      </c>
      <c r="D243" t="s">
        <v>419</v>
      </c>
      <c r="E243" t="s">
        <v>427</v>
      </c>
      <c r="F243" t="s">
        <v>427</v>
      </c>
      <c r="G243" t="s">
        <v>420</v>
      </c>
      <c r="H243" t="s">
        <v>427</v>
      </c>
      <c r="I243" t="s">
        <v>427</v>
      </c>
      <c r="K243" s="2">
        <v>0.497222222222222</v>
      </c>
      <c r="L243" s="3">
        <f t="shared" si="16"/>
        <v>276.4972222222222</v>
      </c>
      <c r="M243" t="s">
        <v>427</v>
      </c>
      <c r="N243" t="s">
        <v>427</v>
      </c>
    </row>
    <row r="244" spans="1:14" ht="12.75">
      <c r="A244" t="s">
        <v>203</v>
      </c>
      <c r="B244" s="1">
        <v>36801</v>
      </c>
      <c r="C244" s="2">
        <v>0.5013773148148148</v>
      </c>
      <c r="D244" t="s">
        <v>419</v>
      </c>
      <c r="E244">
        <v>0.671</v>
      </c>
      <c r="F244">
        <v>17.2927</v>
      </c>
      <c r="G244" t="s">
        <v>420</v>
      </c>
      <c r="H244">
        <v>1.658</v>
      </c>
      <c r="I244">
        <v>141.7444</v>
      </c>
      <c r="K244" s="2">
        <v>0.499305555555555</v>
      </c>
      <c r="L244" s="3">
        <f t="shared" si="16"/>
        <v>276.49930555555557</v>
      </c>
      <c r="M244">
        <f t="shared" si="17"/>
        <v>927.6818013565252</v>
      </c>
      <c r="N244">
        <f>(277-103)/(-62+(AVERAGE($P$207,$P$367)))*I244+277-((277-103)/(-62+(AVERAGE($P$207,$P$367)))*210)</f>
        <v>195.30469243156278</v>
      </c>
    </row>
    <row r="245" spans="1:14" ht="12.75">
      <c r="A245" t="s">
        <v>204</v>
      </c>
      <c r="B245" s="1">
        <v>36801</v>
      </c>
      <c r="C245" s="2">
        <v>0.5034606481481482</v>
      </c>
      <c r="D245" t="s">
        <v>419</v>
      </c>
      <c r="E245">
        <v>0.67</v>
      </c>
      <c r="F245">
        <v>16.1225</v>
      </c>
      <c r="G245" t="s">
        <v>420</v>
      </c>
      <c r="H245">
        <v>1.656</v>
      </c>
      <c r="I245">
        <v>145.6378</v>
      </c>
      <c r="K245" s="2">
        <v>0.501388888888889</v>
      </c>
      <c r="L245" s="3">
        <f t="shared" si="16"/>
        <v>276.50138888888887</v>
      </c>
      <c r="M245">
        <f t="shared" si="17"/>
        <v>864.9054134039551</v>
      </c>
      <c r="N245">
        <f>(277-103)/(-62+(AVERAGE($P$207,$P$367)))*I245+277-((277-103)/(-62+(AVERAGE($P$207,$P$367)))*210)</f>
        <v>199.9647131549459</v>
      </c>
    </row>
    <row r="246" spans="1:14" ht="12.75">
      <c r="A246" t="s">
        <v>205</v>
      </c>
      <c r="B246" s="1">
        <v>36801</v>
      </c>
      <c r="C246" s="2">
        <v>0.5055439814814815</v>
      </c>
      <c r="D246" t="s">
        <v>419</v>
      </c>
      <c r="E246">
        <v>0.67</v>
      </c>
      <c r="F246">
        <v>17.1962</v>
      </c>
      <c r="G246" t="s">
        <v>420</v>
      </c>
      <c r="H246">
        <v>1.656</v>
      </c>
      <c r="I246">
        <v>139.5726</v>
      </c>
      <c r="K246" s="2">
        <v>0.503472222222222</v>
      </c>
      <c r="L246" s="3">
        <f t="shared" si="16"/>
        <v>276.50347222222223</v>
      </c>
      <c r="M246">
        <f t="shared" si="17"/>
        <v>922.5049756537197</v>
      </c>
      <c r="N246">
        <f>(277-103)/(-62+(AVERAGE($P$207,$P$367)))*I246+277-((277-103)/(-62+(AVERAGE($P$207,$P$367)))*210)</f>
        <v>192.70525928648556</v>
      </c>
    </row>
    <row r="247" spans="1:14" ht="12.75">
      <c r="A247" t="s">
        <v>427</v>
      </c>
      <c r="B247" s="1">
        <v>36801</v>
      </c>
      <c r="C247">
        <f>AVERAGE(C246,C248)</f>
        <v>0.5076273148148148</v>
      </c>
      <c r="D247" t="s">
        <v>419</v>
      </c>
      <c r="E247" t="s">
        <v>427</v>
      </c>
      <c r="F247" t="s">
        <v>427</v>
      </c>
      <c r="G247" t="s">
        <v>420</v>
      </c>
      <c r="H247" t="s">
        <v>427</v>
      </c>
      <c r="I247" t="s">
        <v>427</v>
      </c>
      <c r="K247" s="2">
        <v>0.505555555555555</v>
      </c>
      <c r="L247" s="3">
        <f t="shared" si="16"/>
        <v>276.50555555555553</v>
      </c>
      <c r="M247" t="s">
        <v>427</v>
      </c>
      <c r="N247" t="s">
        <v>427</v>
      </c>
    </row>
    <row r="248" spans="1:14" ht="12.75">
      <c r="A248" t="s">
        <v>206</v>
      </c>
      <c r="B248" s="1">
        <v>36801</v>
      </c>
      <c r="C248" s="2">
        <v>0.5097106481481481</v>
      </c>
      <c r="D248" t="s">
        <v>419</v>
      </c>
      <c r="E248">
        <v>0.671</v>
      </c>
      <c r="F248">
        <v>17.9729</v>
      </c>
      <c r="G248" t="s">
        <v>420</v>
      </c>
      <c r="H248">
        <v>1.656</v>
      </c>
      <c r="I248">
        <v>138.4056</v>
      </c>
      <c r="K248" s="2">
        <v>0.507638888888889</v>
      </c>
      <c r="L248" s="3">
        <f t="shared" si="16"/>
        <v>276.5076388888889</v>
      </c>
      <c r="M248">
        <f t="shared" si="17"/>
        <v>964.1717168285281</v>
      </c>
      <c r="N248">
        <f aca="true" t="shared" si="19" ref="N248:N265">(277-103)/(-62+(AVERAGE($P$207,$P$367)))*I248+277-((277-103)/(-62+(AVERAGE($P$207,$P$367)))*210)</f>
        <v>191.30847391015936</v>
      </c>
    </row>
    <row r="249" spans="1:14" ht="12.75">
      <c r="A249" t="s">
        <v>207</v>
      </c>
      <c r="B249" s="1">
        <v>36801</v>
      </c>
      <c r="C249" s="2">
        <v>0.5118634259259259</v>
      </c>
      <c r="D249" t="s">
        <v>419</v>
      </c>
      <c r="E249">
        <v>0.67</v>
      </c>
      <c r="F249">
        <v>16.4897</v>
      </c>
      <c r="G249" t="s">
        <v>420</v>
      </c>
      <c r="H249">
        <v>1.656</v>
      </c>
      <c r="I249">
        <v>139.4973</v>
      </c>
      <c r="K249" s="2">
        <v>0.509722222222222</v>
      </c>
      <c r="L249" s="3">
        <f t="shared" si="16"/>
        <v>276.5097222222222</v>
      </c>
      <c r="M249">
        <f t="shared" si="17"/>
        <v>884.6041740057188</v>
      </c>
      <c r="N249">
        <f t="shared" si="19"/>
        <v>192.61513251798738</v>
      </c>
    </row>
    <row r="250" spans="1:14" ht="12.75">
      <c r="A250" t="s">
        <v>208</v>
      </c>
      <c r="B250" s="1">
        <v>36801</v>
      </c>
      <c r="C250" s="2">
        <v>0.513888888888889</v>
      </c>
      <c r="D250" t="s">
        <v>419</v>
      </c>
      <c r="E250">
        <v>0.671</v>
      </c>
      <c r="F250">
        <v>17.1928</v>
      </c>
      <c r="G250" t="s">
        <v>420</v>
      </c>
      <c r="H250">
        <v>1.658</v>
      </c>
      <c r="I250">
        <v>144.1533</v>
      </c>
      <c r="K250" s="2">
        <v>0.511805555555555</v>
      </c>
      <c r="L250" s="3">
        <f t="shared" si="16"/>
        <v>276.51180555555555</v>
      </c>
      <c r="M250">
        <f t="shared" si="17"/>
        <v>922.3225797222218</v>
      </c>
      <c r="N250">
        <f t="shared" si="19"/>
        <v>198.1879111916587</v>
      </c>
    </row>
    <row r="251" spans="1:14" ht="12.75">
      <c r="A251" t="s">
        <v>209</v>
      </c>
      <c r="B251" s="1">
        <v>36801</v>
      </c>
      <c r="C251" s="2">
        <v>0.5159722222222222</v>
      </c>
      <c r="D251" t="s">
        <v>419</v>
      </c>
      <c r="E251">
        <v>0.67</v>
      </c>
      <c r="F251">
        <v>16.545</v>
      </c>
      <c r="G251" t="s">
        <v>420</v>
      </c>
      <c r="H251">
        <v>1.656</v>
      </c>
      <c r="I251">
        <v>137.8811</v>
      </c>
      <c r="K251" s="2">
        <v>0.513888888888889</v>
      </c>
      <c r="L251" s="3">
        <f t="shared" si="16"/>
        <v>276.5138888888889</v>
      </c>
      <c r="M251">
        <f t="shared" si="17"/>
        <v>887.5707901856684</v>
      </c>
      <c r="N251">
        <f t="shared" si="19"/>
        <v>190.6806984775261</v>
      </c>
    </row>
    <row r="252" spans="1:14" ht="12.75">
      <c r="A252" t="s">
        <v>210</v>
      </c>
      <c r="B252" s="1">
        <v>36801</v>
      </c>
      <c r="C252" s="2">
        <v>0.5180555555555556</v>
      </c>
      <c r="D252" t="s">
        <v>419</v>
      </c>
      <c r="E252">
        <v>0.67</v>
      </c>
      <c r="F252">
        <v>17.8758</v>
      </c>
      <c r="G252" t="s">
        <v>420</v>
      </c>
      <c r="H252">
        <v>1.656</v>
      </c>
      <c r="I252">
        <v>141.2731</v>
      </c>
      <c r="K252" s="2">
        <v>0.515972222222222</v>
      </c>
      <c r="L252" s="3">
        <f t="shared" si="16"/>
        <v>276.5159722222222</v>
      </c>
      <c r="M252">
        <f t="shared" si="17"/>
        <v>958.9627036083998</v>
      </c>
      <c r="N252">
        <f t="shared" si="19"/>
        <v>194.74059221916986</v>
      </c>
    </row>
    <row r="253" spans="1:14" ht="12.75">
      <c r="A253" t="s">
        <v>211</v>
      </c>
      <c r="B253" s="1">
        <v>36801</v>
      </c>
      <c r="C253" s="2">
        <v>0.5201388888888888</v>
      </c>
      <c r="D253" t="s">
        <v>419</v>
      </c>
      <c r="E253">
        <v>0.673</v>
      </c>
      <c r="F253">
        <v>16.1037</v>
      </c>
      <c r="G253" t="s">
        <v>420</v>
      </c>
      <c r="H253">
        <v>1.658</v>
      </c>
      <c r="I253">
        <v>137.4869</v>
      </c>
      <c r="K253" s="2">
        <v>0.518055555555555</v>
      </c>
      <c r="L253" s="3">
        <f t="shared" si="16"/>
        <v>276.5180555555556</v>
      </c>
      <c r="M253">
        <f t="shared" si="17"/>
        <v>863.8968711944968</v>
      </c>
      <c r="N253">
        <f t="shared" si="19"/>
        <v>190.20887945837637</v>
      </c>
    </row>
    <row r="254" spans="1:14" ht="12.75">
      <c r="A254" t="s">
        <v>212</v>
      </c>
      <c r="B254" s="1">
        <v>36801</v>
      </c>
      <c r="C254" s="2">
        <v>0.5222222222222223</v>
      </c>
      <c r="D254" t="s">
        <v>419</v>
      </c>
      <c r="E254">
        <v>0.67</v>
      </c>
      <c r="F254">
        <v>18.2317</v>
      </c>
      <c r="G254" t="s">
        <v>420</v>
      </c>
      <c r="H254">
        <v>1.656</v>
      </c>
      <c r="I254">
        <v>136.5164</v>
      </c>
      <c r="K254" s="2">
        <v>0.520138888888888</v>
      </c>
      <c r="L254" s="3">
        <f t="shared" si="16"/>
        <v>276.5201388888889</v>
      </c>
      <c r="M254">
        <f t="shared" si="17"/>
        <v>978.055265967244</v>
      </c>
      <c r="N254">
        <f t="shared" si="19"/>
        <v>189.04728545004343</v>
      </c>
    </row>
    <row r="255" spans="1:14" ht="12.75">
      <c r="A255" t="s">
        <v>213</v>
      </c>
      <c r="B255" s="1">
        <v>36801</v>
      </c>
      <c r="C255" s="2">
        <v>0.5243171296296296</v>
      </c>
      <c r="D255" t="s">
        <v>419</v>
      </c>
      <c r="E255">
        <v>0.67</v>
      </c>
      <c r="F255">
        <v>16.5864</v>
      </c>
      <c r="G255" t="s">
        <v>420</v>
      </c>
      <c r="H255">
        <v>1.656</v>
      </c>
      <c r="I255">
        <v>138.0489</v>
      </c>
      <c r="K255" s="2">
        <v>0.522222222222222</v>
      </c>
      <c r="L255" s="3">
        <f t="shared" si="16"/>
        <v>276.52222222222224</v>
      </c>
      <c r="M255">
        <f t="shared" si="17"/>
        <v>889.7917288809654</v>
      </c>
      <c r="N255">
        <f t="shared" si="19"/>
        <v>190.88153873986334</v>
      </c>
    </row>
    <row r="256" spans="1:14" ht="12.75">
      <c r="A256" t="s">
        <v>214</v>
      </c>
      <c r="B256" s="1">
        <v>36801</v>
      </c>
      <c r="C256" s="2">
        <v>0.526400462962963</v>
      </c>
      <c r="D256" t="s">
        <v>419</v>
      </c>
      <c r="E256">
        <v>0.671</v>
      </c>
      <c r="F256">
        <v>17.7285</v>
      </c>
      <c r="G256" t="s">
        <v>420</v>
      </c>
      <c r="H256">
        <v>1.658</v>
      </c>
      <c r="I256">
        <v>134.2046</v>
      </c>
      <c r="K256" s="2">
        <v>0.524305555555555</v>
      </c>
      <c r="L256" s="3">
        <f t="shared" si="16"/>
        <v>276.52430555555554</v>
      </c>
      <c r="M256">
        <f t="shared" si="17"/>
        <v>951.060668105568</v>
      </c>
      <c r="N256">
        <f t="shared" si="19"/>
        <v>186.2802859359125</v>
      </c>
    </row>
    <row r="257" spans="1:14" ht="12.75">
      <c r="A257" t="s">
        <v>215</v>
      </c>
      <c r="B257" s="1">
        <v>36801</v>
      </c>
      <c r="C257" s="2">
        <v>0.5284837962962963</v>
      </c>
      <c r="D257" t="s">
        <v>419</v>
      </c>
      <c r="E257">
        <v>0.671</v>
      </c>
      <c r="F257">
        <v>15.9144</v>
      </c>
      <c r="G257" t="s">
        <v>420</v>
      </c>
      <c r="H257">
        <v>1.658</v>
      </c>
      <c r="I257">
        <v>135.4395</v>
      </c>
      <c r="K257" s="2">
        <v>0.526388888888889</v>
      </c>
      <c r="L257" s="3">
        <f t="shared" si="16"/>
        <v>276.5263888888889</v>
      </c>
      <c r="M257">
        <f t="shared" si="17"/>
        <v>853.7417094790452</v>
      </c>
      <c r="N257">
        <f t="shared" si="19"/>
        <v>187.75834100122972</v>
      </c>
    </row>
    <row r="258" spans="1:14" ht="12.75">
      <c r="A258" t="s">
        <v>216</v>
      </c>
      <c r="B258" s="1">
        <v>36801</v>
      </c>
      <c r="C258" s="2">
        <v>0.5305671296296296</v>
      </c>
      <c r="D258" t="s">
        <v>419</v>
      </c>
      <c r="E258">
        <v>0.67</v>
      </c>
      <c r="F258">
        <v>16.7403</v>
      </c>
      <c r="G258" t="s">
        <v>420</v>
      </c>
      <c r="H258">
        <v>1.656</v>
      </c>
      <c r="I258">
        <v>138.2857</v>
      </c>
      <c r="K258" s="2">
        <v>0.528472222222222</v>
      </c>
      <c r="L258" s="3">
        <f t="shared" si="16"/>
        <v>276.5284722222222</v>
      </c>
      <c r="M258">
        <f t="shared" si="17"/>
        <v>898.0478270743516</v>
      </c>
      <c r="N258">
        <f t="shared" si="19"/>
        <v>191.1649652840913</v>
      </c>
    </row>
    <row r="259" spans="1:14" ht="12.75">
      <c r="A259" t="s">
        <v>217</v>
      </c>
      <c r="B259" s="1">
        <v>36801</v>
      </c>
      <c r="C259" s="2">
        <v>0.532650462962963</v>
      </c>
      <c r="D259" t="s">
        <v>419</v>
      </c>
      <c r="E259">
        <v>0.671</v>
      </c>
      <c r="F259">
        <v>15.6265</v>
      </c>
      <c r="G259" t="s">
        <v>420</v>
      </c>
      <c r="H259">
        <v>1.658</v>
      </c>
      <c r="I259">
        <v>135.7415</v>
      </c>
      <c r="K259" s="2">
        <v>0.530555555555555</v>
      </c>
      <c r="L259" s="3">
        <f t="shared" si="16"/>
        <v>276.53055555555557</v>
      </c>
      <c r="M259">
        <f t="shared" si="17"/>
        <v>838.297065750157</v>
      </c>
      <c r="N259">
        <f t="shared" si="19"/>
        <v>188.11980559733126</v>
      </c>
    </row>
    <row r="260" spans="1:14" ht="12.75">
      <c r="A260" t="s">
        <v>218</v>
      </c>
      <c r="B260" s="1">
        <v>36801</v>
      </c>
      <c r="C260" s="2">
        <v>0.5347337962962962</v>
      </c>
      <c r="D260" t="s">
        <v>419</v>
      </c>
      <c r="E260">
        <v>0.67</v>
      </c>
      <c r="F260">
        <v>17.3888</v>
      </c>
      <c r="G260" t="s">
        <v>420</v>
      </c>
      <c r="H260">
        <v>1.656</v>
      </c>
      <c r="I260">
        <v>135.686</v>
      </c>
      <c r="K260" s="2">
        <v>0.532638888888889</v>
      </c>
      <c r="L260" s="3">
        <f t="shared" si="16"/>
        <v>276.53263888888887</v>
      </c>
      <c r="M260">
        <f t="shared" si="17"/>
        <v>932.8371687144485</v>
      </c>
      <c r="N260">
        <f t="shared" si="19"/>
        <v>188.05337750102785</v>
      </c>
    </row>
    <row r="261" spans="1:14" ht="12.75">
      <c r="A261" t="s">
        <v>219</v>
      </c>
      <c r="B261" s="1">
        <v>36801</v>
      </c>
      <c r="C261" s="2">
        <v>0.5368171296296297</v>
      </c>
      <c r="D261" t="s">
        <v>419</v>
      </c>
      <c r="E261">
        <v>0.67</v>
      </c>
      <c r="F261">
        <v>15.5303</v>
      </c>
      <c r="G261" t="s">
        <v>420</v>
      </c>
      <c r="H261">
        <v>1.656</v>
      </c>
      <c r="I261">
        <v>137.6153</v>
      </c>
      <c r="K261" s="2">
        <v>0.534722222222222</v>
      </c>
      <c r="L261" s="3">
        <f t="shared" si="16"/>
        <v>276.53472222222223</v>
      </c>
      <c r="M261">
        <f t="shared" si="17"/>
        <v>833.1363338060131</v>
      </c>
      <c r="N261">
        <f t="shared" si="19"/>
        <v>190.36256175685128</v>
      </c>
    </row>
    <row r="262" spans="1:14" ht="12.75">
      <c r="A262" t="s">
        <v>220</v>
      </c>
      <c r="B262" s="1">
        <v>36801</v>
      </c>
      <c r="C262" s="2">
        <v>0.5389004629629629</v>
      </c>
      <c r="D262" t="s">
        <v>419</v>
      </c>
      <c r="E262">
        <v>0.671</v>
      </c>
      <c r="F262">
        <v>16.7228</v>
      </c>
      <c r="G262" t="s">
        <v>420</v>
      </c>
      <c r="H262">
        <v>1.658</v>
      </c>
      <c r="I262">
        <v>136.4886</v>
      </c>
      <c r="K262" s="2">
        <v>0.536805555555555</v>
      </c>
      <c r="L262" s="3">
        <f aca="true" t="shared" si="20" ref="L262:L325">B262-DATE(1999,12,31)+K262</f>
        <v>276.53680555555553</v>
      </c>
      <c r="M262">
        <f t="shared" si="17"/>
        <v>897.1090244857597</v>
      </c>
      <c r="N262">
        <f t="shared" si="19"/>
        <v>189.0140115567599</v>
      </c>
    </row>
    <row r="263" spans="1:14" ht="12.75">
      <c r="A263" t="s">
        <v>221</v>
      </c>
      <c r="B263" s="1">
        <v>36801</v>
      </c>
      <c r="C263" s="2">
        <v>0.5410532407407408</v>
      </c>
      <c r="D263" t="s">
        <v>419</v>
      </c>
      <c r="E263">
        <v>0.67</v>
      </c>
      <c r="F263">
        <v>16.1726</v>
      </c>
      <c r="G263" t="s">
        <v>420</v>
      </c>
      <c r="H263">
        <v>1.656</v>
      </c>
      <c r="I263">
        <v>134.5118</v>
      </c>
      <c r="K263" s="2">
        <v>0.538888888888889</v>
      </c>
      <c r="L263" s="3">
        <f t="shared" si="20"/>
        <v>276.5388888888889</v>
      </c>
      <c r="M263">
        <f t="shared" si="17"/>
        <v>867.5930711004376</v>
      </c>
      <c r="N263">
        <f t="shared" si="19"/>
        <v>186.64797442572177</v>
      </c>
    </row>
    <row r="264" spans="1:14" ht="12.75">
      <c r="A264" t="s">
        <v>222</v>
      </c>
      <c r="B264" s="1">
        <v>36801</v>
      </c>
      <c r="C264" s="2">
        <v>0.5430787037037037</v>
      </c>
      <c r="D264" t="s">
        <v>419</v>
      </c>
      <c r="E264">
        <v>0.67</v>
      </c>
      <c r="F264">
        <v>17.1995</v>
      </c>
      <c r="G264" t="s">
        <v>420</v>
      </c>
      <c r="H264">
        <v>1.656</v>
      </c>
      <c r="I264">
        <v>135.8793</v>
      </c>
      <c r="K264" s="2">
        <v>0.540972222222222</v>
      </c>
      <c r="L264" s="3">
        <f t="shared" si="20"/>
        <v>276.5409722222222</v>
      </c>
      <c r="M264">
        <f t="shared" si="17"/>
        <v>922.6820069989969</v>
      </c>
      <c r="N264">
        <f t="shared" si="19"/>
        <v>188.28473878058549</v>
      </c>
    </row>
    <row r="265" spans="1:14" ht="12.75">
      <c r="A265" t="s">
        <v>223</v>
      </c>
      <c r="B265" s="1">
        <v>36801</v>
      </c>
      <c r="C265" s="2">
        <v>0.545162037037037</v>
      </c>
      <c r="D265" t="s">
        <v>419</v>
      </c>
      <c r="E265">
        <v>0.67</v>
      </c>
      <c r="F265">
        <v>16.1443</v>
      </c>
      <c r="G265" t="s">
        <v>420</v>
      </c>
      <c r="H265">
        <v>1.658</v>
      </c>
      <c r="I265">
        <v>132.2925</v>
      </c>
      <c r="K265" s="2">
        <v>0.543055555555555</v>
      </c>
      <c r="L265" s="3">
        <f t="shared" si="20"/>
        <v>276.54305555555555</v>
      </c>
      <c r="M265">
        <f t="shared" si="17"/>
        <v>866.0748932000295</v>
      </c>
      <c r="N265">
        <f t="shared" si="19"/>
        <v>183.9916884054299</v>
      </c>
    </row>
    <row r="266" spans="1:14" ht="12.75">
      <c r="A266" t="s">
        <v>427</v>
      </c>
      <c r="B266" s="1">
        <v>36801</v>
      </c>
      <c r="C266">
        <f>AVERAGE(C265,C267)</f>
        <v>0.5472453703703704</v>
      </c>
      <c r="D266" t="s">
        <v>419</v>
      </c>
      <c r="E266" t="s">
        <v>427</v>
      </c>
      <c r="F266" t="s">
        <v>427</v>
      </c>
      <c r="G266" t="s">
        <v>420</v>
      </c>
      <c r="H266" t="s">
        <v>427</v>
      </c>
      <c r="I266" t="s">
        <v>427</v>
      </c>
      <c r="K266" s="2">
        <v>0.545138888888889</v>
      </c>
      <c r="L266" s="3">
        <f t="shared" si="20"/>
        <v>276.5451388888889</v>
      </c>
      <c r="M266" t="s">
        <v>427</v>
      </c>
      <c r="N266" t="s">
        <v>427</v>
      </c>
    </row>
    <row r="267" spans="1:14" ht="12.75">
      <c r="A267" t="s">
        <v>224</v>
      </c>
      <c r="B267" s="1">
        <v>36801</v>
      </c>
      <c r="C267" s="2">
        <v>0.5493287037037037</v>
      </c>
      <c r="D267" t="s">
        <v>419</v>
      </c>
      <c r="E267">
        <v>0.671</v>
      </c>
      <c r="F267">
        <v>17.8285</v>
      </c>
      <c r="G267" t="s">
        <v>420</v>
      </c>
      <c r="H267">
        <v>1.658</v>
      </c>
      <c r="I267">
        <v>130.4115</v>
      </c>
      <c r="K267" s="2">
        <v>0.547222222222222</v>
      </c>
      <c r="L267" s="3">
        <f t="shared" si="20"/>
        <v>276.5472222222222</v>
      </c>
      <c r="M267">
        <f t="shared" si="17"/>
        <v>956.4252543260918</v>
      </c>
      <c r="N267">
        <f aca="true" t="shared" si="21" ref="N267:N283">(277-103)/(-62+(AVERAGE($P$207,$P$367)))*I267+277-((277-103)/(-62+(AVERAGE($P$207,$P$367)))*210)</f>
        <v>181.74031454692994</v>
      </c>
    </row>
    <row r="268" spans="1:14" ht="12.75">
      <c r="A268" t="s">
        <v>225</v>
      </c>
      <c r="B268" s="1">
        <v>36801</v>
      </c>
      <c r="C268" s="2">
        <v>0.551412037037037</v>
      </c>
      <c r="D268" t="s">
        <v>419</v>
      </c>
      <c r="E268">
        <v>0.671</v>
      </c>
      <c r="F268">
        <v>17.9706</v>
      </c>
      <c r="G268" t="s">
        <v>420</v>
      </c>
      <c r="H268">
        <v>1.66</v>
      </c>
      <c r="I268">
        <v>128.8353</v>
      </c>
      <c r="K268" s="2">
        <v>0.549305555555555</v>
      </c>
      <c r="L268" s="3">
        <f t="shared" si="20"/>
        <v>276.5493055555556</v>
      </c>
      <c r="M268">
        <f t="shared" si="17"/>
        <v>964.0483313454564</v>
      </c>
      <c r="N268">
        <f t="shared" si="21"/>
        <v>179.85375661191256</v>
      </c>
    </row>
    <row r="269" spans="1:14" ht="12.75">
      <c r="A269" t="s">
        <v>226</v>
      </c>
      <c r="B269" s="1">
        <v>36801</v>
      </c>
      <c r="C269" s="2">
        <v>0.5535648148148148</v>
      </c>
      <c r="D269" t="s">
        <v>419</v>
      </c>
      <c r="E269">
        <v>0.671</v>
      </c>
      <c r="F269">
        <v>15.6572</v>
      </c>
      <c r="G269" t="s">
        <v>420</v>
      </c>
      <c r="H269">
        <v>1.658</v>
      </c>
      <c r="I269">
        <v>129.0031</v>
      </c>
      <c r="K269" s="2">
        <v>0.551388888888888</v>
      </c>
      <c r="L269" s="3">
        <f t="shared" si="20"/>
        <v>276.5513888888889</v>
      </c>
      <c r="M269">
        <f t="shared" si="17"/>
        <v>839.9439937198578</v>
      </c>
      <c r="N269">
        <f t="shared" si="21"/>
        <v>180.0545968742498</v>
      </c>
    </row>
    <row r="270" spans="1:14" ht="12.75">
      <c r="A270" t="s">
        <v>227</v>
      </c>
      <c r="B270" s="1">
        <v>36801</v>
      </c>
      <c r="C270" s="2">
        <v>0.5555902777777778</v>
      </c>
      <c r="D270" t="s">
        <v>419</v>
      </c>
      <c r="E270">
        <v>0.671</v>
      </c>
      <c r="F270">
        <v>17.3019</v>
      </c>
      <c r="G270" t="s">
        <v>420</v>
      </c>
      <c r="H270">
        <v>1.658</v>
      </c>
      <c r="I270">
        <v>125.2032</v>
      </c>
      <c r="K270" s="2">
        <v>0.553472222222222</v>
      </c>
      <c r="L270" s="3">
        <f t="shared" si="20"/>
        <v>276.55347222222224</v>
      </c>
      <c r="M270">
        <f t="shared" si="17"/>
        <v>928.1753432888135</v>
      </c>
      <c r="N270">
        <f t="shared" si="21"/>
        <v>175.50648654734175</v>
      </c>
    </row>
    <row r="271" spans="1:14" ht="12.75">
      <c r="A271" t="s">
        <v>228</v>
      </c>
      <c r="B271" s="1">
        <v>36801</v>
      </c>
      <c r="C271" s="2">
        <v>0.5576736111111111</v>
      </c>
      <c r="D271" t="s">
        <v>419</v>
      </c>
      <c r="E271">
        <v>0.671</v>
      </c>
      <c r="F271">
        <v>15.3111</v>
      </c>
      <c r="G271" t="s">
        <v>420</v>
      </c>
      <c r="H271">
        <v>1.658</v>
      </c>
      <c r="I271">
        <v>127.9349</v>
      </c>
      <c r="K271" s="2">
        <v>0.555555555555555</v>
      </c>
      <c r="L271" s="3">
        <f t="shared" si="20"/>
        <v>276.55555555555554</v>
      </c>
      <c r="M271">
        <f t="shared" si="17"/>
        <v>821.3771608106249</v>
      </c>
      <c r="N271">
        <f t="shared" si="21"/>
        <v>178.77606547837013</v>
      </c>
    </row>
    <row r="272" spans="1:14" ht="12.75">
      <c r="A272" t="s">
        <v>229</v>
      </c>
      <c r="B272" s="1">
        <v>36801</v>
      </c>
      <c r="C272" s="2">
        <v>0.5597569444444445</v>
      </c>
      <c r="D272" t="s">
        <v>419</v>
      </c>
      <c r="E272">
        <v>0.671</v>
      </c>
      <c r="F272">
        <v>16.654</v>
      </c>
      <c r="G272" t="s">
        <v>420</v>
      </c>
      <c r="H272">
        <v>1.66</v>
      </c>
      <c r="I272">
        <v>129.8381</v>
      </c>
      <c r="K272" s="2">
        <v>0.557638888888889</v>
      </c>
      <c r="L272" s="3">
        <f t="shared" si="20"/>
        <v>276.5576388888889</v>
      </c>
      <c r="M272">
        <f t="shared" si="17"/>
        <v>893.4181891660394</v>
      </c>
      <c r="N272">
        <f t="shared" si="21"/>
        <v>181.05401057539143</v>
      </c>
    </row>
    <row r="273" spans="1:14" ht="12.75">
      <c r="A273" t="s">
        <v>230</v>
      </c>
      <c r="B273" s="1">
        <v>36801</v>
      </c>
      <c r="C273" s="2">
        <v>0.5618402777777778</v>
      </c>
      <c r="D273" t="s">
        <v>419</v>
      </c>
      <c r="E273">
        <v>0.671</v>
      </c>
      <c r="F273">
        <v>16.4998</v>
      </c>
      <c r="G273" t="s">
        <v>420</v>
      </c>
      <c r="H273">
        <v>1.658</v>
      </c>
      <c r="I273">
        <v>126.0493</v>
      </c>
      <c r="K273" s="2">
        <v>0.559722222222222</v>
      </c>
      <c r="L273" s="3">
        <f t="shared" si="20"/>
        <v>276.5597222222222</v>
      </c>
      <c r="M273">
        <f aca="true" t="shared" si="22" ref="M273:M336">500*F273/AVERAGE($Q$367,$Q$207)</f>
        <v>885.1459972139917</v>
      </c>
      <c r="N273">
        <f t="shared" si="21"/>
        <v>176.5191858677441</v>
      </c>
    </row>
    <row r="274" spans="1:14" ht="12.75">
      <c r="A274" t="s">
        <v>231</v>
      </c>
      <c r="B274" s="1">
        <v>36801</v>
      </c>
      <c r="C274" s="2">
        <v>0.5639236111111111</v>
      </c>
      <c r="D274" t="s">
        <v>419</v>
      </c>
      <c r="E274">
        <v>0.671</v>
      </c>
      <c r="F274">
        <v>17.3028</v>
      </c>
      <c r="G274" t="s">
        <v>420</v>
      </c>
      <c r="H274">
        <v>1.66</v>
      </c>
      <c r="I274">
        <v>124.228</v>
      </c>
      <c r="K274" s="2">
        <v>0.561805555555555</v>
      </c>
      <c r="L274" s="3">
        <f t="shared" si="20"/>
        <v>276.56180555555557</v>
      </c>
      <c r="M274">
        <f t="shared" si="22"/>
        <v>928.2236245647982</v>
      </c>
      <c r="N274">
        <f t="shared" si="21"/>
        <v>174.33926709661915</v>
      </c>
    </row>
    <row r="275" spans="1:14" ht="12.75">
      <c r="A275" t="s">
        <v>232</v>
      </c>
      <c r="B275" s="1">
        <v>36801</v>
      </c>
      <c r="C275" s="2">
        <v>0.5660648148148147</v>
      </c>
      <c r="D275" t="s">
        <v>419</v>
      </c>
      <c r="E275">
        <v>0.67</v>
      </c>
      <c r="F275">
        <v>15.5223</v>
      </c>
      <c r="G275" t="s">
        <v>420</v>
      </c>
      <c r="H275">
        <v>1.658</v>
      </c>
      <c r="I275">
        <v>123.7666</v>
      </c>
      <c r="K275" s="2">
        <v>0.563888888888889</v>
      </c>
      <c r="L275" s="3">
        <f t="shared" si="20"/>
        <v>276.56388888888887</v>
      </c>
      <c r="M275">
        <f t="shared" si="22"/>
        <v>832.7071669083712</v>
      </c>
      <c r="N275">
        <f t="shared" si="21"/>
        <v>173.7870162203236</v>
      </c>
    </row>
    <row r="276" spans="1:14" ht="12.75">
      <c r="A276" t="s">
        <v>233</v>
      </c>
      <c r="B276" s="1">
        <v>36801</v>
      </c>
      <c r="C276" s="2">
        <v>0.5680902777777778</v>
      </c>
      <c r="D276" t="s">
        <v>419</v>
      </c>
      <c r="E276">
        <v>0.671</v>
      </c>
      <c r="F276">
        <v>16.9679</v>
      </c>
      <c r="G276" t="s">
        <v>420</v>
      </c>
      <c r="H276">
        <v>1.66</v>
      </c>
      <c r="I276">
        <v>123.9764</v>
      </c>
      <c r="K276" s="2">
        <v>0.565972222222222</v>
      </c>
      <c r="L276" s="3">
        <f t="shared" si="20"/>
        <v>276.56597222222223</v>
      </c>
      <c r="M276">
        <f t="shared" si="22"/>
        <v>910.2576253122638</v>
      </c>
      <c r="N276">
        <f t="shared" si="21"/>
        <v>174.03812639337696</v>
      </c>
    </row>
    <row r="277" spans="1:14" ht="12.75">
      <c r="A277" t="s">
        <v>234</v>
      </c>
      <c r="B277" s="1">
        <v>36801</v>
      </c>
      <c r="C277" s="2">
        <v>0.5701851851851852</v>
      </c>
      <c r="D277" t="s">
        <v>419</v>
      </c>
      <c r="E277">
        <v>0.671</v>
      </c>
      <c r="F277">
        <v>14.3874</v>
      </c>
      <c r="G277" t="s">
        <v>420</v>
      </c>
      <c r="H277">
        <v>1.66</v>
      </c>
      <c r="I277">
        <v>122.5006</v>
      </c>
      <c r="K277" s="2">
        <v>0.568055555555555</v>
      </c>
      <c r="L277" s="3">
        <f t="shared" si="20"/>
        <v>276.56805555555553</v>
      </c>
      <c r="M277">
        <f t="shared" si="22"/>
        <v>771.8244778916462</v>
      </c>
      <c r="N277">
        <f t="shared" si="21"/>
        <v>172.2717374830238</v>
      </c>
    </row>
    <row r="278" spans="1:14" ht="12.75">
      <c r="A278" t="s">
        <v>235</v>
      </c>
      <c r="B278" s="1">
        <v>36801</v>
      </c>
      <c r="C278" s="2">
        <v>0.5722685185185185</v>
      </c>
      <c r="D278" t="s">
        <v>419</v>
      </c>
      <c r="E278">
        <v>0.671</v>
      </c>
      <c r="F278">
        <v>15.841</v>
      </c>
      <c r="G278" t="s">
        <v>420</v>
      </c>
      <c r="H278">
        <v>1.66</v>
      </c>
      <c r="I278">
        <v>122.8829</v>
      </c>
      <c r="K278" s="2">
        <v>0.570138888888888</v>
      </c>
      <c r="L278" s="3">
        <f t="shared" si="20"/>
        <v>276.5701388888889</v>
      </c>
      <c r="M278">
        <f t="shared" si="22"/>
        <v>849.8041031931806</v>
      </c>
      <c r="N278">
        <f t="shared" si="21"/>
        <v>172.72931336080399</v>
      </c>
    </row>
    <row r="279" spans="1:14" ht="12.75">
      <c r="A279" t="s">
        <v>236</v>
      </c>
      <c r="B279" s="1">
        <v>36801</v>
      </c>
      <c r="C279" s="2">
        <v>0.5743518518518519</v>
      </c>
      <c r="D279" t="s">
        <v>419</v>
      </c>
      <c r="E279">
        <v>0.671</v>
      </c>
      <c r="F279">
        <v>14.8837</v>
      </c>
      <c r="G279" t="s">
        <v>420</v>
      </c>
      <c r="H279">
        <v>1.66</v>
      </c>
      <c r="I279">
        <v>125.7165</v>
      </c>
      <c r="K279" s="2">
        <v>0.572222222222222</v>
      </c>
      <c r="L279" s="3">
        <f t="shared" si="20"/>
        <v>276.5722222222222</v>
      </c>
      <c r="M279">
        <f t="shared" si="22"/>
        <v>798.448919304106</v>
      </c>
      <c r="N279">
        <f t="shared" si="21"/>
        <v>176.12085667045073</v>
      </c>
    </row>
    <row r="280" spans="1:14" ht="12.75">
      <c r="A280" t="s">
        <v>237</v>
      </c>
      <c r="B280" s="1">
        <v>36801</v>
      </c>
      <c r="C280" s="2">
        <v>0.5764351851851852</v>
      </c>
      <c r="D280" t="s">
        <v>419</v>
      </c>
      <c r="E280">
        <v>0.671</v>
      </c>
      <c r="F280">
        <v>15.8428</v>
      </c>
      <c r="G280" t="s">
        <v>420</v>
      </c>
      <c r="H280">
        <v>1.658</v>
      </c>
      <c r="I280">
        <v>119.6676</v>
      </c>
      <c r="K280" s="2">
        <v>0.574305555555555</v>
      </c>
      <c r="L280" s="3">
        <f t="shared" si="20"/>
        <v>276.57430555555555</v>
      </c>
      <c r="M280">
        <f t="shared" si="22"/>
        <v>849.9006657451501</v>
      </c>
      <c r="N280">
        <f t="shared" si="21"/>
        <v>168.88091231495878</v>
      </c>
    </row>
    <row r="281" spans="1:14" ht="12.75">
      <c r="A281" t="s">
        <v>238</v>
      </c>
      <c r="B281" s="1">
        <v>36801</v>
      </c>
      <c r="C281" s="2">
        <v>0.5785185185185185</v>
      </c>
      <c r="D281" t="s">
        <v>419</v>
      </c>
      <c r="E281">
        <v>0.673</v>
      </c>
      <c r="F281">
        <v>14.854</v>
      </c>
      <c r="G281" t="s">
        <v>420</v>
      </c>
      <c r="H281">
        <v>1.66</v>
      </c>
      <c r="I281">
        <v>118.691</v>
      </c>
      <c r="K281" s="2">
        <v>0.576388888888888</v>
      </c>
      <c r="L281" s="3">
        <f t="shared" si="20"/>
        <v>276.5763888888889</v>
      </c>
      <c r="M281">
        <f t="shared" si="22"/>
        <v>796.8556371966104</v>
      </c>
      <c r="N281">
        <f t="shared" si="21"/>
        <v>167.71201720054563</v>
      </c>
    </row>
    <row r="282" spans="1:14" ht="12.75">
      <c r="A282" t="s">
        <v>239</v>
      </c>
      <c r="B282" s="1">
        <v>36801</v>
      </c>
      <c r="C282" s="2">
        <v>0.5806018518518519</v>
      </c>
      <c r="D282" t="s">
        <v>419</v>
      </c>
      <c r="E282">
        <v>0.673</v>
      </c>
      <c r="F282">
        <v>16.1888</v>
      </c>
      <c r="G282" t="s">
        <v>420</v>
      </c>
      <c r="H282">
        <v>1.661</v>
      </c>
      <c r="I282">
        <v>112.9098</v>
      </c>
      <c r="K282" s="2">
        <v>0.578472222222222</v>
      </c>
      <c r="L282" s="3">
        <f t="shared" si="20"/>
        <v>276.5784722222222</v>
      </c>
      <c r="M282">
        <f t="shared" si="22"/>
        <v>868.4621340681626</v>
      </c>
      <c r="N282">
        <f t="shared" si="21"/>
        <v>160.792483680737</v>
      </c>
    </row>
    <row r="283" spans="1:14" ht="12.75">
      <c r="A283" t="s">
        <v>240</v>
      </c>
      <c r="B283" s="1">
        <v>36801</v>
      </c>
      <c r="C283" s="2">
        <v>0.5826967592592592</v>
      </c>
      <c r="D283" t="s">
        <v>419</v>
      </c>
      <c r="E283">
        <v>0.671</v>
      </c>
      <c r="F283">
        <v>15.0192</v>
      </c>
      <c r="G283" t="s">
        <v>420</v>
      </c>
      <c r="H283">
        <v>1.66</v>
      </c>
      <c r="I283">
        <v>114.976</v>
      </c>
      <c r="K283" s="2">
        <v>0.580555555555555</v>
      </c>
      <c r="L283" s="3">
        <f t="shared" si="20"/>
        <v>276.5805555555556</v>
      </c>
      <c r="M283">
        <f t="shared" si="22"/>
        <v>805.7179336329157</v>
      </c>
      <c r="N283">
        <f t="shared" si="21"/>
        <v>163.2655239074423</v>
      </c>
    </row>
    <row r="284" spans="1:14" ht="12.75">
      <c r="A284" t="s">
        <v>427</v>
      </c>
      <c r="B284" s="1">
        <v>36801</v>
      </c>
      <c r="C284">
        <f>AVERAGE(C283,C285)</f>
        <v>0.5847800925925926</v>
      </c>
      <c r="D284" t="s">
        <v>419</v>
      </c>
      <c r="E284" t="s">
        <v>427</v>
      </c>
      <c r="F284" t="s">
        <v>427</v>
      </c>
      <c r="G284" t="s">
        <v>420</v>
      </c>
      <c r="H284" t="s">
        <v>427</v>
      </c>
      <c r="I284" t="s">
        <v>427</v>
      </c>
      <c r="K284" s="2">
        <v>0.582638888888888</v>
      </c>
      <c r="L284" s="3">
        <f t="shared" si="20"/>
        <v>276.5826388888889</v>
      </c>
      <c r="M284" t="s">
        <v>427</v>
      </c>
      <c r="N284" t="s">
        <v>427</v>
      </c>
    </row>
    <row r="285" spans="1:14" ht="12.75">
      <c r="A285" t="s">
        <v>241</v>
      </c>
      <c r="B285" s="1">
        <v>36801</v>
      </c>
      <c r="C285" s="2">
        <v>0.5868634259259259</v>
      </c>
      <c r="D285" t="s">
        <v>419</v>
      </c>
      <c r="E285">
        <v>0.671</v>
      </c>
      <c r="F285">
        <v>15.4638</v>
      </c>
      <c r="G285" t="s">
        <v>420</v>
      </c>
      <c r="H285">
        <v>1.66</v>
      </c>
      <c r="I285">
        <v>116.8375</v>
      </c>
      <c r="K285" s="2">
        <v>0.584722222222221</v>
      </c>
      <c r="L285" s="3">
        <f t="shared" si="20"/>
        <v>276.58472222222224</v>
      </c>
      <c r="M285">
        <f t="shared" si="22"/>
        <v>829.5688839693648</v>
      </c>
      <c r="N285">
        <f>(277-103)/(-62+(AVERAGE($P$207,$P$367)))*I285+277-((277-103)/(-62+(AVERAGE($P$207,$P$367)))*210)</f>
        <v>165.4935581645384</v>
      </c>
    </row>
    <row r="286" spans="1:14" ht="12.75">
      <c r="A286" t="s">
        <v>242</v>
      </c>
      <c r="B286" s="1">
        <v>36801</v>
      </c>
      <c r="C286" s="2">
        <v>0.5889467592592593</v>
      </c>
      <c r="D286" t="s">
        <v>419</v>
      </c>
      <c r="E286">
        <v>0.671</v>
      </c>
      <c r="F286">
        <v>17.1385</v>
      </c>
      <c r="G286" t="s">
        <v>420</v>
      </c>
      <c r="H286">
        <v>1.66</v>
      </c>
      <c r="I286">
        <v>114.0902</v>
      </c>
      <c r="K286" s="2">
        <v>0.586805555555554</v>
      </c>
      <c r="L286" s="3">
        <f t="shared" si="20"/>
        <v>276.58680555555554</v>
      </c>
      <c r="M286">
        <f t="shared" si="22"/>
        <v>919.4096094044774</v>
      </c>
      <c r="N286">
        <f>(277-103)/(-62+(AVERAGE($P$207,$P$367)))*I286+277-((277-103)/(-62+(AVERAGE($P$207,$P$367)))*210)</f>
        <v>162.20530755238684</v>
      </c>
    </row>
    <row r="287" spans="1:14" ht="12.75">
      <c r="A287" t="s">
        <v>427</v>
      </c>
      <c r="B287" s="1">
        <v>36801</v>
      </c>
      <c r="C287">
        <f>AVERAGE(C286,C288)</f>
        <v>0.5910300925925926</v>
      </c>
      <c r="D287" t="s">
        <v>419</v>
      </c>
      <c r="E287" t="s">
        <v>427</v>
      </c>
      <c r="F287" t="s">
        <v>427</v>
      </c>
      <c r="G287" t="s">
        <v>420</v>
      </c>
      <c r="H287" t="s">
        <v>427</v>
      </c>
      <c r="I287" t="s">
        <v>427</v>
      </c>
      <c r="K287" s="2">
        <v>0.588888888888888</v>
      </c>
      <c r="L287" s="3">
        <f t="shared" si="20"/>
        <v>276.5888888888889</v>
      </c>
      <c r="M287" t="s">
        <v>427</v>
      </c>
      <c r="N287" t="s">
        <v>427</v>
      </c>
    </row>
    <row r="288" spans="1:14" ht="12.75">
      <c r="A288" t="s">
        <v>243</v>
      </c>
      <c r="B288" s="1">
        <v>36801</v>
      </c>
      <c r="C288" s="2">
        <v>0.593113425925926</v>
      </c>
      <c r="D288" t="s">
        <v>419</v>
      </c>
      <c r="E288">
        <v>0.673</v>
      </c>
      <c r="F288">
        <v>17.5471</v>
      </c>
      <c r="G288" t="s">
        <v>420</v>
      </c>
      <c r="H288">
        <v>1.661</v>
      </c>
      <c r="I288">
        <v>104.5711</v>
      </c>
      <c r="K288" s="2">
        <v>0.590972222222222</v>
      </c>
      <c r="L288" s="3">
        <f t="shared" si="20"/>
        <v>276.5909722222222</v>
      </c>
      <c r="M288">
        <f t="shared" si="22"/>
        <v>941.3293087015377</v>
      </c>
      <c r="N288">
        <f>(277-103)/(-62+(AVERAGE($P$207,$P$367)))*I288+277-((277-103)/(-62+(AVERAGE($P$207,$P$367)))*210)</f>
        <v>150.81187166910826</v>
      </c>
    </row>
    <row r="289" spans="1:14" ht="12.75">
      <c r="A289" t="s">
        <v>244</v>
      </c>
      <c r="B289" s="1">
        <v>36801</v>
      </c>
      <c r="C289" s="2">
        <v>0.5951967592592592</v>
      </c>
      <c r="D289" t="s">
        <v>419</v>
      </c>
      <c r="E289">
        <v>0.671</v>
      </c>
      <c r="F289">
        <v>15.9296</v>
      </c>
      <c r="G289" t="s">
        <v>420</v>
      </c>
      <c r="H289">
        <v>1.66</v>
      </c>
      <c r="I289">
        <v>112.188</v>
      </c>
      <c r="K289" s="2">
        <v>0.593055555555555</v>
      </c>
      <c r="L289" s="3">
        <f t="shared" si="20"/>
        <v>276.59305555555557</v>
      </c>
      <c r="M289">
        <f t="shared" si="22"/>
        <v>854.5571265845648</v>
      </c>
      <c r="N289">
        <f>(277-103)/(-62+(AVERAGE($P$207,$P$367)))*I289+277-((277-103)/(-62+(AVERAGE($P$207,$P$367)))*210)</f>
        <v>159.92855935800162</v>
      </c>
    </row>
    <row r="290" spans="1:14" ht="12.75">
      <c r="A290" t="s">
        <v>245</v>
      </c>
      <c r="B290" s="1">
        <v>36801</v>
      </c>
      <c r="C290" s="2">
        <v>0.5972800925925926</v>
      </c>
      <c r="D290" t="s">
        <v>419</v>
      </c>
      <c r="E290">
        <v>0.671</v>
      </c>
      <c r="F290">
        <v>16.8734</v>
      </c>
      <c r="G290" t="s">
        <v>420</v>
      </c>
      <c r="H290">
        <v>1.66</v>
      </c>
      <c r="I290">
        <v>108.9868</v>
      </c>
      <c r="K290" s="2">
        <v>0.595138888888888</v>
      </c>
      <c r="L290" s="3">
        <f t="shared" si="20"/>
        <v>276.59513888888887</v>
      </c>
      <c r="M290">
        <f t="shared" si="22"/>
        <v>905.1880913338688</v>
      </c>
      <c r="N290">
        <f>(277-103)/(-62+(AVERAGE($P$207,$P$367)))*I290+277-((277-103)/(-62+(AVERAGE($P$207,$P$367)))*210)</f>
        <v>156.09703463932533</v>
      </c>
    </row>
    <row r="291" spans="1:14" ht="12.75">
      <c r="A291" t="s">
        <v>427</v>
      </c>
      <c r="B291" s="1">
        <v>36801</v>
      </c>
      <c r="C291">
        <f>AVERAGE(C290,C292)</f>
        <v>0.599369212962963</v>
      </c>
      <c r="D291" t="s">
        <v>419</v>
      </c>
      <c r="E291" t="s">
        <v>427</v>
      </c>
      <c r="F291" t="s">
        <v>427</v>
      </c>
      <c r="G291" t="s">
        <v>420</v>
      </c>
      <c r="H291" t="s">
        <v>427</v>
      </c>
      <c r="I291" t="s">
        <v>427</v>
      </c>
      <c r="K291" s="2">
        <v>0.597222222222222</v>
      </c>
      <c r="L291" s="3">
        <f t="shared" si="20"/>
        <v>276.59722222222223</v>
      </c>
      <c r="M291" t="s">
        <v>427</v>
      </c>
      <c r="N291" t="s">
        <v>427</v>
      </c>
    </row>
    <row r="292" spans="1:14" ht="12.75">
      <c r="A292" t="s">
        <v>246</v>
      </c>
      <c r="B292" s="1">
        <v>36801</v>
      </c>
      <c r="C292" s="2">
        <v>0.6014583333333333</v>
      </c>
      <c r="D292" t="s">
        <v>419</v>
      </c>
      <c r="E292">
        <v>0.671</v>
      </c>
      <c r="F292">
        <v>16.7353</v>
      </c>
      <c r="G292" t="s">
        <v>420</v>
      </c>
      <c r="H292">
        <v>1.661</v>
      </c>
      <c r="I292">
        <v>108.4482</v>
      </c>
      <c r="K292" s="2">
        <v>0.599305555555555</v>
      </c>
      <c r="L292" s="3">
        <f t="shared" si="20"/>
        <v>276.59930555555553</v>
      </c>
      <c r="M292">
        <f t="shared" si="22"/>
        <v>897.7795977633252</v>
      </c>
      <c r="N292">
        <f>(277-103)/(-62+(AVERAGE($P$207,$P$367)))*I292+277-((277-103)/(-62+(AVERAGE($P$207,$P$367)))*210)</f>
        <v>155.45238287952304</v>
      </c>
    </row>
    <row r="293" spans="1:14" ht="12.75">
      <c r="A293" t="s">
        <v>247</v>
      </c>
      <c r="B293" s="1">
        <v>36801</v>
      </c>
      <c r="C293" s="2">
        <v>0.6035416666666666</v>
      </c>
      <c r="D293" t="s">
        <v>419</v>
      </c>
      <c r="E293">
        <v>0.673</v>
      </c>
      <c r="F293">
        <v>15.9182</v>
      </c>
      <c r="G293" t="s">
        <v>420</v>
      </c>
      <c r="H293">
        <v>1.661</v>
      </c>
      <c r="I293">
        <v>115.847</v>
      </c>
      <c r="K293" s="2">
        <v>0.601388888888888</v>
      </c>
      <c r="L293" s="3">
        <f t="shared" si="20"/>
        <v>276.6013888888889</v>
      </c>
      <c r="M293">
        <f t="shared" si="22"/>
        <v>853.945563755425</v>
      </c>
      <c r="N293">
        <f>(277-103)/(-62+(AVERAGE($P$207,$P$367)))*I293+277-((277-103)/(-62+(AVERAGE($P$207,$P$367)))*210)</f>
        <v>164.30802610348348</v>
      </c>
    </row>
    <row r="294" spans="1:14" ht="12.75">
      <c r="A294" t="s">
        <v>248</v>
      </c>
      <c r="B294" s="1">
        <v>36801</v>
      </c>
      <c r="C294" s="2">
        <v>0.605625</v>
      </c>
      <c r="D294" t="s">
        <v>419</v>
      </c>
      <c r="E294">
        <v>0.671</v>
      </c>
      <c r="F294">
        <v>17.1942</v>
      </c>
      <c r="G294" t="s">
        <v>420</v>
      </c>
      <c r="H294">
        <v>1.661</v>
      </c>
      <c r="I294">
        <v>112.2334</v>
      </c>
      <c r="K294" s="2">
        <v>0.603472222222222</v>
      </c>
      <c r="L294" s="3">
        <f t="shared" si="20"/>
        <v>276.6034722222222</v>
      </c>
      <c r="M294">
        <f t="shared" si="22"/>
        <v>922.397683929309</v>
      </c>
      <c r="N294">
        <f>(277-103)/(-62+(AVERAGE($P$207,$P$367)))*I294+277-((277-103)/(-62+(AVERAGE($P$207,$P$367)))*210)</f>
        <v>159.98289873768044</v>
      </c>
    </row>
    <row r="295" spans="1:14" ht="12.75">
      <c r="A295" t="s">
        <v>427</v>
      </c>
      <c r="B295" s="1">
        <v>36801</v>
      </c>
      <c r="C295">
        <f>AVERAGE(C294,C296)</f>
        <v>0.6077083333333333</v>
      </c>
      <c r="D295" t="s">
        <v>419</v>
      </c>
      <c r="E295" t="s">
        <v>427</v>
      </c>
      <c r="F295" t="s">
        <v>427</v>
      </c>
      <c r="G295" t="s">
        <v>420</v>
      </c>
      <c r="H295" t="s">
        <v>427</v>
      </c>
      <c r="I295" t="s">
        <v>427</v>
      </c>
      <c r="K295" s="2">
        <v>0.605555555555555</v>
      </c>
      <c r="L295" s="3">
        <f t="shared" si="20"/>
        <v>276.60555555555555</v>
      </c>
      <c r="M295" t="s">
        <v>427</v>
      </c>
      <c r="N295" t="s">
        <v>427</v>
      </c>
    </row>
    <row r="296" spans="1:14" ht="12.75">
      <c r="A296" t="s">
        <v>249</v>
      </c>
      <c r="B296" s="1">
        <v>36801</v>
      </c>
      <c r="C296" s="2">
        <v>0.6097916666666666</v>
      </c>
      <c r="D296" t="s">
        <v>419</v>
      </c>
      <c r="E296">
        <v>0.671</v>
      </c>
      <c r="F296">
        <v>16.3198</v>
      </c>
      <c r="G296" t="s">
        <v>420</v>
      </c>
      <c r="H296">
        <v>1.66</v>
      </c>
      <c r="I296">
        <v>110.7725</v>
      </c>
      <c r="K296" s="2">
        <v>0.607638888888888</v>
      </c>
      <c r="L296" s="3">
        <f t="shared" si="20"/>
        <v>276.6076388888889</v>
      </c>
      <c r="M296">
        <f t="shared" si="22"/>
        <v>875.4897420170488</v>
      </c>
      <c r="N296">
        <f>(277-103)/(-62+(AVERAGE($P$207,$P$367)))*I296+277-((277-103)/(-62+(AVERAGE($P$207,$P$367)))*210)</f>
        <v>158.23434367660514</v>
      </c>
    </row>
    <row r="297" spans="1:14" ht="12.75">
      <c r="A297" t="s">
        <v>427</v>
      </c>
      <c r="B297" s="1">
        <v>36801</v>
      </c>
      <c r="C297">
        <f>AVERAGE(C296,C298)</f>
        <v>0.6118807870370371</v>
      </c>
      <c r="D297" t="s">
        <v>419</v>
      </c>
      <c r="E297" t="s">
        <v>427</v>
      </c>
      <c r="F297" t="s">
        <v>427</v>
      </c>
      <c r="G297" t="s">
        <v>420</v>
      </c>
      <c r="H297" t="s">
        <v>427</v>
      </c>
      <c r="I297" t="s">
        <v>427</v>
      </c>
      <c r="K297" s="2">
        <v>0.609722222222222</v>
      </c>
      <c r="L297" s="3">
        <f t="shared" si="20"/>
        <v>276.6097222222222</v>
      </c>
      <c r="M297" t="s">
        <v>427</v>
      </c>
      <c r="N297" t="s">
        <v>427</v>
      </c>
    </row>
    <row r="298" spans="1:14" ht="12.75">
      <c r="A298" t="s">
        <v>250</v>
      </c>
      <c r="B298" s="1">
        <v>36801</v>
      </c>
      <c r="C298" s="2">
        <v>0.6139699074074074</v>
      </c>
      <c r="D298" t="s">
        <v>419</v>
      </c>
      <c r="E298">
        <v>0.671</v>
      </c>
      <c r="F298">
        <v>16.2192</v>
      </c>
      <c r="G298" t="s">
        <v>420</v>
      </c>
      <c r="H298">
        <v>1.661</v>
      </c>
      <c r="I298">
        <v>106.7721</v>
      </c>
      <c r="K298" s="2">
        <v>0.611805555555555</v>
      </c>
      <c r="L298" s="3">
        <f t="shared" si="20"/>
        <v>276.6118055555556</v>
      </c>
      <c r="M298">
        <f t="shared" si="22"/>
        <v>870.0929682792018</v>
      </c>
      <c r="N298">
        <f>(277-103)/(-62+(AVERAGE($P$207,$P$367)))*I298+277-((277-103)/(-62+(AVERAGE($P$207,$P$367)))*210)</f>
        <v>153.4462543711595</v>
      </c>
    </row>
    <row r="299" spans="1:14" ht="12.75">
      <c r="A299" t="s">
        <v>251</v>
      </c>
      <c r="B299" s="1">
        <v>36801</v>
      </c>
      <c r="C299" s="2">
        <v>0.6160532407407407</v>
      </c>
      <c r="D299" t="s">
        <v>419</v>
      </c>
      <c r="E299">
        <v>0.671</v>
      </c>
      <c r="F299">
        <v>15.678</v>
      </c>
      <c r="G299" t="s">
        <v>420</v>
      </c>
      <c r="H299">
        <v>1.661</v>
      </c>
      <c r="I299">
        <v>115.6318</v>
      </c>
      <c r="K299" s="2">
        <v>0.613888888888888</v>
      </c>
      <c r="L299" s="3">
        <f t="shared" si="20"/>
        <v>276.6138888888889</v>
      </c>
      <c r="M299">
        <f t="shared" si="22"/>
        <v>841.0598276537268</v>
      </c>
      <c r="N299">
        <f>(277-103)/(-62+(AVERAGE($P$207,$P$367)))*I299+277-((277-103)/(-62+(AVERAGE($P$207,$P$367)))*210)</f>
        <v>164.05045265619526</v>
      </c>
    </row>
    <row r="300" spans="1:14" ht="12.75">
      <c r="A300" t="s">
        <v>252</v>
      </c>
      <c r="B300" s="1">
        <v>36801</v>
      </c>
      <c r="C300" s="2">
        <v>0.6181365740740741</v>
      </c>
      <c r="D300" t="s">
        <v>419</v>
      </c>
      <c r="E300">
        <v>0.673</v>
      </c>
      <c r="F300">
        <v>16.4739</v>
      </c>
      <c r="G300" t="s">
        <v>420</v>
      </c>
      <c r="H300">
        <v>1.66</v>
      </c>
      <c r="I300">
        <v>106.7277</v>
      </c>
      <c r="K300" s="2">
        <v>0.615972222222221</v>
      </c>
      <c r="L300" s="3">
        <f t="shared" si="20"/>
        <v>276.61597222222224</v>
      </c>
      <c r="M300">
        <f t="shared" si="22"/>
        <v>883.756569382876</v>
      </c>
      <c r="N300">
        <f>(277-103)/(-62+(AVERAGE($P$207,$P$367)))*I300+277-((277-103)/(-62+(AVERAGE($P$207,$P$367)))*210)</f>
        <v>153.39311189411677</v>
      </c>
    </row>
    <row r="301" spans="1:14" ht="12.75">
      <c r="A301" t="s">
        <v>253</v>
      </c>
      <c r="B301" s="1">
        <v>36801</v>
      </c>
      <c r="C301" s="2">
        <v>0.6202199074074074</v>
      </c>
      <c r="D301" t="s">
        <v>419</v>
      </c>
      <c r="E301">
        <v>0.673</v>
      </c>
      <c r="F301">
        <v>15.0847</v>
      </c>
      <c r="G301" t="s">
        <v>420</v>
      </c>
      <c r="H301">
        <v>1.661</v>
      </c>
      <c r="I301">
        <v>112.3989</v>
      </c>
      <c r="K301" s="2">
        <v>0.618055555555554</v>
      </c>
      <c r="L301" s="3">
        <f t="shared" si="20"/>
        <v>276.61805555555554</v>
      </c>
      <c r="M301">
        <f t="shared" si="22"/>
        <v>809.2317376073588</v>
      </c>
      <c r="N301">
        <f>(277-103)/(-62+(AVERAGE($P$207,$P$367)))*I301+277-((277-103)/(-62+(AVERAGE($P$207,$P$367)))*210)</f>
        <v>160.18098612395465</v>
      </c>
    </row>
    <row r="302" spans="1:14" ht="12.75">
      <c r="A302" t="s">
        <v>254</v>
      </c>
      <c r="B302" s="1">
        <v>36801</v>
      </c>
      <c r="C302" s="2">
        <v>0.6223032407407407</v>
      </c>
      <c r="D302" t="s">
        <v>419</v>
      </c>
      <c r="E302">
        <v>0.673</v>
      </c>
      <c r="F302">
        <v>15.1465</v>
      </c>
      <c r="G302" t="s">
        <v>420</v>
      </c>
      <c r="H302">
        <v>1.661</v>
      </c>
      <c r="I302">
        <v>101.9804</v>
      </c>
      <c r="K302" s="2">
        <v>0.620138888888888</v>
      </c>
      <c r="L302" s="3">
        <f t="shared" si="20"/>
        <v>276.6201388888889</v>
      </c>
      <c r="M302">
        <f t="shared" si="22"/>
        <v>812.5470518916426</v>
      </c>
      <c r="N302">
        <f>(277-103)/(-62+(AVERAGE($P$207,$P$367)))*I302+277-((277-103)/(-62+(AVERAGE($P$207,$P$367)))*210)</f>
        <v>147.71105600976966</v>
      </c>
    </row>
    <row r="303" spans="1:14" ht="12.75">
      <c r="A303" t="s">
        <v>427</v>
      </c>
      <c r="B303" s="1">
        <v>36801</v>
      </c>
      <c r="C303">
        <f>AVERAGE(C302,C304)</f>
        <v>0.6243923611111111</v>
      </c>
      <c r="D303" t="s">
        <v>419</v>
      </c>
      <c r="E303" t="s">
        <v>427</v>
      </c>
      <c r="F303" t="s">
        <v>427</v>
      </c>
      <c r="G303" t="s">
        <v>420</v>
      </c>
      <c r="H303" t="s">
        <v>427</v>
      </c>
      <c r="I303" t="s">
        <v>427</v>
      </c>
      <c r="K303" s="2">
        <v>0.622222222222222</v>
      </c>
      <c r="L303" s="3">
        <f t="shared" si="20"/>
        <v>276.6222222222222</v>
      </c>
      <c r="M303" t="s">
        <v>427</v>
      </c>
      <c r="N303" t="s">
        <v>427</v>
      </c>
    </row>
    <row r="304" spans="1:14" ht="12.75">
      <c r="A304" t="s">
        <v>255</v>
      </c>
      <c r="B304" s="1">
        <v>36801</v>
      </c>
      <c r="C304" s="2">
        <v>0.6264814814814815</v>
      </c>
      <c r="D304" t="s">
        <v>419</v>
      </c>
      <c r="E304">
        <v>0.673</v>
      </c>
      <c r="F304">
        <v>16.0886</v>
      </c>
      <c r="G304" t="s">
        <v>420</v>
      </c>
      <c r="H304">
        <v>1.661</v>
      </c>
      <c r="I304">
        <v>94.7699</v>
      </c>
      <c r="K304" s="2">
        <v>0.624305555555555</v>
      </c>
      <c r="L304" s="3">
        <f t="shared" si="20"/>
        <v>276.62430555555557</v>
      </c>
      <c r="M304">
        <f t="shared" si="22"/>
        <v>863.0868186751977</v>
      </c>
      <c r="N304">
        <f>(277-103)/(-62+(AVERAGE($P$207,$P$367)))*I304+277-((277-103)/(-62+(AVERAGE($P$207,$P$367)))*210)</f>
        <v>139.0807895521865</v>
      </c>
    </row>
    <row r="305" spans="1:14" ht="12.75">
      <c r="A305" t="s">
        <v>427</v>
      </c>
      <c r="B305" s="1">
        <v>36801</v>
      </c>
      <c r="C305">
        <f>AVERAGE(C304,C307)</f>
        <v>0.6296064814814815</v>
      </c>
      <c r="D305" t="s">
        <v>419</v>
      </c>
      <c r="E305" t="s">
        <v>427</v>
      </c>
      <c r="F305" t="s">
        <v>427</v>
      </c>
      <c r="G305" t="s">
        <v>420</v>
      </c>
      <c r="H305" t="s">
        <v>427</v>
      </c>
      <c r="I305" t="s">
        <v>427</v>
      </c>
      <c r="K305" s="2">
        <v>0.626388888888888</v>
      </c>
      <c r="L305" s="3">
        <f t="shared" si="20"/>
        <v>276.62638888888887</v>
      </c>
      <c r="M305" t="s">
        <v>427</v>
      </c>
      <c r="N305" t="s">
        <v>427</v>
      </c>
    </row>
    <row r="306" spans="1:14" ht="12.75">
      <c r="A306" t="s">
        <v>427</v>
      </c>
      <c r="B306" s="1">
        <v>36801</v>
      </c>
      <c r="C306">
        <f>AVERAGE(C305,C307)</f>
        <v>0.6311689814814815</v>
      </c>
      <c r="D306" t="s">
        <v>419</v>
      </c>
      <c r="E306" t="s">
        <v>427</v>
      </c>
      <c r="F306" t="s">
        <v>427</v>
      </c>
      <c r="G306" t="s">
        <v>420</v>
      </c>
      <c r="H306" t="s">
        <v>427</v>
      </c>
      <c r="I306" t="s">
        <v>427</v>
      </c>
      <c r="K306" s="2">
        <v>0.628472222222222</v>
      </c>
      <c r="L306" s="3">
        <f t="shared" si="20"/>
        <v>276.62847222222223</v>
      </c>
      <c r="M306" t="s">
        <v>427</v>
      </c>
      <c r="N306" t="s">
        <v>427</v>
      </c>
    </row>
    <row r="307" spans="1:14" ht="12.75">
      <c r="A307" t="s">
        <v>256</v>
      </c>
      <c r="B307" s="1">
        <v>36801</v>
      </c>
      <c r="C307" s="2">
        <v>0.6327314814814815</v>
      </c>
      <c r="D307" t="s">
        <v>419</v>
      </c>
      <c r="E307">
        <v>0.671</v>
      </c>
      <c r="F307">
        <v>15.0301</v>
      </c>
      <c r="G307" t="s">
        <v>420</v>
      </c>
      <c r="H307">
        <v>1.661</v>
      </c>
      <c r="I307">
        <v>102.4708</v>
      </c>
      <c r="K307" s="2">
        <v>0.630555555555555</v>
      </c>
      <c r="L307" s="3">
        <f t="shared" si="20"/>
        <v>276.63055555555553</v>
      </c>
      <c r="M307">
        <f t="shared" si="22"/>
        <v>806.3026735309528</v>
      </c>
      <c r="N307">
        <f aca="true" t="shared" si="23" ref="N307:N312">(277-103)/(-62+(AVERAGE($P$207,$P$367)))*I307+277-((277-103)/(-62+(AVERAGE($P$207,$P$367)))*210)</f>
        <v>148.29801706251203</v>
      </c>
    </row>
    <row r="308" spans="1:14" ht="12.75">
      <c r="A308" t="s">
        <v>257</v>
      </c>
      <c r="B308" s="1">
        <v>36801</v>
      </c>
      <c r="C308" s="2">
        <v>0.6348148148148148</v>
      </c>
      <c r="D308" t="s">
        <v>419</v>
      </c>
      <c r="E308">
        <v>0.673</v>
      </c>
      <c r="F308">
        <v>16.1253</v>
      </c>
      <c r="G308" t="s">
        <v>420</v>
      </c>
      <c r="H308">
        <v>1.663</v>
      </c>
      <c r="I308">
        <v>95.8758</v>
      </c>
      <c r="K308" s="2">
        <v>0.632638888888888</v>
      </c>
      <c r="L308" s="3">
        <f t="shared" si="20"/>
        <v>276.6326388888889</v>
      </c>
      <c r="M308">
        <f t="shared" si="22"/>
        <v>865.0556218181299</v>
      </c>
      <c r="N308">
        <f t="shared" si="23"/>
        <v>140.40444417744703</v>
      </c>
    </row>
    <row r="309" spans="1:14" ht="12.75">
      <c r="A309" t="s">
        <v>258</v>
      </c>
      <c r="B309" s="1">
        <v>36801</v>
      </c>
      <c r="C309" s="2">
        <v>0.6368981481481482</v>
      </c>
      <c r="D309" t="s">
        <v>419</v>
      </c>
      <c r="E309">
        <v>0.673</v>
      </c>
      <c r="F309">
        <v>15.6517</v>
      </c>
      <c r="G309" t="s">
        <v>420</v>
      </c>
      <c r="H309">
        <v>1.661</v>
      </c>
      <c r="I309">
        <v>99.7047</v>
      </c>
      <c r="K309" s="2">
        <v>0.634722222222222</v>
      </c>
      <c r="L309" s="3">
        <f t="shared" si="20"/>
        <v>276.6347222222222</v>
      </c>
      <c r="M309">
        <f t="shared" si="22"/>
        <v>839.6489414777291</v>
      </c>
      <c r="N309">
        <f t="shared" si="23"/>
        <v>144.9872646808019</v>
      </c>
    </row>
    <row r="310" spans="1:14" ht="12.75">
      <c r="A310" t="s">
        <v>259</v>
      </c>
      <c r="B310" s="1">
        <v>36801</v>
      </c>
      <c r="C310" s="2">
        <v>0.6389814814814815</v>
      </c>
      <c r="D310" t="s">
        <v>419</v>
      </c>
      <c r="E310">
        <v>0.671</v>
      </c>
      <c r="F310">
        <v>16.2057</v>
      </c>
      <c r="G310" t="s">
        <v>420</v>
      </c>
      <c r="H310">
        <v>1.66</v>
      </c>
      <c r="I310">
        <v>96.313</v>
      </c>
      <c r="K310" s="2">
        <v>0.636805555555555</v>
      </c>
      <c r="L310" s="3">
        <f t="shared" si="20"/>
        <v>276.63680555555555</v>
      </c>
      <c r="M310">
        <f t="shared" si="22"/>
        <v>869.3687491394311</v>
      </c>
      <c r="N310">
        <f t="shared" si="23"/>
        <v>140.92773000994896</v>
      </c>
    </row>
    <row r="311" spans="1:14" ht="12.75">
      <c r="A311" t="s">
        <v>260</v>
      </c>
      <c r="B311" s="1">
        <v>36801</v>
      </c>
      <c r="C311" s="2">
        <v>0.641076388888889</v>
      </c>
      <c r="D311" t="s">
        <v>419</v>
      </c>
      <c r="E311">
        <v>0.673</v>
      </c>
      <c r="F311">
        <v>14.6441</v>
      </c>
      <c r="G311" t="s">
        <v>420</v>
      </c>
      <c r="H311">
        <v>1.661</v>
      </c>
      <c r="I311">
        <v>102.4989</v>
      </c>
      <c r="K311" s="2">
        <v>0.638888888888888</v>
      </c>
      <c r="L311" s="3">
        <f t="shared" si="20"/>
        <v>276.6388888888889</v>
      </c>
      <c r="M311">
        <f t="shared" si="22"/>
        <v>785.5953707197309</v>
      </c>
      <c r="N311">
        <f t="shared" si="23"/>
        <v>148.33165002658637</v>
      </c>
    </row>
    <row r="312" spans="1:14" ht="12.75">
      <c r="A312" t="s">
        <v>261</v>
      </c>
      <c r="B312" s="1">
        <v>36801</v>
      </c>
      <c r="C312" s="2">
        <v>0.6431597222222222</v>
      </c>
      <c r="D312" t="s">
        <v>419</v>
      </c>
      <c r="E312">
        <v>0.673</v>
      </c>
      <c r="F312">
        <v>16.0929</v>
      </c>
      <c r="G312" t="s">
        <v>420</v>
      </c>
      <c r="H312">
        <v>1.661</v>
      </c>
      <c r="I312">
        <v>93.3273</v>
      </c>
      <c r="K312" s="2">
        <v>0.640972222222222</v>
      </c>
      <c r="L312" s="3">
        <f t="shared" si="20"/>
        <v>276.6409722222222</v>
      </c>
      <c r="M312">
        <f t="shared" si="22"/>
        <v>863.3174958826802</v>
      </c>
      <c r="N312">
        <f t="shared" si="23"/>
        <v>137.35413780935176</v>
      </c>
    </row>
    <row r="313" spans="1:14" ht="12.75">
      <c r="A313" t="s">
        <v>427</v>
      </c>
      <c r="B313" s="1">
        <v>36801</v>
      </c>
      <c r="C313">
        <f>AVERAGE(C312,C314)</f>
        <v>0.6452430555555555</v>
      </c>
      <c r="D313" t="s">
        <v>419</v>
      </c>
      <c r="E313" t="s">
        <v>427</v>
      </c>
      <c r="F313" t="s">
        <v>427</v>
      </c>
      <c r="G313" t="s">
        <v>420</v>
      </c>
      <c r="H313" t="s">
        <v>427</v>
      </c>
      <c r="I313" t="s">
        <v>427</v>
      </c>
      <c r="K313" s="2">
        <v>0.643055555555555</v>
      </c>
      <c r="L313" s="3">
        <f t="shared" si="20"/>
        <v>276.6430555555556</v>
      </c>
      <c r="M313" t="s">
        <v>427</v>
      </c>
      <c r="N313" t="s">
        <v>427</v>
      </c>
    </row>
    <row r="314" spans="1:14" ht="12.75">
      <c r="A314" t="s">
        <v>262</v>
      </c>
      <c r="B314" s="1">
        <v>36801</v>
      </c>
      <c r="C314" s="2">
        <v>0.6473263888888888</v>
      </c>
      <c r="D314" t="s">
        <v>419</v>
      </c>
      <c r="E314">
        <v>0.676</v>
      </c>
      <c r="F314">
        <v>16.9723</v>
      </c>
      <c r="G314" t="s">
        <v>420</v>
      </c>
      <c r="H314">
        <v>1.665</v>
      </c>
      <c r="I314">
        <v>93.4795</v>
      </c>
      <c r="K314" s="2">
        <v>0.645138888888888</v>
      </c>
      <c r="L314" s="3">
        <f t="shared" si="20"/>
        <v>276.6451388888889</v>
      </c>
      <c r="M314">
        <f t="shared" si="22"/>
        <v>910.4936671059668</v>
      </c>
      <c r="N314">
        <f>(277-103)/(-62+(AVERAGE($P$207,$P$367)))*I314+277-((277-103)/(-62+(AVERAGE($P$207,$P$367)))*210)</f>
        <v>137.53630639056587</v>
      </c>
    </row>
    <row r="315" spans="1:14" ht="12.75">
      <c r="A315" t="s">
        <v>263</v>
      </c>
      <c r="B315" s="1">
        <v>36801</v>
      </c>
      <c r="C315" s="2">
        <v>0.6494097222222223</v>
      </c>
      <c r="D315" t="s">
        <v>419</v>
      </c>
      <c r="E315">
        <v>0.673</v>
      </c>
      <c r="F315">
        <v>15.0921</v>
      </c>
      <c r="G315" t="s">
        <v>420</v>
      </c>
      <c r="H315">
        <v>1.661</v>
      </c>
      <c r="I315">
        <v>100.5378</v>
      </c>
      <c r="K315" s="2">
        <v>0.647222222222221</v>
      </c>
      <c r="L315" s="3">
        <f t="shared" si="20"/>
        <v>276.64722222222224</v>
      </c>
      <c r="M315">
        <f t="shared" si="22"/>
        <v>809.6287169876776</v>
      </c>
      <c r="N315">
        <f>(277-103)/(-62+(AVERAGE($P$207,$P$367)))*I315+277-((277-103)/(-62+(AVERAGE($P$207,$P$367)))*210)</f>
        <v>145.98440426693497</v>
      </c>
    </row>
    <row r="316" spans="1:14" ht="12.75">
      <c r="A316" t="s">
        <v>264</v>
      </c>
      <c r="B316" s="1">
        <v>36801</v>
      </c>
      <c r="C316" s="2">
        <v>0.6514930555555556</v>
      </c>
      <c r="D316" t="s">
        <v>419</v>
      </c>
      <c r="E316">
        <v>0.671</v>
      </c>
      <c r="F316">
        <v>15.7523</v>
      </c>
      <c r="G316" t="s">
        <v>420</v>
      </c>
      <c r="H316">
        <v>1.661</v>
      </c>
      <c r="I316">
        <v>99.0386</v>
      </c>
      <c r="K316" s="2">
        <v>0.649305555555554</v>
      </c>
      <c r="L316" s="3">
        <f t="shared" si="20"/>
        <v>276.64930555555554</v>
      </c>
      <c r="M316">
        <f t="shared" si="22"/>
        <v>845.0457152155759</v>
      </c>
      <c r="N316">
        <f>(277-103)/(-62+(AVERAGE($P$207,$P$367)))*I316+277-((277-103)/(-62+(AVERAGE($P$207,$P$367)))*210)</f>
        <v>144.1900078348972</v>
      </c>
    </row>
    <row r="317" spans="1:14" ht="12.75">
      <c r="A317" t="s">
        <v>265</v>
      </c>
      <c r="B317" s="1">
        <v>36801</v>
      </c>
      <c r="C317" s="2">
        <v>0.6535763888888889</v>
      </c>
      <c r="D317" t="s">
        <v>419</v>
      </c>
      <c r="E317">
        <v>0.671</v>
      </c>
      <c r="F317">
        <v>14.7976</v>
      </c>
      <c r="G317" t="s">
        <v>420</v>
      </c>
      <c r="H317">
        <v>1.66</v>
      </c>
      <c r="I317">
        <v>101.8408</v>
      </c>
      <c r="K317" s="2">
        <v>0.651388888888888</v>
      </c>
      <c r="L317" s="3">
        <f t="shared" si="20"/>
        <v>276.6513888888889</v>
      </c>
      <c r="M317">
        <f t="shared" si="22"/>
        <v>793.8300105682349</v>
      </c>
      <c r="N317">
        <f>(277-103)/(-62+(AVERAGE($P$207,$P$367)))*I317+277-((277-103)/(-62+(AVERAGE($P$207,$P$367)))*210)</f>
        <v>147.54396840177043</v>
      </c>
    </row>
    <row r="318" spans="1:14" ht="12.75">
      <c r="A318" t="s">
        <v>266</v>
      </c>
      <c r="B318" s="1">
        <v>36801</v>
      </c>
      <c r="C318" s="2">
        <v>0.6556712962962963</v>
      </c>
      <c r="D318" t="s">
        <v>419</v>
      </c>
      <c r="E318">
        <v>0.673</v>
      </c>
      <c r="F318">
        <v>16.2054</v>
      </c>
      <c r="G318" t="s">
        <v>420</v>
      </c>
      <c r="H318">
        <v>1.661</v>
      </c>
      <c r="I318">
        <v>95.6443</v>
      </c>
      <c r="K318" s="2">
        <v>0.653472222222222</v>
      </c>
      <c r="L318" s="3">
        <f t="shared" si="20"/>
        <v>276.6534722222222</v>
      </c>
      <c r="M318">
        <f t="shared" si="22"/>
        <v>869.3526553807695</v>
      </c>
      <c r="N318">
        <f>(277-103)/(-62+(AVERAGE($P$207,$P$367)))*I318+277-((277-103)/(-62+(AVERAGE($P$207,$P$367)))*210)</f>
        <v>140.12736121719036</v>
      </c>
    </row>
    <row r="319" spans="1:14" ht="12.75">
      <c r="A319" t="s">
        <v>427</v>
      </c>
      <c r="B319" s="1">
        <v>36801</v>
      </c>
      <c r="C319">
        <f>AVERAGE(C318,C320)</f>
        <v>0.6577546296296296</v>
      </c>
      <c r="D319" t="s">
        <v>419</v>
      </c>
      <c r="E319" t="s">
        <v>427</v>
      </c>
      <c r="F319" t="s">
        <v>427</v>
      </c>
      <c r="G319" t="s">
        <v>420</v>
      </c>
      <c r="H319" t="s">
        <v>427</v>
      </c>
      <c r="I319" t="s">
        <v>427</v>
      </c>
      <c r="K319" s="2">
        <v>0.655555555555555</v>
      </c>
      <c r="L319" s="3">
        <f t="shared" si="20"/>
        <v>276.65555555555557</v>
      </c>
      <c r="M319" t="s">
        <v>427</v>
      </c>
      <c r="N319" t="s">
        <v>427</v>
      </c>
    </row>
    <row r="320" spans="1:14" ht="12.75">
      <c r="A320" t="s">
        <v>267</v>
      </c>
      <c r="B320" s="1">
        <v>36801</v>
      </c>
      <c r="C320" s="2">
        <v>0.6598379629629629</v>
      </c>
      <c r="D320" t="s">
        <v>419</v>
      </c>
      <c r="E320">
        <v>0.676</v>
      </c>
      <c r="F320">
        <v>15.7177</v>
      </c>
      <c r="G320" t="s">
        <v>420</v>
      </c>
      <c r="H320">
        <v>1.665</v>
      </c>
      <c r="I320">
        <v>100.5956</v>
      </c>
      <c r="K320" s="2">
        <v>0.657638888888888</v>
      </c>
      <c r="L320" s="3">
        <f t="shared" si="20"/>
        <v>276.65763888888887</v>
      </c>
      <c r="M320">
        <f t="shared" si="22"/>
        <v>843.1895683832748</v>
      </c>
      <c r="N320">
        <f>(277-103)/(-62+(AVERAGE($P$207,$P$367)))*I320+277-((277-103)/(-62+(AVERAGE($P$207,$P$367)))*210)</f>
        <v>146.05358523930147</v>
      </c>
    </row>
    <row r="321" spans="1:14" ht="12.75">
      <c r="A321" t="s">
        <v>268</v>
      </c>
      <c r="B321" s="1">
        <v>36801</v>
      </c>
      <c r="C321" s="2">
        <v>0.6619212962962963</v>
      </c>
      <c r="D321" t="s">
        <v>419</v>
      </c>
      <c r="E321">
        <v>0.673</v>
      </c>
      <c r="F321">
        <v>15.24</v>
      </c>
      <c r="G321" t="s">
        <v>420</v>
      </c>
      <c r="H321">
        <v>1.661</v>
      </c>
      <c r="I321">
        <v>106.1543</v>
      </c>
      <c r="K321" s="2">
        <v>0.659722222222221</v>
      </c>
      <c r="L321" s="3">
        <f t="shared" si="20"/>
        <v>276.65972222222223</v>
      </c>
      <c r="M321">
        <f t="shared" si="22"/>
        <v>817.5629400078324</v>
      </c>
      <c r="N321">
        <f>(277-103)/(-62+(AVERAGE($P$207,$P$367)))*I321+277-((277-103)/(-62+(AVERAGE($P$207,$P$367)))*210)</f>
        <v>152.70680792257832</v>
      </c>
    </row>
    <row r="322" spans="1:14" ht="12.75">
      <c r="A322" t="s">
        <v>269</v>
      </c>
      <c r="B322" s="1">
        <v>36801</v>
      </c>
      <c r="C322" s="2">
        <v>0.6640046296296297</v>
      </c>
      <c r="D322" t="s">
        <v>419</v>
      </c>
      <c r="E322">
        <v>0.671</v>
      </c>
      <c r="F322">
        <v>15.2791</v>
      </c>
      <c r="G322" t="s">
        <v>420</v>
      </c>
      <c r="H322">
        <v>1.661</v>
      </c>
      <c r="I322">
        <v>99.3989</v>
      </c>
      <c r="K322" s="2">
        <v>0.661805555555555</v>
      </c>
      <c r="L322" s="3">
        <f t="shared" si="20"/>
        <v>276.66180555555553</v>
      </c>
      <c r="M322">
        <f t="shared" si="22"/>
        <v>819.6604932200572</v>
      </c>
      <c r="N322">
        <f>(277-103)/(-62+(AVERAGE($P$207,$P$367)))*I322+277-((277-103)/(-62+(AVERAGE($P$207,$P$367)))*210)</f>
        <v>144.62125185468318</v>
      </c>
    </row>
    <row r="323" spans="1:14" ht="12.75">
      <c r="A323" t="s">
        <v>427</v>
      </c>
      <c r="B323" s="1">
        <v>36801</v>
      </c>
      <c r="C323">
        <f>AVERAGE(C322,C324)</f>
        <v>0.666087962962963</v>
      </c>
      <c r="D323" t="s">
        <v>419</v>
      </c>
      <c r="E323" t="s">
        <v>427</v>
      </c>
      <c r="F323" t="s">
        <v>427</v>
      </c>
      <c r="G323" t="s">
        <v>420</v>
      </c>
      <c r="H323" t="s">
        <v>427</v>
      </c>
      <c r="I323" t="s">
        <v>427</v>
      </c>
      <c r="K323" s="2">
        <v>0.663888888888888</v>
      </c>
      <c r="L323" s="3">
        <f t="shared" si="20"/>
        <v>276.6638888888889</v>
      </c>
      <c r="M323" t="s">
        <v>427</v>
      </c>
      <c r="N323" t="s">
        <v>427</v>
      </c>
    </row>
    <row r="324" spans="1:14" ht="12.75">
      <c r="A324" t="s">
        <v>270</v>
      </c>
      <c r="B324" s="1">
        <v>36801</v>
      </c>
      <c r="C324" s="2">
        <v>0.6681712962962963</v>
      </c>
      <c r="D324" t="s">
        <v>419</v>
      </c>
      <c r="E324">
        <v>0.673</v>
      </c>
      <c r="F324">
        <v>16.7349</v>
      </c>
      <c r="G324" t="s">
        <v>420</v>
      </c>
      <c r="H324">
        <v>1.661</v>
      </c>
      <c r="I324">
        <v>99.3443</v>
      </c>
      <c r="K324" s="2">
        <v>0.665972222222221</v>
      </c>
      <c r="L324" s="3">
        <f t="shared" si="20"/>
        <v>276.6659722222222</v>
      </c>
      <c r="M324">
        <f t="shared" si="22"/>
        <v>897.7581394184433</v>
      </c>
      <c r="N324">
        <f aca="true" t="shared" si="24" ref="N324:N330">(277-103)/(-62+(AVERAGE($P$207,$P$367)))*I324+277-((277-103)/(-62+(AVERAGE($P$207,$P$367)))*210)</f>
        <v>144.55590097075225</v>
      </c>
    </row>
    <row r="325" spans="1:14" ht="12.75">
      <c r="A325" t="s">
        <v>271</v>
      </c>
      <c r="B325" s="1">
        <v>36801</v>
      </c>
      <c r="C325" s="2">
        <v>0.6702662037037036</v>
      </c>
      <c r="D325" t="s">
        <v>419</v>
      </c>
      <c r="E325">
        <v>0.671</v>
      </c>
      <c r="F325">
        <v>15.0086</v>
      </c>
      <c r="G325" t="s">
        <v>420</v>
      </c>
      <c r="H325">
        <v>1.66</v>
      </c>
      <c r="I325">
        <v>105.8026</v>
      </c>
      <c r="K325" s="2">
        <v>0.668055555555555</v>
      </c>
      <c r="L325" s="3">
        <f t="shared" si="20"/>
        <v>276.66805555555555</v>
      </c>
      <c r="M325">
        <f t="shared" si="22"/>
        <v>805.1492874935402</v>
      </c>
      <c r="N325">
        <f t="shared" si="24"/>
        <v>152.2858572654627</v>
      </c>
    </row>
    <row r="326" spans="1:14" ht="12.75">
      <c r="A326" t="s">
        <v>272</v>
      </c>
      <c r="B326" s="1">
        <v>36801</v>
      </c>
      <c r="C326" s="2">
        <v>0.672349537037037</v>
      </c>
      <c r="D326" t="s">
        <v>419</v>
      </c>
      <c r="E326">
        <v>0.671</v>
      </c>
      <c r="F326">
        <v>16.7659</v>
      </c>
      <c r="G326" t="s">
        <v>420</v>
      </c>
      <c r="H326">
        <v>1.66</v>
      </c>
      <c r="I326">
        <v>102.1112</v>
      </c>
      <c r="K326" s="2">
        <v>0.670138888888888</v>
      </c>
      <c r="L326" s="3">
        <f aca="true" t="shared" si="25" ref="L326:L389">B326-DATE(1999,12,31)+K326</f>
        <v>276.6701388888889</v>
      </c>
      <c r="M326">
        <f t="shared" si="22"/>
        <v>899.4211611468055</v>
      </c>
      <c r="N326">
        <f t="shared" si="24"/>
        <v>147.86761087457126</v>
      </c>
    </row>
    <row r="327" spans="1:14" ht="12.75">
      <c r="A327" t="s">
        <v>273</v>
      </c>
      <c r="B327" s="1">
        <v>36801</v>
      </c>
      <c r="C327" s="2">
        <v>0.6744328703703704</v>
      </c>
      <c r="D327" t="s">
        <v>419</v>
      </c>
      <c r="E327">
        <v>0.671</v>
      </c>
      <c r="F327">
        <v>15.803</v>
      </c>
      <c r="G327" t="s">
        <v>420</v>
      </c>
      <c r="H327">
        <v>1.66</v>
      </c>
      <c r="I327">
        <v>101.1804</v>
      </c>
      <c r="K327" s="2">
        <v>0.672222222222221</v>
      </c>
      <c r="L327" s="3">
        <f t="shared" si="25"/>
        <v>276.6722222222222</v>
      </c>
      <c r="M327">
        <f t="shared" si="22"/>
        <v>847.7655604293816</v>
      </c>
      <c r="N327">
        <f t="shared" si="24"/>
        <v>146.75353390089145</v>
      </c>
    </row>
    <row r="328" spans="1:14" ht="12.75">
      <c r="A328" t="s">
        <v>274</v>
      </c>
      <c r="B328" s="1">
        <v>36801</v>
      </c>
      <c r="C328" s="2">
        <v>0.6765162037037037</v>
      </c>
      <c r="D328" t="s">
        <v>419</v>
      </c>
      <c r="E328">
        <v>0.673</v>
      </c>
      <c r="F328">
        <v>16.459</v>
      </c>
      <c r="G328" t="s">
        <v>420</v>
      </c>
      <c r="H328">
        <v>1.661</v>
      </c>
      <c r="I328">
        <v>99.0913</v>
      </c>
      <c r="K328" s="2">
        <v>0.674305555555555</v>
      </c>
      <c r="L328" s="3">
        <f t="shared" si="25"/>
        <v>276.6743055555556</v>
      </c>
      <c r="M328">
        <f t="shared" si="22"/>
        <v>882.957246036018</v>
      </c>
      <c r="N328">
        <f t="shared" si="24"/>
        <v>144.2530846038195</v>
      </c>
    </row>
    <row r="329" spans="1:14" ht="12.75">
      <c r="A329" t="s">
        <v>275</v>
      </c>
      <c r="B329" s="1">
        <v>36801</v>
      </c>
      <c r="C329" s="2">
        <v>0.6785995370370371</v>
      </c>
      <c r="D329" t="s">
        <v>419</v>
      </c>
      <c r="E329">
        <v>0.671</v>
      </c>
      <c r="F329">
        <v>16.207</v>
      </c>
      <c r="G329" t="s">
        <v>420</v>
      </c>
      <c r="H329">
        <v>1.66</v>
      </c>
      <c r="I329">
        <v>105.2802</v>
      </c>
      <c r="K329" s="2">
        <v>0.676388888888888</v>
      </c>
      <c r="L329" s="3">
        <f t="shared" si="25"/>
        <v>276.6763888888889</v>
      </c>
      <c r="M329">
        <f t="shared" si="22"/>
        <v>869.4384887602979</v>
      </c>
      <c r="N329">
        <f t="shared" si="24"/>
        <v>151.66059532836522</v>
      </c>
    </row>
    <row r="330" spans="1:14" ht="12.75">
      <c r="A330" t="s">
        <v>276</v>
      </c>
      <c r="B330" s="1">
        <v>36801</v>
      </c>
      <c r="C330" s="2">
        <v>0.6806828703703703</v>
      </c>
      <c r="D330" t="s">
        <v>419</v>
      </c>
      <c r="E330">
        <v>0.671</v>
      </c>
      <c r="F330">
        <v>16.2743</v>
      </c>
      <c r="G330" t="s">
        <v>420</v>
      </c>
      <c r="H330">
        <v>1.661</v>
      </c>
      <c r="I330">
        <v>99.4946</v>
      </c>
      <c r="K330" s="2">
        <v>0.678472222222221</v>
      </c>
      <c r="L330" s="3">
        <f t="shared" si="25"/>
        <v>276.67847222222224</v>
      </c>
      <c r="M330">
        <f t="shared" si="22"/>
        <v>873.0488552867105</v>
      </c>
      <c r="N330">
        <f t="shared" si="24"/>
        <v>144.73579543695774</v>
      </c>
    </row>
    <row r="331" spans="1:14" ht="12.75">
      <c r="A331" t="s">
        <v>427</v>
      </c>
      <c r="B331" s="1">
        <v>36801</v>
      </c>
      <c r="C331">
        <f>AVERAGE(C330,C332)</f>
        <v>0.6827719907407408</v>
      </c>
      <c r="D331" t="s">
        <v>419</v>
      </c>
      <c r="E331" t="s">
        <v>427</v>
      </c>
      <c r="F331" t="s">
        <v>427</v>
      </c>
      <c r="G331" t="s">
        <v>420</v>
      </c>
      <c r="H331" t="s">
        <v>427</v>
      </c>
      <c r="I331" t="s">
        <v>427</v>
      </c>
      <c r="K331" s="2">
        <v>0.680555555555554</v>
      </c>
      <c r="L331" s="3">
        <f t="shared" si="25"/>
        <v>276.68055555555554</v>
      </c>
      <c r="M331" t="s">
        <v>427</v>
      </c>
      <c r="N331" t="s">
        <v>427</v>
      </c>
    </row>
    <row r="332" spans="1:14" ht="12.75">
      <c r="A332" t="s">
        <v>277</v>
      </c>
      <c r="B332" s="1">
        <v>36801</v>
      </c>
      <c r="C332" s="2">
        <v>0.6848611111111111</v>
      </c>
      <c r="D332" t="s">
        <v>419</v>
      </c>
      <c r="E332">
        <v>0.671</v>
      </c>
      <c r="F332">
        <v>16.7918</v>
      </c>
      <c r="G332" t="s">
        <v>420</v>
      </c>
      <c r="H332">
        <v>1.66</v>
      </c>
      <c r="I332">
        <v>94.5113</v>
      </c>
      <c r="K332" s="2">
        <v>0.682638888888888</v>
      </c>
      <c r="L332" s="3">
        <f t="shared" si="25"/>
        <v>276.6826388888889</v>
      </c>
      <c r="M332">
        <f t="shared" si="22"/>
        <v>900.8105889779213</v>
      </c>
      <c r="N332">
        <f>(277-103)/(-62+(AVERAGE($P$207,$P$367)))*I332+277-((277-103)/(-62+(AVERAGE($P$207,$P$367)))*210)</f>
        <v>138.77127053049156</v>
      </c>
    </row>
    <row r="333" spans="1:14" ht="12.75">
      <c r="A333" t="s">
        <v>427</v>
      </c>
      <c r="B333" s="1">
        <v>36801</v>
      </c>
      <c r="C333">
        <f>AVERAGE(C332,C334)</f>
        <v>0.6869444444444444</v>
      </c>
      <c r="D333" t="s">
        <v>419</v>
      </c>
      <c r="E333" t="s">
        <v>427</v>
      </c>
      <c r="F333" t="s">
        <v>427</v>
      </c>
      <c r="G333" t="s">
        <v>420</v>
      </c>
      <c r="H333" t="s">
        <v>427</v>
      </c>
      <c r="I333" t="s">
        <v>427</v>
      </c>
      <c r="K333" s="2">
        <v>0.684722222222221</v>
      </c>
      <c r="L333" s="3">
        <f t="shared" si="25"/>
        <v>276.6847222222222</v>
      </c>
      <c r="M333" t="s">
        <v>427</v>
      </c>
      <c r="N333" t="s">
        <v>427</v>
      </c>
    </row>
    <row r="334" spans="1:14" ht="12.75">
      <c r="A334" t="s">
        <v>278</v>
      </c>
      <c r="B334" s="1">
        <v>36801</v>
      </c>
      <c r="C334" s="2">
        <v>0.6890277777777777</v>
      </c>
      <c r="D334" t="s">
        <v>419</v>
      </c>
      <c r="E334">
        <v>0.671</v>
      </c>
      <c r="F334">
        <v>17.7188</v>
      </c>
      <c r="G334" t="s">
        <v>420</v>
      </c>
      <c r="H334">
        <v>1.661</v>
      </c>
      <c r="I334">
        <v>91.724</v>
      </c>
      <c r="K334" s="2">
        <v>0.686805555555555</v>
      </c>
      <c r="L334" s="3">
        <f t="shared" si="25"/>
        <v>276.68680555555557</v>
      </c>
      <c r="M334">
        <f t="shared" si="22"/>
        <v>950.5403032421774</v>
      </c>
      <c r="N334">
        <f>(277-103)/(-62+(AVERAGE($P$207,$P$367)))*I334+277-((277-103)/(-62+(AVERAGE($P$207,$P$367)))*210)</f>
        <v>135.43514381289617</v>
      </c>
    </row>
    <row r="335" spans="1:14" ht="12.75">
      <c r="A335" t="s">
        <v>279</v>
      </c>
      <c r="B335" s="1">
        <v>36801</v>
      </c>
      <c r="C335" s="2">
        <v>0.6911111111111111</v>
      </c>
      <c r="D335" t="s">
        <v>419</v>
      </c>
      <c r="E335">
        <v>0.671</v>
      </c>
      <c r="F335">
        <v>15.8909</v>
      </c>
      <c r="G335" t="s">
        <v>420</v>
      </c>
      <c r="H335">
        <v>1.66</v>
      </c>
      <c r="I335">
        <v>97.8261</v>
      </c>
      <c r="K335" s="2">
        <v>0.688888888888888</v>
      </c>
      <c r="L335" s="3">
        <f t="shared" si="25"/>
        <v>276.68888888888887</v>
      </c>
      <c r="M335">
        <f t="shared" si="22"/>
        <v>852.481031717222</v>
      </c>
      <c r="N335">
        <f>(277-103)/(-62+(AVERAGE($P$207,$P$367)))*I335+277-((277-103)/(-62+(AVERAGE($P$207,$P$367)))*210)</f>
        <v>142.73876338862857</v>
      </c>
    </row>
    <row r="336" spans="1:14" ht="12.75">
      <c r="A336" t="s">
        <v>280</v>
      </c>
      <c r="B336" s="1">
        <v>36801</v>
      </c>
      <c r="C336" s="2">
        <v>0.6931944444444444</v>
      </c>
      <c r="D336" t="s">
        <v>419</v>
      </c>
      <c r="E336">
        <v>0.673</v>
      </c>
      <c r="F336">
        <v>17.6273</v>
      </c>
      <c r="G336" t="s">
        <v>420</v>
      </c>
      <c r="H336">
        <v>1.661</v>
      </c>
      <c r="I336">
        <v>95.1004</v>
      </c>
      <c r="K336" s="2">
        <v>0.690972222222221</v>
      </c>
      <c r="L336" s="3">
        <f t="shared" si="25"/>
        <v>276.69097222222223</v>
      </c>
      <c r="M336">
        <f t="shared" si="22"/>
        <v>945.631706850398</v>
      </c>
      <c r="N336">
        <f>(277-103)/(-62+(AVERAGE($P$207,$P$367)))*I336+277-((277-103)/(-62+(AVERAGE($P$207,$P$367)))*210)</f>
        <v>139.4763658734168</v>
      </c>
    </row>
    <row r="337" spans="1:14" ht="12.75">
      <c r="A337" t="s">
        <v>281</v>
      </c>
      <c r="B337" s="1">
        <v>36801</v>
      </c>
      <c r="C337" s="2">
        <v>0.6952777777777778</v>
      </c>
      <c r="D337" t="s">
        <v>419</v>
      </c>
      <c r="E337">
        <v>0.671</v>
      </c>
      <c r="F337">
        <v>16.3215</v>
      </c>
      <c r="G337" t="s">
        <v>420</v>
      </c>
      <c r="H337">
        <v>1.66</v>
      </c>
      <c r="I337">
        <v>97.0038</v>
      </c>
      <c r="K337" s="2">
        <v>0.693055555555555</v>
      </c>
      <c r="L337" s="3">
        <f t="shared" si="25"/>
        <v>276.69305555555553</v>
      </c>
      <c r="M337">
        <f aca="true" t="shared" si="26" ref="M337:M364">500*F337/AVERAGE($Q$367,$Q$207)</f>
        <v>875.5809399827976</v>
      </c>
      <c r="N337">
        <f>(277-103)/(-62+(AVERAGE($P$207,$P$367)))*I337+277-((277-103)/(-62+(AVERAGE($P$207,$P$367)))*210)</f>
        <v>141.75455035096536</v>
      </c>
    </row>
    <row r="338" spans="1:14" ht="12.75">
      <c r="A338" t="s">
        <v>427</v>
      </c>
      <c r="B338" s="1">
        <v>36801</v>
      </c>
      <c r="C338">
        <f>AVERAGE(C337,C340)</f>
        <v>0.6984085648148148</v>
      </c>
      <c r="D338" t="s">
        <v>419</v>
      </c>
      <c r="E338" t="s">
        <v>427</v>
      </c>
      <c r="F338" t="s">
        <v>427</v>
      </c>
      <c r="G338" t="s">
        <v>420</v>
      </c>
      <c r="H338" t="s">
        <v>427</v>
      </c>
      <c r="I338" t="s">
        <v>427</v>
      </c>
      <c r="K338" s="2">
        <v>0.695138888888888</v>
      </c>
      <c r="L338" s="3">
        <f t="shared" si="25"/>
        <v>276.6951388888889</v>
      </c>
      <c r="M338" t="s">
        <v>427</v>
      </c>
      <c r="N338" t="s">
        <v>427</v>
      </c>
    </row>
    <row r="339" spans="1:14" ht="12.75">
      <c r="A339" t="s">
        <v>427</v>
      </c>
      <c r="B339" s="1">
        <v>36801</v>
      </c>
      <c r="C339">
        <f>AVERAGE(C338,C340)</f>
        <v>0.6999739583333333</v>
      </c>
      <c r="D339" t="s">
        <v>419</v>
      </c>
      <c r="E339" t="s">
        <v>427</v>
      </c>
      <c r="F339" t="s">
        <v>427</v>
      </c>
      <c r="G339" t="s">
        <v>420</v>
      </c>
      <c r="H339" t="s">
        <v>427</v>
      </c>
      <c r="I339" t="s">
        <v>427</v>
      </c>
      <c r="K339" s="2">
        <v>0.697222222222221</v>
      </c>
      <c r="L339" s="3">
        <f t="shared" si="25"/>
        <v>276.6972222222222</v>
      </c>
      <c r="M339" t="s">
        <v>427</v>
      </c>
      <c r="N339" t="s">
        <v>427</v>
      </c>
    </row>
    <row r="340" spans="1:14" ht="12.75">
      <c r="A340" t="s">
        <v>282</v>
      </c>
      <c r="B340" s="1">
        <v>36801</v>
      </c>
      <c r="C340" s="2">
        <v>0.7015393518518519</v>
      </c>
      <c r="D340" t="s">
        <v>419</v>
      </c>
      <c r="E340">
        <v>0.671</v>
      </c>
      <c r="F340">
        <v>16.2332</v>
      </c>
      <c r="G340" t="s">
        <v>420</v>
      </c>
      <c r="H340">
        <v>1.66</v>
      </c>
      <c r="I340">
        <v>91.1379</v>
      </c>
      <c r="K340" s="2">
        <v>0.699305555555555</v>
      </c>
      <c r="L340" s="3">
        <f t="shared" si="25"/>
        <v>276.69930555555555</v>
      </c>
      <c r="M340">
        <f t="shared" si="26"/>
        <v>870.8440103500751</v>
      </c>
      <c r="N340">
        <f>(277-103)/(-62+(AVERAGE($P$207,$P$367)))*I340+277-((277-103)/(-62+(AVERAGE($P$207,$P$367)))*210)</f>
        <v>134.73363917787924</v>
      </c>
    </row>
    <row r="341" spans="1:14" ht="12.75">
      <c r="A341" t="s">
        <v>283</v>
      </c>
      <c r="B341" s="1">
        <v>36801</v>
      </c>
      <c r="C341" s="2">
        <v>0.7036226851851852</v>
      </c>
      <c r="D341" t="s">
        <v>419</v>
      </c>
      <c r="E341">
        <v>0.671</v>
      </c>
      <c r="F341">
        <v>15.1531</v>
      </c>
      <c r="G341" t="s">
        <v>420</v>
      </c>
      <c r="H341">
        <v>1.66</v>
      </c>
      <c r="I341">
        <v>96.4562</v>
      </c>
      <c r="K341" s="2">
        <v>0.701388888888888</v>
      </c>
      <c r="L341" s="3">
        <f t="shared" si="25"/>
        <v>276.7013888888889</v>
      </c>
      <c r="M341">
        <f t="shared" si="26"/>
        <v>812.9011145821972</v>
      </c>
      <c r="N341">
        <f>(277-103)/(-62+(AVERAGE($P$207,$P$367)))*I341+277-((277-103)/(-62+(AVERAGE($P$207,$P$367)))*210)</f>
        <v>141.09912646743817</v>
      </c>
    </row>
    <row r="342" spans="1:14" ht="12.75">
      <c r="A342" t="s">
        <v>427</v>
      </c>
      <c r="B342" s="1">
        <v>36801</v>
      </c>
      <c r="C342">
        <f>AVERAGE(C341,C343)</f>
        <v>0.7057060185185184</v>
      </c>
      <c r="D342" t="s">
        <v>419</v>
      </c>
      <c r="E342" t="s">
        <v>427</v>
      </c>
      <c r="F342" t="s">
        <v>427</v>
      </c>
      <c r="G342" t="s">
        <v>420</v>
      </c>
      <c r="H342" t="s">
        <v>427</v>
      </c>
      <c r="I342" t="s">
        <v>427</v>
      </c>
      <c r="K342" s="2">
        <v>0.703472222222221</v>
      </c>
      <c r="L342" s="3">
        <f t="shared" si="25"/>
        <v>276.7034722222222</v>
      </c>
      <c r="M342" t="s">
        <v>427</v>
      </c>
      <c r="N342" t="s">
        <v>427</v>
      </c>
    </row>
    <row r="343" spans="1:14" ht="12.75">
      <c r="A343" t="s">
        <v>284</v>
      </c>
      <c r="B343" s="1">
        <v>36801</v>
      </c>
      <c r="C343" s="2">
        <v>0.7077893518518518</v>
      </c>
      <c r="D343" t="s">
        <v>419</v>
      </c>
      <c r="E343">
        <v>0.671</v>
      </c>
      <c r="F343">
        <v>15.5496</v>
      </c>
      <c r="G343" t="s">
        <v>420</v>
      </c>
      <c r="H343">
        <v>1.66</v>
      </c>
      <c r="I343">
        <v>96.3537</v>
      </c>
      <c r="K343" s="2">
        <v>0.705555555555555</v>
      </c>
      <c r="L343" s="3">
        <f t="shared" si="25"/>
        <v>276.7055555555556</v>
      </c>
      <c r="M343">
        <f t="shared" si="26"/>
        <v>834.1716989465742</v>
      </c>
      <c r="N343">
        <f aca="true" t="shared" si="27" ref="N343:N362">(277-103)/(-62+(AVERAGE($P$207,$P$367)))*I343+277-((277-103)/(-62+(AVERAGE($P$207,$P$367)))*210)</f>
        <v>140.97644394723818</v>
      </c>
    </row>
    <row r="344" spans="1:14" ht="12.75">
      <c r="A344" t="s">
        <v>285</v>
      </c>
      <c r="B344" s="1">
        <v>36801</v>
      </c>
      <c r="C344" s="2">
        <v>0.7098726851851852</v>
      </c>
      <c r="D344" t="s">
        <v>419</v>
      </c>
      <c r="E344">
        <v>0.671</v>
      </c>
      <c r="F344">
        <v>16.3237</v>
      </c>
      <c r="G344" t="s">
        <v>420</v>
      </c>
      <c r="H344">
        <v>1.66</v>
      </c>
      <c r="I344">
        <v>90.2947</v>
      </c>
      <c r="K344" s="2">
        <v>0.707638888888888</v>
      </c>
      <c r="L344" s="3">
        <f t="shared" si="25"/>
        <v>276.7076388888889</v>
      </c>
      <c r="M344">
        <f t="shared" si="26"/>
        <v>875.6989608796491</v>
      </c>
      <c r="N344">
        <f t="shared" si="27"/>
        <v>133.72441087512158</v>
      </c>
    </row>
    <row r="345" spans="1:14" ht="12.75">
      <c r="A345" t="s">
        <v>286</v>
      </c>
      <c r="B345" s="1">
        <v>36801</v>
      </c>
      <c r="C345" s="2">
        <v>0.7119560185185185</v>
      </c>
      <c r="D345" t="s">
        <v>419</v>
      </c>
      <c r="E345">
        <v>0.67</v>
      </c>
      <c r="F345">
        <v>15.6524</v>
      </c>
      <c r="G345" t="s">
        <v>420</v>
      </c>
      <c r="H345">
        <v>1.658</v>
      </c>
      <c r="I345">
        <v>97.6377</v>
      </c>
      <c r="K345" s="2">
        <v>0.709722222222221</v>
      </c>
      <c r="L345" s="3">
        <f t="shared" si="25"/>
        <v>276.70972222222224</v>
      </c>
      <c r="M345">
        <f t="shared" si="26"/>
        <v>839.6864935812727</v>
      </c>
      <c r="N345">
        <f t="shared" si="27"/>
        <v>142.51326693198774</v>
      </c>
    </row>
    <row r="346" spans="1:14" ht="12.75">
      <c r="A346" t="s">
        <v>287</v>
      </c>
      <c r="B346" s="1">
        <v>36801</v>
      </c>
      <c r="C346" s="2">
        <v>0.7140509259259259</v>
      </c>
      <c r="D346" t="s">
        <v>419</v>
      </c>
      <c r="E346">
        <v>0.671</v>
      </c>
      <c r="F346">
        <v>15.8914</v>
      </c>
      <c r="G346" t="s">
        <v>420</v>
      </c>
      <c r="H346">
        <v>1.66</v>
      </c>
      <c r="I346">
        <v>91.7773</v>
      </c>
      <c r="K346" s="2">
        <v>0.711805555555554</v>
      </c>
      <c r="L346" s="3">
        <f t="shared" si="25"/>
        <v>276.71180555555554</v>
      </c>
      <c r="M346">
        <f t="shared" si="26"/>
        <v>852.5078546483247</v>
      </c>
      <c r="N346">
        <f t="shared" si="27"/>
        <v>135.49893872340016</v>
      </c>
    </row>
    <row r="347" spans="1:14" ht="12.75">
      <c r="A347" t="s">
        <v>288</v>
      </c>
      <c r="B347" s="1">
        <v>36801</v>
      </c>
      <c r="C347" s="2">
        <v>0.7161342592592592</v>
      </c>
      <c r="D347" t="s">
        <v>419</v>
      </c>
      <c r="E347">
        <v>0.67</v>
      </c>
      <c r="F347">
        <v>14.5651</v>
      </c>
      <c r="G347" t="s">
        <v>420</v>
      </c>
      <c r="H347">
        <v>1.658</v>
      </c>
      <c r="I347">
        <v>96.6306</v>
      </c>
      <c r="K347" s="2">
        <v>0.713888888888888</v>
      </c>
      <c r="L347" s="3">
        <f t="shared" si="25"/>
        <v>276.7138888888889</v>
      </c>
      <c r="M347">
        <f t="shared" si="26"/>
        <v>781.3573476055169</v>
      </c>
      <c r="N347">
        <f t="shared" si="27"/>
        <v>141.30786628717362</v>
      </c>
    </row>
    <row r="348" spans="1:14" ht="12.75">
      <c r="A348" t="s">
        <v>289</v>
      </c>
      <c r="B348" s="1">
        <v>36801</v>
      </c>
      <c r="C348" s="2">
        <v>0.7182175925925925</v>
      </c>
      <c r="D348" t="s">
        <v>419</v>
      </c>
      <c r="E348">
        <v>0.67</v>
      </c>
      <c r="F348">
        <v>15.2315</v>
      </c>
      <c r="G348" t="s">
        <v>420</v>
      </c>
      <c r="H348">
        <v>1.658</v>
      </c>
      <c r="I348">
        <v>91.7317</v>
      </c>
      <c r="K348" s="2">
        <v>0.715972222222221</v>
      </c>
      <c r="L348" s="3">
        <f t="shared" si="25"/>
        <v>276.7159722222222</v>
      </c>
      <c r="M348">
        <f t="shared" si="26"/>
        <v>817.1069501790879</v>
      </c>
      <c r="N348">
        <f t="shared" si="27"/>
        <v>135.44435996319413</v>
      </c>
    </row>
    <row r="349" spans="1:14" ht="12.75">
      <c r="A349" t="s">
        <v>290</v>
      </c>
      <c r="B349" s="1">
        <v>36801</v>
      </c>
      <c r="C349" s="2">
        <v>0.720300925925926</v>
      </c>
      <c r="D349" t="s">
        <v>419</v>
      </c>
      <c r="E349">
        <v>0.671</v>
      </c>
      <c r="F349">
        <v>13.1346</v>
      </c>
      <c r="G349" t="s">
        <v>420</v>
      </c>
      <c r="H349">
        <v>1.66</v>
      </c>
      <c r="I349">
        <v>95.9237</v>
      </c>
      <c r="K349" s="2">
        <v>0.718055555555555</v>
      </c>
      <c r="L349" s="3">
        <f t="shared" si="25"/>
        <v>276.71805555555557</v>
      </c>
      <c r="M349">
        <f t="shared" si="26"/>
        <v>704.6169417209236</v>
      </c>
      <c r="N349">
        <f t="shared" si="27"/>
        <v>140.4617758137161</v>
      </c>
    </row>
    <row r="350" spans="1:14" ht="12.75">
      <c r="A350" t="s">
        <v>291</v>
      </c>
      <c r="B350" s="1">
        <v>36801</v>
      </c>
      <c r="C350" s="2">
        <v>0.7223842592592593</v>
      </c>
      <c r="D350" t="s">
        <v>419</v>
      </c>
      <c r="E350">
        <v>0.67</v>
      </c>
      <c r="F350">
        <v>13.9837</v>
      </c>
      <c r="G350" t="s">
        <v>420</v>
      </c>
      <c r="H350">
        <v>1.66</v>
      </c>
      <c r="I350">
        <v>92.5959</v>
      </c>
      <c r="K350" s="2">
        <v>0.720138888888888</v>
      </c>
      <c r="L350" s="3">
        <f t="shared" si="25"/>
        <v>276.72013888888887</v>
      </c>
      <c r="M350">
        <f t="shared" si="26"/>
        <v>750.1676433193915</v>
      </c>
      <c r="N350">
        <f t="shared" si="27"/>
        <v>136.47872322130985</v>
      </c>
    </row>
    <row r="351" spans="1:14" ht="12.75">
      <c r="A351" t="s">
        <v>292</v>
      </c>
      <c r="B351" s="1">
        <v>36801</v>
      </c>
      <c r="C351" s="2">
        <v>0.7244675925925925</v>
      </c>
      <c r="D351" t="s">
        <v>419</v>
      </c>
      <c r="E351">
        <v>0.67</v>
      </c>
      <c r="F351">
        <v>13.3133</v>
      </c>
      <c r="G351" t="s">
        <v>420</v>
      </c>
      <c r="H351">
        <v>1.658</v>
      </c>
      <c r="I351">
        <v>94.242</v>
      </c>
      <c r="K351" s="2">
        <v>0.722222222222221</v>
      </c>
      <c r="L351" s="3">
        <f t="shared" si="25"/>
        <v>276.72222222222223</v>
      </c>
      <c r="M351">
        <f t="shared" si="26"/>
        <v>714.2034572969997</v>
      </c>
      <c r="N351">
        <f t="shared" si="27"/>
        <v>138.44894465059042</v>
      </c>
    </row>
    <row r="352" spans="1:14" ht="12.75">
      <c r="A352" t="s">
        <v>293</v>
      </c>
      <c r="B352" s="1">
        <v>36801</v>
      </c>
      <c r="C352" s="2">
        <v>0.7265625</v>
      </c>
      <c r="D352" t="s">
        <v>419</v>
      </c>
      <c r="E352">
        <v>0.67</v>
      </c>
      <c r="F352">
        <v>14.0076</v>
      </c>
      <c r="G352" t="s">
        <v>420</v>
      </c>
      <c r="H352">
        <v>1.66</v>
      </c>
      <c r="I352">
        <v>91.8633</v>
      </c>
      <c r="K352" s="2">
        <v>0.724305555555555</v>
      </c>
      <c r="L352" s="3">
        <f t="shared" si="25"/>
        <v>276.72430555555553</v>
      </c>
      <c r="M352">
        <f t="shared" si="26"/>
        <v>751.4497794260967</v>
      </c>
      <c r="N352">
        <f t="shared" si="27"/>
        <v>135.6018723501046</v>
      </c>
    </row>
    <row r="353" spans="1:14" ht="12.75">
      <c r="A353" t="s">
        <v>294</v>
      </c>
      <c r="B353" s="1">
        <v>36801</v>
      </c>
      <c r="C353" s="2">
        <v>0.7286458333333333</v>
      </c>
      <c r="D353" t="s">
        <v>419</v>
      </c>
      <c r="E353">
        <v>0.67</v>
      </c>
      <c r="F353">
        <v>12.2495</v>
      </c>
      <c r="G353" t="s">
        <v>420</v>
      </c>
      <c r="H353">
        <v>1.661</v>
      </c>
      <c r="I353">
        <v>99.1129</v>
      </c>
      <c r="K353" s="2">
        <v>0.726388888888888</v>
      </c>
      <c r="L353" s="3">
        <f t="shared" si="25"/>
        <v>276.7263888888889</v>
      </c>
      <c r="M353">
        <f t="shared" si="26"/>
        <v>657.1349890830671</v>
      </c>
      <c r="N353">
        <f t="shared" si="27"/>
        <v>144.27893770075923</v>
      </c>
    </row>
    <row r="354" spans="1:14" ht="12.75">
      <c r="A354" t="s">
        <v>295</v>
      </c>
      <c r="B354" s="1">
        <v>36801</v>
      </c>
      <c r="C354" s="2">
        <v>0.7307291666666668</v>
      </c>
      <c r="D354" t="s">
        <v>419</v>
      </c>
      <c r="E354">
        <v>0.668</v>
      </c>
      <c r="F354">
        <v>13.924</v>
      </c>
      <c r="G354" t="s">
        <v>420</v>
      </c>
      <c r="H354">
        <v>1.658</v>
      </c>
      <c r="I354">
        <v>94.2016</v>
      </c>
      <c r="K354" s="2">
        <v>0.728472222222221</v>
      </c>
      <c r="L354" s="3">
        <f t="shared" si="25"/>
        <v>276.7284722222222</v>
      </c>
      <c r="M354">
        <f t="shared" si="26"/>
        <v>746.9649853457387</v>
      </c>
      <c r="N354">
        <f t="shared" si="27"/>
        <v>138.40058978409206</v>
      </c>
    </row>
    <row r="355" spans="1:14" ht="12.75">
      <c r="A355" t="s">
        <v>296</v>
      </c>
      <c r="B355" s="1">
        <v>36801</v>
      </c>
      <c r="C355" s="2">
        <v>0.7328125</v>
      </c>
      <c r="D355" t="s">
        <v>419</v>
      </c>
      <c r="E355">
        <v>0.67</v>
      </c>
      <c r="F355">
        <v>11.2995</v>
      </c>
      <c r="G355" t="s">
        <v>420</v>
      </c>
      <c r="H355">
        <v>1.66</v>
      </c>
      <c r="I355">
        <v>96.228</v>
      </c>
      <c r="K355" s="2">
        <v>0.730555555555555</v>
      </c>
      <c r="L355" s="3">
        <f t="shared" si="25"/>
        <v>276.73055555555555</v>
      </c>
      <c r="M355">
        <f t="shared" si="26"/>
        <v>606.1714199880907</v>
      </c>
      <c r="N355">
        <f t="shared" si="27"/>
        <v>140.82599328588066</v>
      </c>
    </row>
    <row r="356" spans="1:14" ht="12.75">
      <c r="A356" t="s">
        <v>297</v>
      </c>
      <c r="B356" s="1">
        <v>36801</v>
      </c>
      <c r="C356" s="2">
        <v>0.7348958333333333</v>
      </c>
      <c r="D356" t="s">
        <v>419</v>
      </c>
      <c r="E356">
        <v>0.673</v>
      </c>
      <c r="F356">
        <v>11.9928</v>
      </c>
      <c r="G356" t="s">
        <v>420</v>
      </c>
      <c r="H356">
        <v>1.663</v>
      </c>
      <c r="I356">
        <v>92.0988</v>
      </c>
      <c r="K356" s="2">
        <v>0.732638888888888</v>
      </c>
      <c r="L356" s="3">
        <f t="shared" si="25"/>
        <v>276.7326388888889</v>
      </c>
      <c r="M356">
        <f t="shared" si="26"/>
        <v>643.3640962549825</v>
      </c>
      <c r="N356">
        <f t="shared" si="27"/>
        <v>135.8837429209056</v>
      </c>
    </row>
    <row r="357" spans="1:14" ht="12.75">
      <c r="A357" t="s">
        <v>298</v>
      </c>
      <c r="B357" s="1">
        <v>36801</v>
      </c>
      <c r="C357" s="2">
        <v>0.7369791666666666</v>
      </c>
      <c r="D357" t="s">
        <v>419</v>
      </c>
      <c r="E357">
        <v>0.668</v>
      </c>
      <c r="F357">
        <v>12.444</v>
      </c>
      <c r="G357" t="s">
        <v>420</v>
      </c>
      <c r="H357">
        <v>1.658</v>
      </c>
      <c r="I357">
        <v>94.9149</v>
      </c>
      <c r="K357" s="2">
        <v>0.734722222222221</v>
      </c>
      <c r="L357" s="3">
        <f t="shared" si="25"/>
        <v>276.7347222222222</v>
      </c>
      <c r="M357">
        <f t="shared" si="26"/>
        <v>667.569109281986</v>
      </c>
      <c r="N357">
        <f t="shared" si="27"/>
        <v>139.25434043442067</v>
      </c>
    </row>
    <row r="358" spans="1:14" ht="12.75">
      <c r="A358" t="s">
        <v>299</v>
      </c>
      <c r="B358" s="1">
        <v>36801</v>
      </c>
      <c r="C358" s="2">
        <v>0.7390625</v>
      </c>
      <c r="D358" t="s">
        <v>419</v>
      </c>
      <c r="E358">
        <v>0.668</v>
      </c>
      <c r="F358">
        <v>11.9189</v>
      </c>
      <c r="G358" t="s">
        <v>420</v>
      </c>
      <c r="H358">
        <v>1.658</v>
      </c>
      <c r="I358">
        <v>103.3505</v>
      </c>
      <c r="K358" s="2">
        <v>0.736805555555555</v>
      </c>
      <c r="L358" s="3">
        <f t="shared" si="25"/>
        <v>276.7368055555556</v>
      </c>
      <c r="M358">
        <f t="shared" si="26"/>
        <v>639.3996670380154</v>
      </c>
      <c r="N358">
        <f t="shared" si="27"/>
        <v>149.35093231148727</v>
      </c>
    </row>
    <row r="359" spans="1:14" ht="12.75">
      <c r="A359" t="s">
        <v>300</v>
      </c>
      <c r="B359" s="1">
        <v>36801</v>
      </c>
      <c r="C359" s="2">
        <v>0.7411458333333334</v>
      </c>
      <c r="D359" t="s">
        <v>419</v>
      </c>
      <c r="E359">
        <v>0.668</v>
      </c>
      <c r="F359">
        <v>11.4317</v>
      </c>
      <c r="G359" t="s">
        <v>420</v>
      </c>
      <c r="H359">
        <v>1.66</v>
      </c>
      <c r="I359">
        <v>95.8774</v>
      </c>
      <c r="K359" s="2">
        <v>0.738888888888888</v>
      </c>
      <c r="L359" s="3">
        <f t="shared" si="25"/>
        <v>276.7388888888889</v>
      </c>
      <c r="M359">
        <f t="shared" si="26"/>
        <v>613.2634029716231</v>
      </c>
      <c r="N359">
        <f t="shared" si="27"/>
        <v>140.4063592216648</v>
      </c>
    </row>
    <row r="360" spans="1:14" ht="12.75">
      <c r="A360" t="s">
        <v>301</v>
      </c>
      <c r="B360" s="1">
        <v>36801</v>
      </c>
      <c r="C360" s="2">
        <v>0.7432407407407408</v>
      </c>
      <c r="D360" t="s">
        <v>419</v>
      </c>
      <c r="E360">
        <v>0.67</v>
      </c>
      <c r="F360">
        <v>11.9836</v>
      </c>
      <c r="G360" t="s">
        <v>420</v>
      </c>
      <c r="H360">
        <v>1.66</v>
      </c>
      <c r="I360">
        <v>93.1062</v>
      </c>
      <c r="K360" s="2">
        <v>0.740972222222221</v>
      </c>
      <c r="L360" s="3">
        <f t="shared" si="25"/>
        <v>276.74097222222224</v>
      </c>
      <c r="M360">
        <f t="shared" si="26"/>
        <v>642.8705543226941</v>
      </c>
      <c r="N360">
        <f t="shared" si="27"/>
        <v>137.08950263651053</v>
      </c>
    </row>
    <row r="361" spans="1:14" ht="12.75">
      <c r="A361" t="s">
        <v>302</v>
      </c>
      <c r="B361" s="1">
        <v>36801</v>
      </c>
      <c r="C361" s="2">
        <v>0.7453240740740741</v>
      </c>
      <c r="D361" t="s">
        <v>419</v>
      </c>
      <c r="E361">
        <v>0.67</v>
      </c>
      <c r="F361">
        <v>11.6575</v>
      </c>
      <c r="G361" t="s">
        <v>420</v>
      </c>
      <c r="H361">
        <v>1.661</v>
      </c>
      <c r="I361">
        <v>97.1022</v>
      </c>
      <c r="K361" s="2">
        <v>0.743055555555554</v>
      </c>
      <c r="L361" s="3">
        <f t="shared" si="25"/>
        <v>276.74305555555554</v>
      </c>
      <c r="M361">
        <f t="shared" si="26"/>
        <v>625.376638657566</v>
      </c>
      <c r="N361">
        <f t="shared" si="27"/>
        <v>141.87232557035736</v>
      </c>
    </row>
    <row r="362" spans="1:14" ht="12.75">
      <c r="A362" t="s">
        <v>303</v>
      </c>
      <c r="B362" s="1">
        <v>36801</v>
      </c>
      <c r="C362" s="2">
        <v>0.7474074074074074</v>
      </c>
      <c r="D362" t="s">
        <v>419</v>
      </c>
      <c r="E362">
        <v>0.668</v>
      </c>
      <c r="F362">
        <v>11.2468</v>
      </c>
      <c r="G362" t="s">
        <v>420</v>
      </c>
      <c r="H362">
        <v>1.66</v>
      </c>
      <c r="I362">
        <v>93.903</v>
      </c>
      <c r="K362" s="2">
        <v>0.745138888888888</v>
      </c>
      <c r="L362" s="3">
        <f t="shared" si="25"/>
        <v>276.7451388888889</v>
      </c>
      <c r="M362">
        <f t="shared" si="26"/>
        <v>603.3442830498747</v>
      </c>
      <c r="N362">
        <f t="shared" si="27"/>
        <v>138.0431946569533</v>
      </c>
    </row>
    <row r="363" spans="1:14" ht="12.75">
      <c r="A363" t="s">
        <v>427</v>
      </c>
      <c r="B363" s="1">
        <v>36801</v>
      </c>
      <c r="C363">
        <f>AVERAGE(C362,C364)</f>
        <v>0.7494907407407407</v>
      </c>
      <c r="D363" t="s">
        <v>419</v>
      </c>
      <c r="E363" t="s">
        <v>427</v>
      </c>
      <c r="F363" t="s">
        <v>427</v>
      </c>
      <c r="G363" t="s">
        <v>420</v>
      </c>
      <c r="H363" t="s">
        <v>427</v>
      </c>
      <c r="I363" t="s">
        <v>427</v>
      </c>
      <c r="K363" s="2">
        <v>0.747222222222221</v>
      </c>
      <c r="L363" s="3">
        <f t="shared" si="25"/>
        <v>276.7472222222222</v>
      </c>
      <c r="M363" t="s">
        <v>427</v>
      </c>
      <c r="N363" t="s">
        <v>427</v>
      </c>
    </row>
    <row r="364" spans="1:14" ht="12.75">
      <c r="A364" t="s">
        <v>304</v>
      </c>
      <c r="B364" s="1">
        <v>36801</v>
      </c>
      <c r="C364" s="2">
        <v>0.7515740740740741</v>
      </c>
      <c r="D364" t="s">
        <v>419</v>
      </c>
      <c r="E364">
        <v>0.67</v>
      </c>
      <c r="F364">
        <v>11.4322</v>
      </c>
      <c r="G364" t="s">
        <v>420</v>
      </c>
      <c r="H364">
        <v>1.665</v>
      </c>
      <c r="I364">
        <v>91.8439</v>
      </c>
      <c r="K364" s="2">
        <v>0.749305555555555</v>
      </c>
      <c r="L364" s="3">
        <f t="shared" si="25"/>
        <v>276.74930555555557</v>
      </c>
      <c r="M364">
        <f t="shared" si="26"/>
        <v>613.2902259027259</v>
      </c>
      <c r="N364">
        <f>$O$4/AVERAGE($P$207,$P$367)*I364</f>
        <v>122.67983929935701</v>
      </c>
    </row>
    <row r="365" spans="1:17" ht="12.75">
      <c r="A365" t="s">
        <v>305</v>
      </c>
      <c r="B365" s="1">
        <v>36801</v>
      </c>
      <c r="C365" s="2">
        <v>0.7536574074074074</v>
      </c>
      <c r="D365" t="s">
        <v>419</v>
      </c>
      <c r="E365">
        <v>0.671</v>
      </c>
      <c r="F365">
        <v>9.3969</v>
      </c>
      <c r="G365" t="s">
        <v>420</v>
      </c>
      <c r="H365">
        <v>1.665</v>
      </c>
      <c r="I365">
        <v>198.8934</v>
      </c>
      <c r="K365" s="2">
        <v>0.751388888888888</v>
      </c>
      <c r="L365" s="3">
        <f t="shared" si="25"/>
        <v>276.75138888888887</v>
      </c>
      <c r="M365" t="s">
        <v>427</v>
      </c>
      <c r="N365" t="s">
        <v>427</v>
      </c>
      <c r="P365" t="s">
        <v>428</v>
      </c>
      <c r="Q365" t="s">
        <v>419</v>
      </c>
    </row>
    <row r="366" spans="1:14" ht="12.75">
      <c r="A366" t="s">
        <v>306</v>
      </c>
      <c r="B366" s="1">
        <v>36801</v>
      </c>
      <c r="C366" s="2">
        <v>0.7557523148148149</v>
      </c>
      <c r="D366" t="s">
        <v>419</v>
      </c>
      <c r="E366">
        <v>0.673</v>
      </c>
      <c r="F366">
        <v>9.6104</v>
      </c>
      <c r="G366" t="s">
        <v>420</v>
      </c>
      <c r="H366">
        <v>1.666</v>
      </c>
      <c r="I366">
        <v>201.1552</v>
      </c>
      <c r="K366" s="2">
        <v>0.753472222222221</v>
      </c>
      <c r="L366" s="3">
        <f t="shared" si="25"/>
        <v>276.75347222222223</v>
      </c>
      <c r="M366" t="s">
        <v>427</v>
      </c>
      <c r="N366" t="s">
        <v>427</v>
      </c>
    </row>
    <row r="367" spans="1:17" ht="12.75">
      <c r="A367" t="s">
        <v>307</v>
      </c>
      <c r="B367" s="1">
        <v>36801</v>
      </c>
      <c r="C367" s="2">
        <v>0.7578356481481481</v>
      </c>
      <c r="D367" t="s">
        <v>419</v>
      </c>
      <c r="E367">
        <v>0.671</v>
      </c>
      <c r="F367">
        <v>8.8811</v>
      </c>
      <c r="G367" t="s">
        <v>420</v>
      </c>
      <c r="H367">
        <v>1.666</v>
      </c>
      <c r="I367">
        <v>205.7414</v>
      </c>
      <c r="K367" s="2">
        <v>0.755555555555554</v>
      </c>
      <c r="L367" s="3">
        <f t="shared" si="25"/>
        <v>276.75555555555553</v>
      </c>
      <c r="M367" t="s">
        <v>427</v>
      </c>
      <c r="N367" t="s">
        <v>427</v>
      </c>
      <c r="P367">
        <f>AVERAGE(I366:I368)</f>
        <v>205.1064666666667</v>
      </c>
      <c r="Q367">
        <f>AVERAGE(F366:F368)</f>
        <v>9.206766666666667</v>
      </c>
    </row>
    <row r="368" spans="1:17" ht="12.75">
      <c r="A368" t="s">
        <v>308</v>
      </c>
      <c r="B368" s="1">
        <v>36801</v>
      </c>
      <c r="C368" s="2">
        <v>0.7599189814814814</v>
      </c>
      <c r="D368" t="s">
        <v>419</v>
      </c>
      <c r="E368">
        <v>0.673</v>
      </c>
      <c r="F368">
        <v>9.1288</v>
      </c>
      <c r="G368" t="s">
        <v>420</v>
      </c>
      <c r="H368">
        <v>1.668</v>
      </c>
      <c r="I368">
        <v>208.4228</v>
      </c>
      <c r="K368" s="2">
        <v>0.757638888888888</v>
      </c>
      <c r="L368" s="3">
        <f t="shared" si="25"/>
        <v>276.7576388888889</v>
      </c>
      <c r="M368" t="s">
        <v>427</v>
      </c>
      <c r="N368" t="s">
        <v>427</v>
      </c>
      <c r="P368">
        <f>STDEV(I366:I368)</f>
        <v>3.6751677095490156</v>
      </c>
      <c r="Q368">
        <f>STDEV(F366:F368)</f>
        <v>0.3708486528671051</v>
      </c>
    </row>
    <row r="369" spans="1:14" ht="12.75">
      <c r="A369" t="s">
        <v>309</v>
      </c>
      <c r="B369" s="1">
        <v>36801</v>
      </c>
      <c r="C369" s="2">
        <v>0.7620023148148148</v>
      </c>
      <c r="D369" t="s">
        <v>419</v>
      </c>
      <c r="E369">
        <v>0.675</v>
      </c>
      <c r="F369">
        <v>10.76</v>
      </c>
      <c r="G369" t="s">
        <v>420</v>
      </c>
      <c r="H369">
        <v>1.671</v>
      </c>
      <c r="I369">
        <v>102.6132</v>
      </c>
      <c r="K369" s="2">
        <v>0.759722222222221</v>
      </c>
      <c r="L369" s="3">
        <f t="shared" si="25"/>
        <v>276.7597222222222</v>
      </c>
      <c r="M369">
        <f aca="true" t="shared" si="28" ref="M369:M431">500*F369/AVERAGE($Q$367,$Q$6)</f>
        <v>587.1097757051501</v>
      </c>
      <c r="N369">
        <f aca="true" t="shared" si="29" ref="N369:N379">(277-103)/(-62+(AVERAGE($Q$4,$P$367)))*I369+277-((277-103)/(-62+(AVERAGE($Q$4,$P$367)))*210)</f>
        <v>150.88302291785362</v>
      </c>
    </row>
    <row r="370" spans="1:14" ht="12.75">
      <c r="A370" t="s">
        <v>310</v>
      </c>
      <c r="B370" s="1">
        <v>36801</v>
      </c>
      <c r="C370" s="2">
        <v>0.7640856481481482</v>
      </c>
      <c r="D370" t="s">
        <v>419</v>
      </c>
      <c r="E370">
        <v>0.673</v>
      </c>
      <c r="F370">
        <v>9.6997</v>
      </c>
      <c r="G370" t="s">
        <v>420</v>
      </c>
      <c r="H370">
        <v>1.67</v>
      </c>
      <c r="I370">
        <v>97.3623</v>
      </c>
      <c r="K370" s="2">
        <v>0.761805555555554</v>
      </c>
      <c r="L370" s="3">
        <f t="shared" si="25"/>
        <v>276.76180555555555</v>
      </c>
      <c r="M370">
        <f t="shared" si="28"/>
        <v>529.2554545917513</v>
      </c>
      <c r="N370">
        <f t="shared" si="29"/>
        <v>144.71627211644562</v>
      </c>
    </row>
    <row r="371" spans="1:14" ht="12.75">
      <c r="A371" t="s">
        <v>311</v>
      </c>
      <c r="B371" s="1">
        <v>36801</v>
      </c>
      <c r="C371" s="2">
        <v>0.7661689814814815</v>
      </c>
      <c r="D371" t="s">
        <v>419</v>
      </c>
      <c r="E371">
        <v>0.675</v>
      </c>
      <c r="F371">
        <v>10.1332</v>
      </c>
      <c r="G371" t="s">
        <v>420</v>
      </c>
      <c r="H371">
        <v>1.671</v>
      </c>
      <c r="I371">
        <v>97.5241</v>
      </c>
      <c r="K371" s="2">
        <v>0.763888888888888</v>
      </c>
      <c r="L371" s="3">
        <f t="shared" si="25"/>
        <v>276.7638888888889</v>
      </c>
      <c r="M371">
        <f t="shared" si="28"/>
        <v>552.9089943471587</v>
      </c>
      <c r="N371">
        <f t="shared" si="29"/>
        <v>144.90629292805272</v>
      </c>
    </row>
    <row r="372" spans="1:14" ht="12.75">
      <c r="A372" t="s">
        <v>312</v>
      </c>
      <c r="B372" s="1">
        <v>36801</v>
      </c>
      <c r="C372" s="2">
        <v>0.7682523148148147</v>
      </c>
      <c r="D372" t="s">
        <v>419</v>
      </c>
      <c r="E372">
        <v>0.675</v>
      </c>
      <c r="F372">
        <v>10.7245</v>
      </c>
      <c r="G372" t="s">
        <v>420</v>
      </c>
      <c r="H372">
        <v>1.671</v>
      </c>
      <c r="I372">
        <v>94.5939</v>
      </c>
      <c r="K372" s="2">
        <v>0.765972222222221</v>
      </c>
      <c r="L372" s="3">
        <f t="shared" si="25"/>
        <v>276.7659722222222</v>
      </c>
      <c r="M372">
        <f t="shared" si="28"/>
        <v>585.1727499581675</v>
      </c>
      <c r="N372">
        <f t="shared" si="29"/>
        <v>141.46501368101207</v>
      </c>
    </row>
    <row r="373" spans="1:14" ht="12.75">
      <c r="A373" t="s">
        <v>313</v>
      </c>
      <c r="B373" s="1">
        <v>36801</v>
      </c>
      <c r="C373" s="2">
        <v>0.7703356481481481</v>
      </c>
      <c r="D373" t="s">
        <v>419</v>
      </c>
      <c r="E373">
        <v>0.676</v>
      </c>
      <c r="F373">
        <v>10.6184</v>
      </c>
      <c r="G373" t="s">
        <v>420</v>
      </c>
      <c r="H373">
        <v>1.673</v>
      </c>
      <c r="I373">
        <v>104.9507</v>
      </c>
      <c r="K373" s="2">
        <v>0.768055555555553</v>
      </c>
      <c r="L373" s="3">
        <f t="shared" si="25"/>
        <v>276.7680555555556</v>
      </c>
      <c r="M373">
        <f t="shared" si="28"/>
        <v>579.3834983594392</v>
      </c>
      <c r="N373">
        <f t="shared" si="29"/>
        <v>153.62822469246203</v>
      </c>
    </row>
    <row r="374" spans="1:14" ht="12.75">
      <c r="A374" t="s">
        <v>314</v>
      </c>
      <c r="B374" s="1">
        <v>36801</v>
      </c>
      <c r="C374" s="2">
        <v>0.7724305555555556</v>
      </c>
      <c r="D374" t="s">
        <v>419</v>
      </c>
      <c r="E374">
        <v>0.675</v>
      </c>
      <c r="F374">
        <v>9.9525</v>
      </c>
      <c r="G374" t="s">
        <v>420</v>
      </c>
      <c r="H374">
        <v>1.671</v>
      </c>
      <c r="I374">
        <v>100.9678</v>
      </c>
      <c r="K374" s="2">
        <v>0.770138888888888</v>
      </c>
      <c r="L374" s="3">
        <f t="shared" si="25"/>
        <v>276.7701388888889</v>
      </c>
      <c r="M374">
        <f t="shared" si="28"/>
        <v>543.0492604744894</v>
      </c>
      <c r="N374">
        <f t="shared" si="29"/>
        <v>148.9506357521036</v>
      </c>
    </row>
    <row r="375" spans="1:14" ht="12.75">
      <c r="A375" t="s">
        <v>315</v>
      </c>
      <c r="B375" s="1">
        <v>36801</v>
      </c>
      <c r="C375" s="2">
        <v>0.774513888888889</v>
      </c>
      <c r="D375" t="s">
        <v>419</v>
      </c>
      <c r="E375">
        <v>0.675</v>
      </c>
      <c r="F375">
        <v>9.0842</v>
      </c>
      <c r="G375" t="s">
        <v>420</v>
      </c>
      <c r="H375">
        <v>1.673</v>
      </c>
      <c r="I375">
        <v>100.9659</v>
      </c>
      <c r="K375" s="2">
        <v>0.772222222222221</v>
      </c>
      <c r="L375" s="3">
        <f t="shared" si="25"/>
        <v>276.77222222222224</v>
      </c>
      <c r="M375">
        <f t="shared" si="28"/>
        <v>495.67124762646137</v>
      </c>
      <c r="N375">
        <f t="shared" si="29"/>
        <v>148.9484043581478</v>
      </c>
    </row>
    <row r="376" spans="1:14" ht="12.75">
      <c r="A376" t="s">
        <v>316</v>
      </c>
      <c r="B376" s="1">
        <v>36801</v>
      </c>
      <c r="C376" s="2">
        <v>0.7765972222222222</v>
      </c>
      <c r="D376" t="s">
        <v>419</v>
      </c>
      <c r="E376">
        <v>0.675</v>
      </c>
      <c r="F376">
        <v>9.3948</v>
      </c>
      <c r="G376" t="s">
        <v>420</v>
      </c>
      <c r="H376">
        <v>1.671</v>
      </c>
      <c r="I376">
        <v>94.652</v>
      </c>
      <c r="K376" s="2">
        <v>0.774305555555554</v>
      </c>
      <c r="L376" s="3">
        <f t="shared" si="25"/>
        <v>276.77430555555554</v>
      </c>
      <c r="M376">
        <f t="shared" si="28"/>
        <v>512.6188588099204</v>
      </c>
      <c r="N376">
        <f t="shared" si="29"/>
        <v>141.53324735934564</v>
      </c>
    </row>
    <row r="377" spans="1:14" ht="12.75">
      <c r="A377" t="s">
        <v>317</v>
      </c>
      <c r="B377" s="1">
        <v>36801</v>
      </c>
      <c r="C377" s="2">
        <v>0.7787384259259259</v>
      </c>
      <c r="D377" t="s">
        <v>419</v>
      </c>
      <c r="E377">
        <v>0.676</v>
      </c>
      <c r="F377">
        <v>9.7052</v>
      </c>
      <c r="G377" t="s">
        <v>420</v>
      </c>
      <c r="H377">
        <v>1.673</v>
      </c>
      <c r="I377">
        <v>103.6538</v>
      </c>
      <c r="K377" s="2">
        <v>0.776388888888888</v>
      </c>
      <c r="L377" s="3">
        <f t="shared" si="25"/>
        <v>276.7763888888889</v>
      </c>
      <c r="M377">
        <f t="shared" si="28"/>
        <v>529.5555571722697</v>
      </c>
      <c r="N377">
        <f t="shared" si="29"/>
        <v>152.10512215492633</v>
      </c>
    </row>
    <row r="378" spans="1:14" ht="12.75">
      <c r="A378" t="s">
        <v>318</v>
      </c>
      <c r="B378" s="1">
        <v>36801</v>
      </c>
      <c r="C378" s="2">
        <v>0.7807638888888889</v>
      </c>
      <c r="D378" t="s">
        <v>419</v>
      </c>
      <c r="E378">
        <v>0.676</v>
      </c>
      <c r="F378">
        <v>9.9377</v>
      </c>
      <c r="G378" t="s">
        <v>420</v>
      </c>
      <c r="H378">
        <v>1.673</v>
      </c>
      <c r="I378">
        <v>102.235</v>
      </c>
      <c r="K378" s="2">
        <v>0.778472222222221</v>
      </c>
      <c r="L378" s="3">
        <f t="shared" si="25"/>
        <v>276.7784722222222</v>
      </c>
      <c r="M378">
        <f t="shared" si="28"/>
        <v>542.2417117123671</v>
      </c>
      <c r="N378">
        <f t="shared" si="29"/>
        <v>150.43885807885601</v>
      </c>
    </row>
    <row r="379" spans="1:14" ht="12.75">
      <c r="A379" t="s">
        <v>319</v>
      </c>
      <c r="B379" s="1">
        <v>36801</v>
      </c>
      <c r="C379" s="2">
        <v>0.7828472222222222</v>
      </c>
      <c r="D379" t="s">
        <v>419</v>
      </c>
      <c r="E379">
        <v>0.676</v>
      </c>
      <c r="F379">
        <v>10.5177</v>
      </c>
      <c r="G379" t="s">
        <v>420</v>
      </c>
      <c r="H379">
        <v>1.673</v>
      </c>
      <c r="I379">
        <v>101.5851</v>
      </c>
      <c r="K379" s="2">
        <v>0.780555555555554</v>
      </c>
      <c r="L379" s="3">
        <f t="shared" si="25"/>
        <v>276.78055555555557</v>
      </c>
      <c r="M379">
        <f t="shared" si="28"/>
        <v>573.8888929306744</v>
      </c>
      <c r="N379">
        <f t="shared" si="29"/>
        <v>149.67560390417452</v>
      </c>
    </row>
    <row r="380" spans="1:14" ht="12.75">
      <c r="A380" t="s">
        <v>427</v>
      </c>
      <c r="B380" s="1">
        <v>36801</v>
      </c>
      <c r="C380">
        <f>AVERAGE(C379,C381)</f>
        <v>0.7849363425925926</v>
      </c>
      <c r="D380" t="s">
        <v>419</v>
      </c>
      <c r="E380" t="s">
        <v>427</v>
      </c>
      <c r="F380" t="s">
        <v>427</v>
      </c>
      <c r="G380" t="s">
        <v>420</v>
      </c>
      <c r="H380" t="s">
        <v>427</v>
      </c>
      <c r="I380" t="s">
        <v>427</v>
      </c>
      <c r="K380" s="2">
        <v>0.782638888888888</v>
      </c>
      <c r="L380" s="3">
        <f t="shared" si="25"/>
        <v>276.78263888888887</v>
      </c>
      <c r="M380" t="s">
        <v>427</v>
      </c>
      <c r="N380" t="s">
        <v>427</v>
      </c>
    </row>
    <row r="381" spans="1:14" ht="12.75">
      <c r="A381" t="s">
        <v>320</v>
      </c>
      <c r="B381" s="1">
        <v>36801</v>
      </c>
      <c r="C381" s="2">
        <v>0.7870254629629629</v>
      </c>
      <c r="D381" t="s">
        <v>419</v>
      </c>
      <c r="E381">
        <v>0.675</v>
      </c>
      <c r="F381">
        <v>10.2852</v>
      </c>
      <c r="G381" t="s">
        <v>420</v>
      </c>
      <c r="H381">
        <v>1.673</v>
      </c>
      <c r="I381">
        <v>91.3591</v>
      </c>
      <c r="K381" s="2">
        <v>0.784722222222221</v>
      </c>
      <c r="L381" s="3">
        <f t="shared" si="25"/>
        <v>276.78472222222223</v>
      </c>
      <c r="M381">
        <f t="shared" si="28"/>
        <v>561.2027383905771</v>
      </c>
      <c r="N381">
        <f>(277-103)/(-62+(AVERAGE($Q$4,$P$367)))*I381+277-((277-103)/(-62+(AVERAGE($Q$4,$P$367)))*210)</f>
        <v>137.6660067503155</v>
      </c>
    </row>
    <row r="382" spans="1:14" ht="12.75">
      <c r="A382" t="s">
        <v>321</v>
      </c>
      <c r="B382" s="1">
        <v>36801</v>
      </c>
      <c r="C382" s="2">
        <v>0.7891087962962963</v>
      </c>
      <c r="D382" t="s">
        <v>419</v>
      </c>
      <c r="E382">
        <v>0.676</v>
      </c>
      <c r="F382">
        <v>9.6585</v>
      </c>
      <c r="G382" t="s">
        <v>420</v>
      </c>
      <c r="H382">
        <v>1.673</v>
      </c>
      <c r="I382">
        <v>93.0369</v>
      </c>
      <c r="K382" s="2">
        <v>0.786805555555554</v>
      </c>
      <c r="L382" s="3">
        <f t="shared" si="25"/>
        <v>276.78680555555553</v>
      </c>
      <c r="M382">
        <f t="shared" si="28"/>
        <v>527.0074134431405</v>
      </c>
      <c r="N382">
        <f>(277-103)/(-62+(AVERAGE($Q$4,$P$367)))*I382+277-((277-103)/(-62+(AVERAGE($Q$4,$P$367)))*210)</f>
        <v>139.63644505510177</v>
      </c>
    </row>
    <row r="383" spans="1:14" ht="12.75">
      <c r="A383" t="s">
        <v>427</v>
      </c>
      <c r="B383" s="1">
        <v>36801</v>
      </c>
      <c r="C383">
        <f>AVERAGE(C382,C384)</f>
        <v>0.7911921296296296</v>
      </c>
      <c r="D383" t="s">
        <v>419</v>
      </c>
      <c r="E383" t="s">
        <v>427</v>
      </c>
      <c r="F383" t="s">
        <v>427</v>
      </c>
      <c r="G383" t="s">
        <v>420</v>
      </c>
      <c r="H383" t="s">
        <v>427</v>
      </c>
      <c r="I383" t="s">
        <v>427</v>
      </c>
      <c r="K383" s="2">
        <v>0.788888888888888</v>
      </c>
      <c r="L383" s="3">
        <f t="shared" si="25"/>
        <v>276.7888888888889</v>
      </c>
      <c r="M383" t="s">
        <v>427</v>
      </c>
      <c r="N383" t="s">
        <v>427</v>
      </c>
    </row>
    <row r="384" spans="1:14" ht="12.75">
      <c r="A384" t="s">
        <v>322</v>
      </c>
      <c r="B384" s="1">
        <v>36801</v>
      </c>
      <c r="C384" s="2">
        <v>0.793275462962963</v>
      </c>
      <c r="D384" t="s">
        <v>419</v>
      </c>
      <c r="E384">
        <v>0.675</v>
      </c>
      <c r="F384">
        <v>10.3136</v>
      </c>
      <c r="G384" t="s">
        <v>420</v>
      </c>
      <c r="H384">
        <v>1.67</v>
      </c>
      <c r="I384">
        <v>89.1469</v>
      </c>
      <c r="K384" s="2">
        <v>0.790972222222221</v>
      </c>
      <c r="L384" s="3">
        <f t="shared" si="25"/>
        <v>276.7909722222222</v>
      </c>
      <c r="M384">
        <f t="shared" si="28"/>
        <v>562.7523589881631</v>
      </c>
      <c r="N384">
        <f aca="true" t="shared" si="30" ref="N384:N392">(277-103)/(-62+(AVERAGE($Q$4,$P$367)))*I384+277-((277-103)/(-62+(AVERAGE($Q$4,$P$367)))*210)</f>
        <v>135.06795953500483</v>
      </c>
    </row>
    <row r="385" spans="1:14" ht="12.75">
      <c r="A385" t="s">
        <v>323</v>
      </c>
      <c r="B385" s="1">
        <v>36801</v>
      </c>
      <c r="C385" s="2">
        <v>0.7953587962962962</v>
      </c>
      <c r="D385" t="s">
        <v>419</v>
      </c>
      <c r="E385">
        <v>0.675</v>
      </c>
      <c r="F385">
        <v>10.5298</v>
      </c>
      <c r="G385" t="s">
        <v>420</v>
      </c>
      <c r="H385">
        <v>1.67</v>
      </c>
      <c r="I385">
        <v>94.5673</v>
      </c>
      <c r="K385" s="2">
        <v>0.793055555555554</v>
      </c>
      <c r="L385" s="3">
        <f t="shared" si="25"/>
        <v>276.79305555555555</v>
      </c>
      <c r="M385">
        <f t="shared" si="28"/>
        <v>574.549118607815</v>
      </c>
      <c r="N385">
        <f t="shared" si="30"/>
        <v>141.43377416563044</v>
      </c>
    </row>
    <row r="386" spans="1:14" ht="12.75">
      <c r="A386" t="s">
        <v>324</v>
      </c>
      <c r="B386" s="1">
        <v>36801</v>
      </c>
      <c r="C386" s="2">
        <v>0.7974421296296296</v>
      </c>
      <c r="D386" t="s">
        <v>419</v>
      </c>
      <c r="E386">
        <v>0.673</v>
      </c>
      <c r="F386">
        <v>9.8701</v>
      </c>
      <c r="G386" t="s">
        <v>420</v>
      </c>
      <c r="H386">
        <v>1.666</v>
      </c>
      <c r="I386">
        <v>117.1267</v>
      </c>
      <c r="K386" s="2">
        <v>0.795138888888888</v>
      </c>
      <c r="L386" s="3">
        <f t="shared" si="25"/>
        <v>276.7951388888889</v>
      </c>
      <c r="M386">
        <f t="shared" si="28"/>
        <v>538.5531781772679</v>
      </c>
      <c r="N386">
        <f t="shared" si="30"/>
        <v>167.92793669572694</v>
      </c>
    </row>
    <row r="387" spans="1:14" ht="12.75">
      <c r="A387" t="s">
        <v>325</v>
      </c>
      <c r="B387" s="1">
        <v>36801</v>
      </c>
      <c r="C387" s="2">
        <v>0.799525462962963</v>
      </c>
      <c r="D387" t="s">
        <v>419</v>
      </c>
      <c r="E387">
        <v>0.673</v>
      </c>
      <c r="F387">
        <v>10.386</v>
      </c>
      <c r="G387" t="s">
        <v>420</v>
      </c>
      <c r="H387">
        <v>1.666</v>
      </c>
      <c r="I387">
        <v>113.0429</v>
      </c>
      <c r="K387" s="2">
        <v>0.797222222222221</v>
      </c>
      <c r="L387" s="3">
        <f t="shared" si="25"/>
        <v>276.7972222222222</v>
      </c>
      <c r="M387">
        <f t="shared" si="28"/>
        <v>566.7028002298968</v>
      </c>
      <c r="N387">
        <f t="shared" si="30"/>
        <v>163.1318489921352</v>
      </c>
    </row>
    <row r="388" spans="1:14" ht="12.75">
      <c r="A388" t="s">
        <v>326</v>
      </c>
      <c r="B388" s="1">
        <v>36801</v>
      </c>
      <c r="C388" s="2">
        <v>0.8016203703703703</v>
      </c>
      <c r="D388" t="s">
        <v>419</v>
      </c>
      <c r="E388">
        <v>0.673</v>
      </c>
      <c r="F388">
        <v>9.6626</v>
      </c>
      <c r="G388" t="s">
        <v>420</v>
      </c>
      <c r="H388">
        <v>1.666</v>
      </c>
      <c r="I388">
        <v>103.3169</v>
      </c>
      <c r="K388" s="2">
        <v>0.799305555555553</v>
      </c>
      <c r="L388" s="3">
        <f t="shared" si="25"/>
        <v>276.7993055555556</v>
      </c>
      <c r="M388">
        <f t="shared" si="28"/>
        <v>527.2311262758906</v>
      </c>
      <c r="N388">
        <f t="shared" si="30"/>
        <v>151.7094607740213</v>
      </c>
    </row>
    <row r="389" spans="1:14" ht="12.75">
      <c r="A389" t="s">
        <v>327</v>
      </c>
      <c r="B389" s="1">
        <v>36801</v>
      </c>
      <c r="C389" s="2">
        <v>0.8037037037037037</v>
      </c>
      <c r="D389" t="s">
        <v>419</v>
      </c>
      <c r="E389">
        <v>0.675</v>
      </c>
      <c r="F389">
        <v>9.7743</v>
      </c>
      <c r="G389" t="s">
        <v>420</v>
      </c>
      <c r="H389">
        <v>1.668</v>
      </c>
      <c r="I389">
        <v>95.5619</v>
      </c>
      <c r="K389" s="2">
        <v>0.801388888888888</v>
      </c>
      <c r="L389" s="3">
        <f t="shared" si="25"/>
        <v>276.8013888888889</v>
      </c>
      <c r="M389">
        <f t="shared" si="28"/>
        <v>533.3259368656924</v>
      </c>
      <c r="N389">
        <f t="shared" si="30"/>
        <v>142.60185018061458</v>
      </c>
    </row>
    <row r="390" spans="1:14" ht="12.75">
      <c r="A390" t="s">
        <v>328</v>
      </c>
      <c r="B390" s="1">
        <v>36801</v>
      </c>
      <c r="C390" s="2">
        <v>0.805787037037037</v>
      </c>
      <c r="D390" t="s">
        <v>419</v>
      </c>
      <c r="E390">
        <v>0.675</v>
      </c>
      <c r="F390">
        <v>9.5493</v>
      </c>
      <c r="G390" t="s">
        <v>420</v>
      </c>
      <c r="H390">
        <v>1.666</v>
      </c>
      <c r="I390">
        <v>94.723</v>
      </c>
      <c r="K390" s="2">
        <v>0.803472222222221</v>
      </c>
      <c r="L390" s="3">
        <f aca="true" t="shared" si="31" ref="L390:L453">B390-DATE(1999,12,31)+K390</f>
        <v>276.80347222222224</v>
      </c>
      <c r="M390">
        <f t="shared" si="28"/>
        <v>521.0490131172111</v>
      </c>
      <c r="N390">
        <f t="shared" si="30"/>
        <v>141.61663102822143</v>
      </c>
    </row>
    <row r="391" spans="1:14" ht="12.75">
      <c r="A391" t="s">
        <v>329</v>
      </c>
      <c r="B391" s="1">
        <v>36801</v>
      </c>
      <c r="C391" s="2">
        <v>0.8078703703703703</v>
      </c>
      <c r="D391" t="s">
        <v>419</v>
      </c>
      <c r="E391">
        <v>0.673</v>
      </c>
      <c r="F391">
        <v>10.2348</v>
      </c>
      <c r="G391" t="s">
        <v>420</v>
      </c>
      <c r="H391">
        <v>1.665</v>
      </c>
      <c r="I391">
        <v>96.5225</v>
      </c>
      <c r="K391" s="2">
        <v>0.805555555555554</v>
      </c>
      <c r="L391" s="3">
        <f t="shared" si="31"/>
        <v>276.80555555555554</v>
      </c>
      <c r="M391">
        <f t="shared" si="28"/>
        <v>558.4527074709173</v>
      </c>
      <c r="N391">
        <f t="shared" si="30"/>
        <v>143.7299959879681</v>
      </c>
    </row>
    <row r="392" spans="1:14" ht="12.75">
      <c r="A392" t="s">
        <v>330</v>
      </c>
      <c r="B392" s="1">
        <v>36801</v>
      </c>
      <c r="C392" s="2">
        <v>0.8099537037037038</v>
      </c>
      <c r="D392" t="s">
        <v>419</v>
      </c>
      <c r="E392">
        <v>0.675</v>
      </c>
      <c r="F392">
        <v>8.9968</v>
      </c>
      <c r="G392" t="s">
        <v>420</v>
      </c>
      <c r="H392">
        <v>1.665</v>
      </c>
      <c r="I392">
        <v>93.3603</v>
      </c>
      <c r="K392" s="2">
        <v>0.807638888888888</v>
      </c>
      <c r="L392" s="3">
        <f t="shared" si="31"/>
        <v>276.8076388888889</v>
      </c>
      <c r="M392">
        <f t="shared" si="28"/>
        <v>490.9023448014958</v>
      </c>
      <c r="N392">
        <f t="shared" si="30"/>
        <v>140.01625179474172</v>
      </c>
    </row>
    <row r="393" spans="1:14" ht="12.75">
      <c r="A393" t="s">
        <v>427</v>
      </c>
      <c r="B393" s="1">
        <v>36801</v>
      </c>
      <c r="C393">
        <f>AVERAGE(C392,C394)</f>
        <v>0.8120370370370371</v>
      </c>
      <c r="D393" t="s">
        <v>419</v>
      </c>
      <c r="E393" t="s">
        <v>427</v>
      </c>
      <c r="F393" t="s">
        <v>427</v>
      </c>
      <c r="G393" t="s">
        <v>420</v>
      </c>
      <c r="H393" t="s">
        <v>427</v>
      </c>
      <c r="I393" t="s">
        <v>427</v>
      </c>
      <c r="K393" s="2">
        <v>0.809722222222221</v>
      </c>
      <c r="L393" s="3">
        <f t="shared" si="31"/>
        <v>276.8097222222222</v>
      </c>
      <c r="M393" t="s">
        <v>427</v>
      </c>
      <c r="N393" t="s">
        <v>427</v>
      </c>
    </row>
    <row r="394" spans="1:14" ht="12.75">
      <c r="A394" t="s">
        <v>331</v>
      </c>
      <c r="B394" s="1">
        <v>36801</v>
      </c>
      <c r="C394" s="2">
        <v>0.8141203703703703</v>
      </c>
      <c r="D394" t="s">
        <v>419</v>
      </c>
      <c r="E394">
        <v>0.675</v>
      </c>
      <c r="F394">
        <v>9.1072</v>
      </c>
      <c r="G394" t="s">
        <v>420</v>
      </c>
      <c r="H394">
        <v>1.665</v>
      </c>
      <c r="I394">
        <v>95.4895</v>
      </c>
      <c r="K394" s="2">
        <v>0.811805555555554</v>
      </c>
      <c r="L394" s="3">
        <f t="shared" si="31"/>
        <v>276.81180555555557</v>
      </c>
      <c r="M394">
        <f t="shared" si="28"/>
        <v>496.92622205408395</v>
      </c>
      <c r="N394">
        <f aca="true" t="shared" si="32" ref="N394:N418">(277-103)/(-62+(AVERAGE($Q$4,$P$367)))*I394+277-((277-103)/(-62+(AVERAGE($Q$4,$P$367)))*210)</f>
        <v>142.51682232671868</v>
      </c>
    </row>
    <row r="395" spans="1:14" ht="12.75">
      <c r="A395" t="s">
        <v>332</v>
      </c>
      <c r="B395" s="1">
        <v>36801</v>
      </c>
      <c r="C395" s="2">
        <v>0.8162152777777778</v>
      </c>
      <c r="D395" t="s">
        <v>419</v>
      </c>
      <c r="E395">
        <v>0.675</v>
      </c>
      <c r="F395">
        <v>9.4136</v>
      </c>
      <c r="G395" t="s">
        <v>420</v>
      </c>
      <c r="H395">
        <v>1.666</v>
      </c>
      <c r="I395">
        <v>96.3173</v>
      </c>
      <c r="K395" s="2">
        <v>0.813888888888888</v>
      </c>
      <c r="L395" s="3">
        <f t="shared" si="31"/>
        <v>276.81388888888887</v>
      </c>
      <c r="M395">
        <f t="shared" si="28"/>
        <v>513.644663994238</v>
      </c>
      <c r="N395">
        <f t="shared" si="32"/>
        <v>143.4890054407383</v>
      </c>
    </row>
    <row r="396" spans="1:14" ht="12.75">
      <c r="A396" t="s">
        <v>333</v>
      </c>
      <c r="B396" s="1">
        <v>36801</v>
      </c>
      <c r="C396" s="2">
        <v>0.8182986111111111</v>
      </c>
      <c r="D396" t="s">
        <v>419</v>
      </c>
      <c r="E396">
        <v>0.673</v>
      </c>
      <c r="F396">
        <v>9.714</v>
      </c>
      <c r="G396" t="s">
        <v>420</v>
      </c>
      <c r="H396">
        <v>1.665</v>
      </c>
      <c r="I396">
        <v>94.7836</v>
      </c>
      <c r="K396" s="2">
        <v>0.815972222222221</v>
      </c>
      <c r="L396" s="3">
        <f t="shared" si="31"/>
        <v>276.81597222222223</v>
      </c>
      <c r="M396">
        <f t="shared" si="28"/>
        <v>530.0357213010993</v>
      </c>
      <c r="N396">
        <f t="shared" si="32"/>
        <v>141.68780075123374</v>
      </c>
    </row>
    <row r="397" spans="1:14" ht="12.75">
      <c r="A397" t="s">
        <v>334</v>
      </c>
      <c r="B397" s="1">
        <v>36801</v>
      </c>
      <c r="C397" s="2">
        <v>0.8203819444444443</v>
      </c>
      <c r="D397" t="s">
        <v>419</v>
      </c>
      <c r="E397">
        <v>0.675</v>
      </c>
      <c r="F397">
        <v>8.8781</v>
      </c>
      <c r="G397" t="s">
        <v>420</v>
      </c>
      <c r="H397">
        <v>1.666</v>
      </c>
      <c r="I397">
        <v>96.3253</v>
      </c>
      <c r="K397" s="2">
        <v>0.818055555555554</v>
      </c>
      <c r="L397" s="3">
        <f t="shared" si="31"/>
        <v>276.81805555555553</v>
      </c>
      <c r="M397">
        <f t="shared" si="28"/>
        <v>484.42558547285256</v>
      </c>
      <c r="N397">
        <f t="shared" si="32"/>
        <v>143.49840078371022</v>
      </c>
    </row>
    <row r="398" spans="1:14" ht="12.75">
      <c r="A398" t="s">
        <v>335</v>
      </c>
      <c r="B398" s="1">
        <v>36801</v>
      </c>
      <c r="C398" s="2">
        <v>0.8224652777777778</v>
      </c>
      <c r="D398" t="s">
        <v>419</v>
      </c>
      <c r="E398">
        <v>0.673</v>
      </c>
      <c r="F398">
        <v>9.1052</v>
      </c>
      <c r="G398" t="s">
        <v>420</v>
      </c>
      <c r="H398">
        <v>1.663</v>
      </c>
      <c r="I398">
        <v>97.3869</v>
      </c>
      <c r="K398" s="2">
        <v>0.820138888888888</v>
      </c>
      <c r="L398" s="3">
        <f t="shared" si="31"/>
        <v>276.8201388888889</v>
      </c>
      <c r="M398">
        <f t="shared" si="28"/>
        <v>496.81709384298637</v>
      </c>
      <c r="N398">
        <f t="shared" si="32"/>
        <v>144.74516279608423</v>
      </c>
    </row>
    <row r="399" spans="1:14" ht="12.75">
      <c r="A399" t="s">
        <v>336</v>
      </c>
      <c r="B399" s="1">
        <v>36801</v>
      </c>
      <c r="C399" s="2">
        <v>0.8245486111111111</v>
      </c>
      <c r="D399" t="s">
        <v>419</v>
      </c>
      <c r="E399">
        <v>0.673</v>
      </c>
      <c r="F399">
        <v>9.3608</v>
      </c>
      <c r="G399" t="s">
        <v>420</v>
      </c>
      <c r="H399">
        <v>1.665</v>
      </c>
      <c r="I399">
        <v>95.4937</v>
      </c>
      <c r="K399" s="2">
        <v>0.822222222222221</v>
      </c>
      <c r="L399" s="3">
        <f t="shared" si="31"/>
        <v>276.8222222222222</v>
      </c>
      <c r="M399">
        <f t="shared" si="28"/>
        <v>510.76367922126104</v>
      </c>
      <c r="N399">
        <f t="shared" si="32"/>
        <v>142.52175488177897</v>
      </c>
    </row>
    <row r="400" spans="1:14" ht="12.75">
      <c r="A400" t="s">
        <v>337</v>
      </c>
      <c r="B400" s="1">
        <v>36801</v>
      </c>
      <c r="C400" s="2">
        <v>0.8266319444444444</v>
      </c>
      <c r="D400" t="s">
        <v>419</v>
      </c>
      <c r="E400">
        <v>0.673</v>
      </c>
      <c r="F400">
        <v>9.5781</v>
      </c>
      <c r="G400" t="s">
        <v>420</v>
      </c>
      <c r="H400">
        <v>1.663</v>
      </c>
      <c r="I400">
        <v>97.076</v>
      </c>
      <c r="K400" s="2">
        <v>0.824305555555554</v>
      </c>
      <c r="L400" s="3">
        <f t="shared" si="31"/>
        <v>276.82430555555555</v>
      </c>
      <c r="M400">
        <f t="shared" si="28"/>
        <v>522.6204593570164</v>
      </c>
      <c r="N400">
        <f t="shared" si="32"/>
        <v>144.38003627983795</v>
      </c>
    </row>
    <row r="401" spans="1:14" ht="12.75">
      <c r="A401" t="s">
        <v>338</v>
      </c>
      <c r="B401" s="1">
        <v>36801</v>
      </c>
      <c r="C401" s="2">
        <v>0.8287268518518518</v>
      </c>
      <c r="D401" t="s">
        <v>419</v>
      </c>
      <c r="E401">
        <v>0.675</v>
      </c>
      <c r="F401">
        <v>8.7865</v>
      </c>
      <c r="G401" t="s">
        <v>420</v>
      </c>
      <c r="H401">
        <v>1.665</v>
      </c>
      <c r="I401">
        <v>97.9603</v>
      </c>
      <c r="K401" s="2">
        <v>0.826388888888888</v>
      </c>
      <c r="L401" s="3">
        <f t="shared" si="31"/>
        <v>276.8263888888889</v>
      </c>
      <c r="M401">
        <f t="shared" si="28"/>
        <v>479.42751340458193</v>
      </c>
      <c r="N401">
        <f t="shared" si="32"/>
        <v>145.41857400359675</v>
      </c>
    </row>
    <row r="402" spans="1:14" ht="12.75">
      <c r="A402" t="s">
        <v>339</v>
      </c>
      <c r="B402" s="1">
        <v>36801</v>
      </c>
      <c r="C402" s="2">
        <v>0.8308101851851851</v>
      </c>
      <c r="D402" t="s">
        <v>419</v>
      </c>
      <c r="E402">
        <v>0.675</v>
      </c>
      <c r="F402">
        <v>9.5081</v>
      </c>
      <c r="G402" t="s">
        <v>420</v>
      </c>
      <c r="H402">
        <v>1.666</v>
      </c>
      <c r="I402">
        <v>97.4871</v>
      </c>
      <c r="K402" s="2">
        <v>0.828472222222221</v>
      </c>
      <c r="L402" s="3">
        <f t="shared" si="31"/>
        <v>276.8284722222222</v>
      </c>
      <c r="M402">
        <f t="shared" si="28"/>
        <v>518.8009719686002</v>
      </c>
      <c r="N402">
        <f t="shared" si="32"/>
        <v>144.86283946680754</v>
      </c>
    </row>
    <row r="403" spans="1:14" ht="12.75">
      <c r="A403" t="s">
        <v>340</v>
      </c>
      <c r="B403" s="1">
        <v>36801</v>
      </c>
      <c r="C403" s="2">
        <v>0.8328935185185186</v>
      </c>
      <c r="D403" t="s">
        <v>419</v>
      </c>
      <c r="E403">
        <v>0.673</v>
      </c>
      <c r="F403">
        <v>9.969</v>
      </c>
      <c r="G403" t="s">
        <v>420</v>
      </c>
      <c r="H403">
        <v>1.665</v>
      </c>
      <c r="I403">
        <v>101.282</v>
      </c>
      <c r="K403" s="2">
        <v>0.830555555555553</v>
      </c>
      <c r="L403" s="3">
        <f t="shared" si="31"/>
        <v>276.8305555555556</v>
      </c>
      <c r="M403">
        <f t="shared" si="28"/>
        <v>543.9495682160448</v>
      </c>
      <c r="N403">
        <f t="shared" si="32"/>
        <v>149.31963784732585</v>
      </c>
    </row>
    <row r="404" spans="1:14" ht="12.75">
      <c r="A404" t="s">
        <v>341</v>
      </c>
      <c r="B404" s="1">
        <v>36801</v>
      </c>
      <c r="C404" s="2">
        <v>0.8349768518518519</v>
      </c>
      <c r="D404" t="s">
        <v>419</v>
      </c>
      <c r="E404">
        <v>0.673</v>
      </c>
      <c r="F404">
        <v>9.7294</v>
      </c>
      <c r="G404" t="s">
        <v>420</v>
      </c>
      <c r="H404">
        <v>1.663</v>
      </c>
      <c r="I404">
        <v>95.1693</v>
      </c>
      <c r="K404" s="2">
        <v>0.832638888888888</v>
      </c>
      <c r="L404" s="3">
        <f t="shared" si="31"/>
        <v>276.8326388888889</v>
      </c>
      <c r="M404">
        <f t="shared" si="28"/>
        <v>530.8760085265509</v>
      </c>
      <c r="N404">
        <f t="shared" si="32"/>
        <v>142.14077372426755</v>
      </c>
    </row>
    <row r="405" spans="1:14" ht="12.75">
      <c r="A405" t="s">
        <v>342</v>
      </c>
      <c r="B405" s="1">
        <v>36801</v>
      </c>
      <c r="C405" s="2">
        <v>0.8370601851851852</v>
      </c>
      <c r="D405" t="s">
        <v>419</v>
      </c>
      <c r="E405">
        <v>0.673</v>
      </c>
      <c r="F405">
        <v>10.43</v>
      </c>
      <c r="G405" t="s">
        <v>420</v>
      </c>
      <c r="H405">
        <v>1.663</v>
      </c>
      <c r="I405">
        <v>98.0381</v>
      </c>
      <c r="K405" s="2">
        <v>0.834722222222221</v>
      </c>
      <c r="L405" s="3">
        <f t="shared" si="31"/>
        <v>276.83472222222224</v>
      </c>
      <c r="M405">
        <f t="shared" si="28"/>
        <v>569.1036208740442</v>
      </c>
      <c r="N405">
        <f t="shared" si="32"/>
        <v>145.50994371399867</v>
      </c>
    </row>
    <row r="406" spans="1:14" ht="12.75">
      <c r="A406" t="s">
        <v>343</v>
      </c>
      <c r="B406" s="1">
        <v>36801</v>
      </c>
      <c r="C406" s="2">
        <v>0.8391435185185184</v>
      </c>
      <c r="D406" t="s">
        <v>419</v>
      </c>
      <c r="E406">
        <v>0.673</v>
      </c>
      <c r="F406">
        <v>10.4235</v>
      </c>
      <c r="G406" t="s">
        <v>420</v>
      </c>
      <c r="H406">
        <v>1.663</v>
      </c>
      <c r="I406">
        <v>96.3439</v>
      </c>
      <c r="K406" s="2">
        <v>0.836805555555554</v>
      </c>
      <c r="L406" s="3">
        <f t="shared" si="31"/>
        <v>276.83680555555554</v>
      </c>
      <c r="M406">
        <f t="shared" si="28"/>
        <v>568.748954187977</v>
      </c>
      <c r="N406">
        <f t="shared" si="32"/>
        <v>143.52024495611994</v>
      </c>
    </row>
    <row r="407" spans="1:14" ht="12.75">
      <c r="A407" t="s">
        <v>344</v>
      </c>
      <c r="B407" s="1">
        <v>36801</v>
      </c>
      <c r="C407" s="2">
        <v>0.8412268518518519</v>
      </c>
      <c r="D407" t="s">
        <v>419</v>
      </c>
      <c r="E407">
        <v>0.673</v>
      </c>
      <c r="F407">
        <v>9.9342</v>
      </c>
      <c r="G407" t="s">
        <v>420</v>
      </c>
      <c r="H407">
        <v>1.663</v>
      </c>
      <c r="I407">
        <v>97.4787</v>
      </c>
      <c r="K407" s="2">
        <v>0.838888888888887</v>
      </c>
      <c r="L407" s="3">
        <f t="shared" si="31"/>
        <v>276.8388888888889</v>
      </c>
      <c r="M407">
        <f t="shared" si="28"/>
        <v>542.0507373429464</v>
      </c>
      <c r="N407">
        <f t="shared" si="32"/>
        <v>144.85297435668707</v>
      </c>
    </row>
    <row r="408" spans="1:14" ht="12.75">
      <c r="A408" t="s">
        <v>345</v>
      </c>
      <c r="B408" s="1">
        <v>36801</v>
      </c>
      <c r="C408" s="2">
        <v>0.8433217592592593</v>
      </c>
      <c r="D408" t="s">
        <v>419</v>
      </c>
      <c r="E408">
        <v>0.675</v>
      </c>
      <c r="F408">
        <v>9.762</v>
      </c>
      <c r="G408" t="s">
        <v>420</v>
      </c>
      <c r="H408">
        <v>1.666</v>
      </c>
      <c r="I408">
        <v>97.2873</v>
      </c>
      <c r="K408" s="2">
        <v>0.84097222222222</v>
      </c>
      <c r="L408" s="3">
        <f t="shared" si="31"/>
        <v>276.8409722222222</v>
      </c>
      <c r="M408">
        <f t="shared" si="28"/>
        <v>532.6547983674419</v>
      </c>
      <c r="N408">
        <f t="shared" si="32"/>
        <v>144.62819077608384</v>
      </c>
    </row>
    <row r="409" spans="1:14" ht="12.75">
      <c r="A409" t="s">
        <v>346</v>
      </c>
      <c r="B409" s="1">
        <v>36801</v>
      </c>
      <c r="C409" s="2">
        <v>0.845462962962963</v>
      </c>
      <c r="D409" t="s">
        <v>419</v>
      </c>
      <c r="E409">
        <v>0.671</v>
      </c>
      <c r="F409">
        <v>10.411</v>
      </c>
      <c r="G409" t="s">
        <v>420</v>
      </c>
      <c r="H409">
        <v>1.665</v>
      </c>
      <c r="I409">
        <v>99.0087</v>
      </c>
      <c r="K409" s="2">
        <v>0.843055555555553</v>
      </c>
      <c r="L409" s="3">
        <f t="shared" si="31"/>
        <v>276.84305555555557</v>
      </c>
      <c r="M409">
        <f t="shared" si="28"/>
        <v>568.0669028686169</v>
      </c>
      <c r="N409">
        <f t="shared" si="32"/>
        <v>146.64983370006712</v>
      </c>
    </row>
    <row r="410" spans="1:14" ht="12.75">
      <c r="A410" t="s">
        <v>347</v>
      </c>
      <c r="B410" s="1">
        <v>36801</v>
      </c>
      <c r="C410" s="2">
        <v>0.8475462962962963</v>
      </c>
      <c r="D410" t="s">
        <v>419</v>
      </c>
      <c r="E410">
        <v>0.673</v>
      </c>
      <c r="F410">
        <v>9.668</v>
      </c>
      <c r="G410" t="s">
        <v>420</v>
      </c>
      <c r="H410">
        <v>1.666</v>
      </c>
      <c r="I410">
        <v>100.4517</v>
      </c>
      <c r="K410" s="2">
        <v>0.845138888888888</v>
      </c>
      <c r="L410" s="3">
        <f t="shared" si="31"/>
        <v>276.84513888888887</v>
      </c>
      <c r="M410">
        <f t="shared" si="28"/>
        <v>527.5257724458542</v>
      </c>
      <c r="N410">
        <f t="shared" si="32"/>
        <v>148.3445186886275</v>
      </c>
    </row>
    <row r="411" spans="1:14" ht="12.75">
      <c r="A411" t="s">
        <v>348</v>
      </c>
      <c r="B411" s="1">
        <v>36801</v>
      </c>
      <c r="C411" s="2">
        <v>0.8495717592592592</v>
      </c>
      <c r="D411" t="s">
        <v>419</v>
      </c>
      <c r="E411">
        <v>0.673</v>
      </c>
      <c r="F411">
        <v>9.5516</v>
      </c>
      <c r="G411" t="s">
        <v>420</v>
      </c>
      <c r="H411">
        <v>1.665</v>
      </c>
      <c r="I411">
        <v>126.9355</v>
      </c>
      <c r="K411" s="2">
        <v>0.847222222222221</v>
      </c>
      <c r="L411" s="3">
        <f t="shared" si="31"/>
        <v>276.84722222222223</v>
      </c>
      <c r="M411">
        <f t="shared" si="28"/>
        <v>521.1745105599732</v>
      </c>
      <c r="N411">
        <f t="shared" si="32"/>
        <v>179.44756671360034</v>
      </c>
    </row>
    <row r="412" spans="1:14" ht="12.75">
      <c r="A412" t="s">
        <v>349</v>
      </c>
      <c r="B412" s="1">
        <v>36801</v>
      </c>
      <c r="C412" s="2">
        <v>0.8516550925925926</v>
      </c>
      <c r="D412" t="s">
        <v>419</v>
      </c>
      <c r="E412">
        <v>0.673</v>
      </c>
      <c r="F412">
        <v>8.9602</v>
      </c>
      <c r="G412" t="s">
        <v>420</v>
      </c>
      <c r="H412">
        <v>1.665</v>
      </c>
      <c r="I412">
        <v>111.0961</v>
      </c>
      <c r="K412" s="2">
        <v>0.849305555555554</v>
      </c>
      <c r="L412" s="3">
        <f t="shared" si="31"/>
        <v>276.84930555555553</v>
      </c>
      <c r="M412">
        <f t="shared" si="28"/>
        <v>488.9052985384095</v>
      </c>
      <c r="N412">
        <f t="shared" si="32"/>
        <v>160.845492279918</v>
      </c>
    </row>
    <row r="413" spans="1:14" ht="12.75">
      <c r="A413" t="s">
        <v>350</v>
      </c>
      <c r="B413" s="1">
        <v>36801</v>
      </c>
      <c r="C413" s="2">
        <v>0.853738425925926</v>
      </c>
      <c r="D413" t="s">
        <v>419</v>
      </c>
      <c r="E413">
        <v>0.673</v>
      </c>
      <c r="F413">
        <v>9.6127</v>
      </c>
      <c r="G413" t="s">
        <v>420</v>
      </c>
      <c r="H413">
        <v>1.663</v>
      </c>
      <c r="I413">
        <v>110.1595</v>
      </c>
      <c r="K413" s="2">
        <v>0.851388888888887</v>
      </c>
      <c r="L413" s="3">
        <f t="shared" si="31"/>
        <v>276.8513888888889</v>
      </c>
      <c r="M413">
        <f t="shared" si="28"/>
        <v>524.5083774090053</v>
      </c>
      <c r="N413">
        <f t="shared" si="32"/>
        <v>159.74553250148028</v>
      </c>
    </row>
    <row r="414" spans="1:14" ht="12.75">
      <c r="A414" t="s">
        <v>351</v>
      </c>
      <c r="B414" s="1">
        <v>36801</v>
      </c>
      <c r="C414" s="2">
        <v>0.8558217592592593</v>
      </c>
      <c r="D414" t="s">
        <v>419</v>
      </c>
      <c r="E414">
        <v>0.673</v>
      </c>
      <c r="F414">
        <v>9.9406</v>
      </c>
      <c r="G414" t="s">
        <v>420</v>
      </c>
      <c r="H414">
        <v>1.666</v>
      </c>
      <c r="I414">
        <v>100.8694</v>
      </c>
      <c r="K414" s="2">
        <v>0.853472222222221</v>
      </c>
      <c r="L414" s="3">
        <f t="shared" si="31"/>
        <v>276.8534722222222</v>
      </c>
      <c r="M414">
        <f t="shared" si="28"/>
        <v>542.3999476184587</v>
      </c>
      <c r="N414">
        <f t="shared" si="32"/>
        <v>148.83507303354895</v>
      </c>
    </row>
    <row r="415" spans="1:14" ht="12.75">
      <c r="A415" t="s">
        <v>352</v>
      </c>
      <c r="B415" s="1">
        <v>36801</v>
      </c>
      <c r="C415" s="2">
        <v>0.8579050925925925</v>
      </c>
      <c r="D415" t="s">
        <v>419</v>
      </c>
      <c r="E415">
        <v>0.673</v>
      </c>
      <c r="F415">
        <v>10.165</v>
      </c>
      <c r="G415" t="s">
        <v>420</v>
      </c>
      <c r="H415">
        <v>1.665</v>
      </c>
      <c r="I415">
        <v>119.7431</v>
      </c>
      <c r="K415" s="2">
        <v>0.855555555555554</v>
      </c>
      <c r="L415" s="3">
        <f t="shared" si="31"/>
        <v>276.85555555555555</v>
      </c>
      <c r="M415">
        <f t="shared" si="28"/>
        <v>554.6441329036106</v>
      </c>
      <c r="N415">
        <f t="shared" si="32"/>
        <v>171.00068361469397</v>
      </c>
    </row>
    <row r="416" spans="1:14" ht="12.75">
      <c r="A416" t="s">
        <v>353</v>
      </c>
      <c r="B416" s="1">
        <v>36801</v>
      </c>
      <c r="C416" s="2">
        <v>0.86</v>
      </c>
      <c r="D416" t="s">
        <v>419</v>
      </c>
      <c r="E416">
        <v>0.671</v>
      </c>
      <c r="F416">
        <v>9.3794</v>
      </c>
      <c r="G416" t="s">
        <v>420</v>
      </c>
      <c r="H416">
        <v>1.663</v>
      </c>
      <c r="I416">
        <v>177.169</v>
      </c>
      <c r="K416" s="2">
        <v>0.857638888888887</v>
      </c>
      <c r="L416" s="3">
        <f t="shared" si="31"/>
        <v>276.8576388888889</v>
      </c>
      <c r="M416">
        <f t="shared" si="28"/>
        <v>511.77857158446886</v>
      </c>
      <c r="N416">
        <f t="shared" si="32"/>
        <v>238.4426868611045</v>
      </c>
    </row>
    <row r="417" spans="1:14" ht="12.75">
      <c r="A417" t="s">
        <v>354</v>
      </c>
      <c r="B417" s="1">
        <v>36801</v>
      </c>
      <c r="C417" s="2">
        <v>0.8620833333333334</v>
      </c>
      <c r="D417" t="s">
        <v>419</v>
      </c>
      <c r="E417">
        <v>0.671</v>
      </c>
      <c r="F417">
        <v>10.1967</v>
      </c>
      <c r="G417" t="s">
        <v>420</v>
      </c>
      <c r="H417">
        <v>1.661</v>
      </c>
      <c r="I417">
        <v>140.9893</v>
      </c>
      <c r="K417" s="2">
        <v>0.859722222222221</v>
      </c>
      <c r="L417" s="3">
        <f t="shared" si="31"/>
        <v>276.8597222222222</v>
      </c>
      <c r="M417">
        <f t="shared" si="28"/>
        <v>556.3738150495078</v>
      </c>
      <c r="N417">
        <f t="shared" si="32"/>
        <v>195.9526005959496</v>
      </c>
    </row>
    <row r="418" spans="1:14" ht="12.75">
      <c r="A418" t="s">
        <v>355</v>
      </c>
      <c r="B418" s="1">
        <v>36801</v>
      </c>
      <c r="C418" s="2">
        <v>0.8641666666666666</v>
      </c>
      <c r="D418" t="s">
        <v>419</v>
      </c>
      <c r="E418">
        <v>0.673</v>
      </c>
      <c r="F418">
        <v>9.6434</v>
      </c>
      <c r="G418" t="s">
        <v>420</v>
      </c>
      <c r="H418">
        <v>1.663</v>
      </c>
      <c r="I418">
        <v>100.1516</v>
      </c>
      <c r="K418" s="2">
        <v>0.861805555555553</v>
      </c>
      <c r="L418" s="3">
        <f t="shared" si="31"/>
        <v>276.8618055555556</v>
      </c>
      <c r="M418">
        <f t="shared" si="28"/>
        <v>526.1834954493536</v>
      </c>
      <c r="N418">
        <f t="shared" si="32"/>
        <v>147.99207588539326</v>
      </c>
    </row>
    <row r="419" spans="1:14" ht="12.75">
      <c r="A419" t="s">
        <v>427</v>
      </c>
      <c r="B419" s="1">
        <v>36801</v>
      </c>
      <c r="C419">
        <f>AVERAGE(C418,C420)</f>
        <v>0.86625</v>
      </c>
      <c r="D419" t="s">
        <v>419</v>
      </c>
      <c r="E419" t="s">
        <v>427</v>
      </c>
      <c r="F419" t="s">
        <v>427</v>
      </c>
      <c r="G419" t="s">
        <v>420</v>
      </c>
      <c r="H419" t="s">
        <v>427</v>
      </c>
      <c r="I419" t="s">
        <v>427</v>
      </c>
      <c r="K419" s="2">
        <v>0.863888888888886</v>
      </c>
      <c r="L419" s="3">
        <f t="shared" si="31"/>
        <v>276.8638888888889</v>
      </c>
      <c r="M419" t="s">
        <v>427</v>
      </c>
      <c r="N419" t="s">
        <v>427</v>
      </c>
    </row>
    <row r="420" spans="1:14" ht="12.75">
      <c r="A420" t="s">
        <v>356</v>
      </c>
      <c r="B420" s="1">
        <v>36801</v>
      </c>
      <c r="C420" s="2">
        <v>0.8683333333333333</v>
      </c>
      <c r="D420" t="s">
        <v>419</v>
      </c>
      <c r="E420">
        <v>0.671</v>
      </c>
      <c r="F420">
        <v>9.7692</v>
      </c>
      <c r="G420" t="s">
        <v>420</v>
      </c>
      <c r="H420">
        <v>1.665</v>
      </c>
      <c r="I420">
        <v>96.0077</v>
      </c>
      <c r="K420" s="2">
        <v>0.865972222222221</v>
      </c>
      <c r="L420" s="3">
        <f t="shared" si="31"/>
        <v>276.86597222222224</v>
      </c>
      <c r="M420">
        <f t="shared" si="28"/>
        <v>533.0476599273933</v>
      </c>
      <c r="N420">
        <f>(277-103)/(-62+(AVERAGE($Q$4,$P$367)))*I420+277-((277-103)/(-62+(AVERAGE($Q$4,$P$367)))*210)</f>
        <v>143.12540566772492</v>
      </c>
    </row>
    <row r="421" spans="1:14" ht="12.75">
      <c r="A421" t="s">
        <v>357</v>
      </c>
      <c r="B421" s="1">
        <v>36801</v>
      </c>
      <c r="C421" s="2">
        <v>0.8704166666666667</v>
      </c>
      <c r="D421" t="s">
        <v>419</v>
      </c>
      <c r="E421">
        <v>0.673</v>
      </c>
      <c r="F421">
        <v>9.3589</v>
      </c>
      <c r="G421" t="s">
        <v>420</v>
      </c>
      <c r="H421">
        <v>1.666</v>
      </c>
      <c r="I421">
        <v>96.8474</v>
      </c>
      <c r="K421" s="2">
        <v>0.868055555555554</v>
      </c>
      <c r="L421" s="3">
        <f t="shared" si="31"/>
        <v>276.86805555555554</v>
      </c>
      <c r="M421">
        <f t="shared" si="28"/>
        <v>510.66000742071833</v>
      </c>
      <c r="N421">
        <f>(277-103)/(-62+(AVERAGE($Q$4,$P$367)))*I421+277-((277-103)/(-62+(AVERAGE($Q$4,$P$367)))*210)</f>
        <v>144.1115643544153</v>
      </c>
    </row>
    <row r="422" spans="1:14" ht="12.75">
      <c r="A422" t="s">
        <v>358</v>
      </c>
      <c r="B422" s="1">
        <v>36801</v>
      </c>
      <c r="C422" s="2">
        <v>0.8725</v>
      </c>
      <c r="D422" t="s">
        <v>419</v>
      </c>
      <c r="E422">
        <v>0.673</v>
      </c>
      <c r="F422">
        <v>9.0623</v>
      </c>
      <c r="G422" t="s">
        <v>420</v>
      </c>
      <c r="H422">
        <v>1.665</v>
      </c>
      <c r="I422">
        <v>97.4069</v>
      </c>
      <c r="K422" s="2">
        <v>0.870138888888887</v>
      </c>
      <c r="L422" s="3">
        <f t="shared" si="31"/>
        <v>276.8701388888889</v>
      </c>
      <c r="M422">
        <f t="shared" si="28"/>
        <v>494.4762937149426</v>
      </c>
      <c r="N422">
        <f>(277-103)/(-62+(AVERAGE($Q$4,$P$367)))*I422+277-((277-103)/(-62+(AVERAGE($Q$4,$P$367)))*210)</f>
        <v>144.76865115351404</v>
      </c>
    </row>
    <row r="423" spans="1:14" ht="12.75">
      <c r="A423" t="s">
        <v>359</v>
      </c>
      <c r="B423" s="1">
        <v>36801</v>
      </c>
      <c r="C423" s="2">
        <v>0.8746527777777778</v>
      </c>
      <c r="D423" t="s">
        <v>419</v>
      </c>
      <c r="E423">
        <v>0.673</v>
      </c>
      <c r="F423">
        <v>10.0722</v>
      </c>
      <c r="G423" t="s">
        <v>420</v>
      </c>
      <c r="H423">
        <v>1.665</v>
      </c>
      <c r="I423">
        <v>100.648</v>
      </c>
      <c r="K423" s="2">
        <v>0.87222222222222</v>
      </c>
      <c r="L423" s="3">
        <f t="shared" si="31"/>
        <v>276.8722222222222</v>
      </c>
      <c r="M423">
        <f t="shared" si="28"/>
        <v>549.5805839086815</v>
      </c>
      <c r="N423">
        <f>(277-103)/(-62+(AVERAGE($Q$4,$P$367)))*I423+277-((277-103)/(-62+(AVERAGE($Q$4,$P$367)))*210)</f>
        <v>148.57505691680103</v>
      </c>
    </row>
    <row r="424" spans="1:14" ht="12.75">
      <c r="A424" t="s">
        <v>360</v>
      </c>
      <c r="B424" s="1">
        <v>36801</v>
      </c>
      <c r="C424" s="2">
        <v>0.8766782407407407</v>
      </c>
      <c r="D424" t="s">
        <v>419</v>
      </c>
      <c r="E424">
        <v>0.671</v>
      </c>
      <c r="F424">
        <v>9.5244</v>
      </c>
      <c r="G424" t="s">
        <v>420</v>
      </c>
      <c r="H424">
        <v>1.663</v>
      </c>
      <c r="I424">
        <v>102.0894</v>
      </c>
      <c r="K424" s="2">
        <v>0.874305555555553</v>
      </c>
      <c r="L424" s="3">
        <f t="shared" si="31"/>
        <v>276.87430555555557</v>
      </c>
      <c r="M424">
        <f t="shared" si="28"/>
        <v>519.6903668890457</v>
      </c>
      <c r="N424">
        <f>(277-103)/(-62+(AVERAGE($Q$4,$P$367)))*I424+277-((277-103)/(-62+(AVERAGE($Q$4,$P$367)))*210)</f>
        <v>150.26786283676705</v>
      </c>
    </row>
    <row r="425" spans="1:14" ht="12.75">
      <c r="A425" t="s">
        <v>427</v>
      </c>
      <c r="B425" s="1">
        <v>36801</v>
      </c>
      <c r="C425">
        <f>AVERAGE(C424,C427)</f>
        <v>0.8798032407407408</v>
      </c>
      <c r="D425" t="s">
        <v>419</v>
      </c>
      <c r="E425" t="s">
        <v>427</v>
      </c>
      <c r="F425" t="s">
        <v>427</v>
      </c>
      <c r="G425" t="s">
        <v>420</v>
      </c>
      <c r="H425" t="s">
        <v>427</v>
      </c>
      <c r="I425" t="s">
        <v>427</v>
      </c>
      <c r="K425" s="2">
        <v>0.876388888888886</v>
      </c>
      <c r="L425" s="3">
        <f t="shared" si="31"/>
        <v>276.87638888888887</v>
      </c>
      <c r="M425" t="s">
        <v>427</v>
      </c>
      <c r="N425" t="s">
        <v>427</v>
      </c>
    </row>
    <row r="426" spans="1:14" ht="12.75">
      <c r="A426" t="s">
        <v>427</v>
      </c>
      <c r="B426" s="1">
        <v>36801</v>
      </c>
      <c r="C426">
        <f>AVERAGE(C425,C427)</f>
        <v>0.8813657407407407</v>
      </c>
      <c r="D426" t="s">
        <v>419</v>
      </c>
      <c r="E426" t="s">
        <v>427</v>
      </c>
      <c r="F426" t="s">
        <v>427</v>
      </c>
      <c r="G426" t="s">
        <v>420</v>
      </c>
      <c r="H426" t="s">
        <v>427</v>
      </c>
      <c r="I426" t="s">
        <v>427</v>
      </c>
      <c r="K426" s="2">
        <v>0.878472222222221</v>
      </c>
      <c r="L426" s="3">
        <f t="shared" si="31"/>
        <v>276.87847222222223</v>
      </c>
      <c r="M426" t="s">
        <v>427</v>
      </c>
      <c r="N426" t="s">
        <v>427</v>
      </c>
    </row>
    <row r="427" spans="1:14" ht="12.75">
      <c r="A427" t="s">
        <v>361</v>
      </c>
      <c r="B427" s="1">
        <v>36801</v>
      </c>
      <c r="C427" s="2">
        <v>0.8829282407407407</v>
      </c>
      <c r="D427" t="s">
        <v>419</v>
      </c>
      <c r="E427">
        <v>0.673</v>
      </c>
      <c r="F427">
        <v>10.1091</v>
      </c>
      <c r="G427" t="s">
        <v>420</v>
      </c>
      <c r="H427">
        <v>1.665</v>
      </c>
      <c r="I427">
        <v>106.0156</v>
      </c>
      <c r="K427" s="2">
        <v>0.880555555555554</v>
      </c>
      <c r="L427" s="3">
        <f t="shared" si="31"/>
        <v>276.88055555555553</v>
      </c>
      <c r="M427">
        <f t="shared" si="28"/>
        <v>551.5939994034325</v>
      </c>
      <c r="N427">
        <f>(277-103)/(-62+(AVERAGE($Q$4,$P$367)))*I427+277-((277-103)/(-62+(AVERAGE($Q$4,$P$367)))*210)</f>
        <v>154.878862283812</v>
      </c>
    </row>
    <row r="428" spans="1:14" ht="12.75">
      <c r="A428" t="s">
        <v>427</v>
      </c>
      <c r="B428" s="1">
        <v>36801</v>
      </c>
      <c r="C428">
        <f>AVERAGE(C427,C430)</f>
        <v>0.8860590277777778</v>
      </c>
      <c r="D428" t="s">
        <v>419</v>
      </c>
      <c r="E428" t="s">
        <v>427</v>
      </c>
      <c r="F428" t="s">
        <v>427</v>
      </c>
      <c r="G428" t="s">
        <v>420</v>
      </c>
      <c r="H428" t="s">
        <v>427</v>
      </c>
      <c r="I428" t="s">
        <v>427</v>
      </c>
      <c r="K428" s="2">
        <v>0.882638888888887</v>
      </c>
      <c r="L428" s="3">
        <f t="shared" si="31"/>
        <v>276.8826388888889</v>
      </c>
      <c r="M428" t="s">
        <v>427</v>
      </c>
      <c r="N428" t="s">
        <v>427</v>
      </c>
    </row>
    <row r="429" spans="1:14" ht="12.75">
      <c r="A429" t="s">
        <v>427</v>
      </c>
      <c r="B429" s="1">
        <v>36801</v>
      </c>
      <c r="C429">
        <f>AVERAGE(C428,C430)</f>
        <v>0.8876244212962963</v>
      </c>
      <c r="D429" t="s">
        <v>419</v>
      </c>
      <c r="E429" t="s">
        <v>427</v>
      </c>
      <c r="F429" t="s">
        <v>427</v>
      </c>
      <c r="G429" t="s">
        <v>420</v>
      </c>
      <c r="H429" t="s">
        <v>427</v>
      </c>
      <c r="I429" t="s">
        <v>427</v>
      </c>
      <c r="K429" s="2">
        <v>0.884722222222221</v>
      </c>
      <c r="L429" s="3">
        <f t="shared" si="31"/>
        <v>276.8847222222222</v>
      </c>
      <c r="M429" t="s">
        <v>427</v>
      </c>
      <c r="N429" t="s">
        <v>427</v>
      </c>
    </row>
    <row r="430" spans="1:14" ht="12.75">
      <c r="A430" t="s">
        <v>362</v>
      </c>
      <c r="B430" s="1">
        <v>36801</v>
      </c>
      <c r="C430" s="2">
        <v>0.8891898148148148</v>
      </c>
      <c r="D430" t="s">
        <v>419</v>
      </c>
      <c r="E430">
        <v>0.673</v>
      </c>
      <c r="F430">
        <v>9.14</v>
      </c>
      <c r="G430" t="s">
        <v>420</v>
      </c>
      <c r="H430">
        <v>1.665</v>
      </c>
      <c r="I430">
        <v>93.8189</v>
      </c>
      <c r="K430" s="2">
        <v>0.886805555555554</v>
      </c>
      <c r="L430" s="3">
        <f t="shared" si="31"/>
        <v>276.88680555555555</v>
      </c>
      <c r="M430">
        <f t="shared" si="28"/>
        <v>498.71592471608477</v>
      </c>
      <c r="N430">
        <f>(277-103)/(-62+(AVERAGE($Q$4,$P$367)))*I430+277-((277-103)/(-62+(AVERAGE($Q$4,$P$367)))*210)</f>
        <v>140.55483983060714</v>
      </c>
    </row>
    <row r="431" spans="1:14" ht="12.75">
      <c r="A431" t="s">
        <v>363</v>
      </c>
      <c r="B431" s="1">
        <v>36801</v>
      </c>
      <c r="C431" s="2">
        <v>0.8912731481481481</v>
      </c>
      <c r="D431" t="s">
        <v>419</v>
      </c>
      <c r="E431">
        <v>0.673</v>
      </c>
      <c r="F431">
        <v>9.0864</v>
      </c>
      <c r="G431" t="s">
        <v>420</v>
      </c>
      <c r="H431">
        <v>1.665</v>
      </c>
      <c r="I431">
        <v>99.3742</v>
      </c>
      <c r="K431" s="2">
        <v>0.888888888888887</v>
      </c>
      <c r="L431" s="3">
        <f t="shared" si="31"/>
        <v>276.8888888888889</v>
      </c>
      <c r="M431">
        <f t="shared" si="28"/>
        <v>495.79128865866875</v>
      </c>
      <c r="N431">
        <f>(277-103)/(-62+(AVERAGE($Q$4,$P$367)))*I431+277-((277-103)/(-62+(AVERAGE($Q$4,$P$367)))*210)</f>
        <v>147.07908343209675</v>
      </c>
    </row>
    <row r="432" spans="1:14" ht="12.75">
      <c r="A432" t="s">
        <v>427</v>
      </c>
      <c r="B432" s="1">
        <v>36801</v>
      </c>
      <c r="C432">
        <f>AVERAGE(C431,C433)</f>
        <v>0.8933564814814814</v>
      </c>
      <c r="D432" t="s">
        <v>419</v>
      </c>
      <c r="E432" t="s">
        <v>427</v>
      </c>
      <c r="F432" t="s">
        <v>427</v>
      </c>
      <c r="G432" t="s">
        <v>420</v>
      </c>
      <c r="H432" t="s">
        <v>427</v>
      </c>
      <c r="I432" t="s">
        <v>427</v>
      </c>
      <c r="K432" s="2">
        <v>0.890972222222221</v>
      </c>
      <c r="L432" s="3">
        <f t="shared" si="31"/>
        <v>276.8909722222222</v>
      </c>
      <c r="M432" t="s">
        <v>427</v>
      </c>
      <c r="N432" t="s">
        <v>427</v>
      </c>
    </row>
    <row r="433" spans="1:14" ht="12.75">
      <c r="A433" t="s">
        <v>364</v>
      </c>
      <c r="B433" s="1">
        <v>36801</v>
      </c>
      <c r="C433" s="2">
        <v>0.8954398148148148</v>
      </c>
      <c r="D433" t="s">
        <v>419</v>
      </c>
      <c r="E433">
        <v>0.673</v>
      </c>
      <c r="F433">
        <v>9.6279</v>
      </c>
      <c r="G433" t="s">
        <v>420</v>
      </c>
      <c r="H433">
        <v>1.665</v>
      </c>
      <c r="I433">
        <v>98.011</v>
      </c>
      <c r="K433" s="2">
        <v>0.893055555555553</v>
      </c>
      <c r="L433" s="3">
        <f t="shared" si="31"/>
        <v>276.8930555555556</v>
      </c>
      <c r="M433">
        <f aca="true" t="shared" si="33" ref="M433:M484">500*F433/AVERAGE($Q$367,$Q$6)</f>
        <v>525.337751813347</v>
      </c>
      <c r="N433">
        <f aca="true" t="shared" si="34" ref="N433:N443">(277-103)/(-62+(AVERAGE($Q$4,$P$367)))*I433+277-((277-103)/(-62+(AVERAGE($Q$4,$P$367)))*210)</f>
        <v>145.47811698968127</v>
      </c>
    </row>
    <row r="434" spans="1:14" ht="12.75">
      <c r="A434" t="s">
        <v>365</v>
      </c>
      <c r="B434" s="1">
        <v>36801</v>
      </c>
      <c r="C434" s="2">
        <v>0.8975231481481482</v>
      </c>
      <c r="D434" t="s">
        <v>419</v>
      </c>
      <c r="E434">
        <v>0.673</v>
      </c>
      <c r="F434">
        <v>9.3479</v>
      </c>
      <c r="G434" t="s">
        <v>420</v>
      </c>
      <c r="H434">
        <v>1.665</v>
      </c>
      <c r="I434">
        <v>99.2484</v>
      </c>
      <c r="K434" s="2">
        <v>0.895138888888886</v>
      </c>
      <c r="L434" s="3">
        <f t="shared" si="31"/>
        <v>276.8951388888889</v>
      </c>
      <c r="M434">
        <f t="shared" si="33"/>
        <v>510.0598022596815</v>
      </c>
      <c r="N434">
        <f t="shared" si="34"/>
        <v>146.9313416638633</v>
      </c>
    </row>
    <row r="435" spans="1:14" ht="12.75">
      <c r="A435" t="s">
        <v>366</v>
      </c>
      <c r="B435" s="1">
        <v>36801</v>
      </c>
      <c r="C435" s="2">
        <v>0.8996064814814814</v>
      </c>
      <c r="D435" t="s">
        <v>419</v>
      </c>
      <c r="E435">
        <v>0.673</v>
      </c>
      <c r="F435">
        <v>9.5715</v>
      </c>
      <c r="G435" t="s">
        <v>420</v>
      </c>
      <c r="H435">
        <v>1.665</v>
      </c>
      <c r="I435">
        <v>100.952</v>
      </c>
      <c r="K435" s="2">
        <v>0.897222222222221</v>
      </c>
      <c r="L435" s="3">
        <f t="shared" si="31"/>
        <v>276.89722222222224</v>
      </c>
      <c r="M435">
        <f t="shared" si="33"/>
        <v>522.2603362603944</v>
      </c>
      <c r="N435">
        <f t="shared" si="34"/>
        <v>148.93207994973403</v>
      </c>
    </row>
    <row r="436" spans="1:14" ht="12.75">
      <c r="A436" t="s">
        <v>367</v>
      </c>
      <c r="B436" s="1">
        <v>36801</v>
      </c>
      <c r="C436" s="2">
        <v>0.9017013888888888</v>
      </c>
      <c r="D436" t="s">
        <v>419</v>
      </c>
      <c r="E436">
        <v>0.673</v>
      </c>
      <c r="F436">
        <v>8.8883</v>
      </c>
      <c r="G436" t="s">
        <v>420</v>
      </c>
      <c r="H436">
        <v>1.666</v>
      </c>
      <c r="I436">
        <v>96.0744</v>
      </c>
      <c r="K436" s="2">
        <v>0.899305555555554</v>
      </c>
      <c r="L436" s="3">
        <f t="shared" si="31"/>
        <v>276.89930555555554</v>
      </c>
      <c r="M436">
        <f t="shared" si="33"/>
        <v>484.98213934945034</v>
      </c>
      <c r="N436">
        <f t="shared" si="34"/>
        <v>143.20373933975333</v>
      </c>
    </row>
    <row r="437" spans="1:14" ht="12.75">
      <c r="A437" t="s">
        <v>368</v>
      </c>
      <c r="B437" s="1">
        <v>36801</v>
      </c>
      <c r="C437" s="2">
        <v>0.9037847222222223</v>
      </c>
      <c r="D437" t="s">
        <v>419</v>
      </c>
      <c r="E437">
        <v>0.673</v>
      </c>
      <c r="F437">
        <v>9.5379</v>
      </c>
      <c r="G437" t="s">
        <v>420</v>
      </c>
      <c r="H437">
        <v>1.665</v>
      </c>
      <c r="I437">
        <v>103.7806</v>
      </c>
      <c r="K437" s="2">
        <v>0.901388888888887</v>
      </c>
      <c r="L437" s="3">
        <f t="shared" si="31"/>
        <v>276.9013888888889</v>
      </c>
      <c r="M437">
        <f t="shared" si="33"/>
        <v>520.4269823139546</v>
      </c>
      <c r="N437">
        <f t="shared" si="34"/>
        <v>152.25403834103133</v>
      </c>
    </row>
    <row r="438" spans="1:14" ht="12.75">
      <c r="A438" t="s">
        <v>369</v>
      </c>
      <c r="B438" s="1">
        <v>36801</v>
      </c>
      <c r="C438" s="2">
        <v>0.9058680555555556</v>
      </c>
      <c r="D438" t="s">
        <v>419</v>
      </c>
      <c r="E438">
        <v>0.673</v>
      </c>
      <c r="F438">
        <v>9.3886</v>
      </c>
      <c r="G438" t="s">
        <v>420</v>
      </c>
      <c r="H438">
        <v>1.665</v>
      </c>
      <c r="I438">
        <v>98.7674</v>
      </c>
      <c r="K438" s="2">
        <v>0.90347222222222</v>
      </c>
      <c r="L438" s="3">
        <f t="shared" si="31"/>
        <v>276.9034722222222</v>
      </c>
      <c r="M438">
        <f t="shared" si="33"/>
        <v>512.2805613555179</v>
      </c>
      <c r="N438">
        <f t="shared" si="34"/>
        <v>146.36644666767648</v>
      </c>
    </row>
    <row r="439" spans="1:14" ht="12.75">
      <c r="A439" t="s">
        <v>370</v>
      </c>
      <c r="B439" s="1">
        <v>36801</v>
      </c>
      <c r="C439" s="2">
        <v>0.9079513888888888</v>
      </c>
      <c r="D439" t="s">
        <v>419</v>
      </c>
      <c r="E439">
        <v>0.673</v>
      </c>
      <c r="F439">
        <v>9.6573</v>
      </c>
      <c r="G439" t="s">
        <v>420</v>
      </c>
      <c r="H439">
        <v>1.665</v>
      </c>
      <c r="I439">
        <v>99.7564</v>
      </c>
      <c r="K439" s="2">
        <v>0.905555555555553</v>
      </c>
      <c r="L439" s="3">
        <f t="shared" si="31"/>
        <v>276.90555555555557</v>
      </c>
      <c r="M439">
        <f t="shared" si="33"/>
        <v>526.941936516482</v>
      </c>
      <c r="N439">
        <f t="shared" si="34"/>
        <v>147.52794594258035</v>
      </c>
    </row>
    <row r="440" spans="1:14" ht="12.75">
      <c r="A440" t="s">
        <v>371</v>
      </c>
      <c r="B440" s="1">
        <v>36801</v>
      </c>
      <c r="C440" s="2">
        <v>0.9100347222222221</v>
      </c>
      <c r="D440" t="s">
        <v>419</v>
      </c>
      <c r="E440">
        <v>0.673</v>
      </c>
      <c r="F440">
        <v>9.872</v>
      </c>
      <c r="G440" t="s">
        <v>420</v>
      </c>
      <c r="H440">
        <v>1.665</v>
      </c>
      <c r="I440">
        <v>102.5006</v>
      </c>
      <c r="K440" s="2">
        <v>0.907638888888886</v>
      </c>
      <c r="L440" s="3">
        <f t="shared" si="31"/>
        <v>276.90763888888887</v>
      </c>
      <c r="M440">
        <f t="shared" si="33"/>
        <v>538.6568499778106</v>
      </c>
      <c r="N440">
        <f t="shared" si="34"/>
        <v>150.75078346552385</v>
      </c>
    </row>
    <row r="441" spans="1:14" ht="12.75">
      <c r="A441" t="s">
        <v>372</v>
      </c>
      <c r="B441" s="1">
        <v>36801</v>
      </c>
      <c r="C441" s="2">
        <v>0.9121180555555556</v>
      </c>
      <c r="D441" t="s">
        <v>419</v>
      </c>
      <c r="E441">
        <v>0.675</v>
      </c>
      <c r="F441">
        <v>9.4584</v>
      </c>
      <c r="G441" t="s">
        <v>420</v>
      </c>
      <c r="H441">
        <v>1.666</v>
      </c>
      <c r="I441">
        <v>103.2152</v>
      </c>
      <c r="K441" s="2">
        <v>0.909722222222221</v>
      </c>
      <c r="L441" s="3">
        <f t="shared" si="31"/>
        <v>276.90972222222223</v>
      </c>
      <c r="M441">
        <f t="shared" si="33"/>
        <v>516.0891359228245</v>
      </c>
      <c r="N441">
        <f t="shared" si="34"/>
        <v>151.59002247649073</v>
      </c>
    </row>
    <row r="442" spans="1:14" ht="12.75">
      <c r="A442" t="s">
        <v>373</v>
      </c>
      <c r="B442" s="1">
        <v>36801</v>
      </c>
      <c r="C442" s="2">
        <v>0.9142129629629631</v>
      </c>
      <c r="D442" t="s">
        <v>419</v>
      </c>
      <c r="E442">
        <v>0.673</v>
      </c>
      <c r="F442">
        <v>9.1399</v>
      </c>
      <c r="G442" t="s">
        <v>420</v>
      </c>
      <c r="H442">
        <v>1.666</v>
      </c>
      <c r="I442">
        <v>101.8667</v>
      </c>
      <c r="K442" s="2">
        <v>0.911805555555554</v>
      </c>
      <c r="L442" s="3">
        <f t="shared" si="31"/>
        <v>276.91180555555553</v>
      </c>
      <c r="M442">
        <f t="shared" si="33"/>
        <v>498.71046830552996</v>
      </c>
      <c r="N442">
        <f t="shared" si="34"/>
        <v>150.0063199767862</v>
      </c>
    </row>
    <row r="443" spans="1:14" ht="12.75">
      <c r="A443" t="s">
        <v>374</v>
      </c>
      <c r="B443" s="1">
        <v>36801</v>
      </c>
      <c r="C443" s="2">
        <v>0.9162962962962963</v>
      </c>
      <c r="D443" t="s">
        <v>419</v>
      </c>
      <c r="E443">
        <v>0.675</v>
      </c>
      <c r="F443">
        <v>9.903</v>
      </c>
      <c r="G443" t="s">
        <v>420</v>
      </c>
      <c r="H443">
        <v>1.666</v>
      </c>
      <c r="I443">
        <v>103.5938</v>
      </c>
      <c r="K443" s="2">
        <v>0.913888888888887</v>
      </c>
      <c r="L443" s="3">
        <f t="shared" si="31"/>
        <v>276.9138888888889</v>
      </c>
      <c r="M443">
        <f t="shared" si="33"/>
        <v>540.3483372498235</v>
      </c>
      <c r="N443">
        <f t="shared" si="34"/>
        <v>152.0346570826369</v>
      </c>
    </row>
    <row r="444" spans="1:14" ht="12.75">
      <c r="A444" t="s">
        <v>427</v>
      </c>
      <c r="B444" s="1">
        <v>36801</v>
      </c>
      <c r="C444">
        <f>AVERAGE(C443,C445)</f>
        <v>0.9183796296296296</v>
      </c>
      <c r="D444" t="s">
        <v>419</v>
      </c>
      <c r="E444" t="s">
        <v>427</v>
      </c>
      <c r="F444" t="s">
        <v>427</v>
      </c>
      <c r="G444" t="s">
        <v>420</v>
      </c>
      <c r="H444" t="s">
        <v>427</v>
      </c>
      <c r="I444" t="s">
        <v>427</v>
      </c>
      <c r="K444" s="2">
        <v>0.915972222222221</v>
      </c>
      <c r="L444" s="3">
        <f t="shared" si="31"/>
        <v>276.9159722222222</v>
      </c>
      <c r="M444" t="s">
        <v>427</v>
      </c>
      <c r="N444" t="s">
        <v>427</v>
      </c>
    </row>
    <row r="445" spans="1:14" ht="12.75">
      <c r="A445" t="s">
        <v>375</v>
      </c>
      <c r="B445" s="1">
        <v>36801</v>
      </c>
      <c r="C445" s="2">
        <v>0.9204629629629629</v>
      </c>
      <c r="D445" t="s">
        <v>419</v>
      </c>
      <c r="E445">
        <v>0.676</v>
      </c>
      <c r="F445">
        <v>9.9001</v>
      </c>
      <c r="G445" t="s">
        <v>420</v>
      </c>
      <c r="H445">
        <v>1.668</v>
      </c>
      <c r="I445">
        <v>107.6211</v>
      </c>
      <c r="K445" s="2">
        <v>0.918055555555554</v>
      </c>
      <c r="L445" s="3">
        <f t="shared" si="31"/>
        <v>276.91805555555555</v>
      </c>
      <c r="M445">
        <f t="shared" si="33"/>
        <v>540.1901013437321</v>
      </c>
      <c r="N445">
        <f aca="true" t="shared" si="35" ref="N445:N450">(277-103)/(-62+(AVERAGE($Q$4,$P$367)))*I445+277-((277-103)/(-62+(AVERAGE($Q$4,$P$367)))*210)</f>
        <v>156.76439017648948</v>
      </c>
    </row>
    <row r="446" spans="1:14" ht="12.75">
      <c r="A446" t="s">
        <v>376</v>
      </c>
      <c r="B446" s="1">
        <v>36801</v>
      </c>
      <c r="C446" s="2">
        <v>0.9225462962962964</v>
      </c>
      <c r="D446" t="s">
        <v>419</v>
      </c>
      <c r="E446">
        <v>0.673</v>
      </c>
      <c r="F446">
        <v>10.2919</v>
      </c>
      <c r="G446" t="s">
        <v>420</v>
      </c>
      <c r="H446">
        <v>1.665</v>
      </c>
      <c r="I446">
        <v>104.3615</v>
      </c>
      <c r="K446" s="2">
        <v>0.920138888888887</v>
      </c>
      <c r="L446" s="3">
        <f t="shared" si="31"/>
        <v>276.9201388888889</v>
      </c>
      <c r="M446">
        <f t="shared" si="33"/>
        <v>561.5683178977541</v>
      </c>
      <c r="N446">
        <f t="shared" si="35"/>
        <v>152.93625768258</v>
      </c>
    </row>
    <row r="447" spans="1:14" ht="12.75">
      <c r="A447" t="s">
        <v>377</v>
      </c>
      <c r="B447" s="1">
        <v>36801</v>
      </c>
      <c r="C447" s="2">
        <v>0.9246296296296297</v>
      </c>
      <c r="D447" t="s">
        <v>419</v>
      </c>
      <c r="E447">
        <v>0.673</v>
      </c>
      <c r="F447">
        <v>9.6719</v>
      </c>
      <c r="G447" t="s">
        <v>420</v>
      </c>
      <c r="H447">
        <v>1.665</v>
      </c>
      <c r="I447">
        <v>109.6577</v>
      </c>
      <c r="K447" s="2">
        <v>0.922222222222221</v>
      </c>
      <c r="L447" s="3">
        <f t="shared" si="31"/>
        <v>276.9222222222222</v>
      </c>
      <c r="M447">
        <f t="shared" si="33"/>
        <v>527.7385724574947</v>
      </c>
      <c r="N447">
        <f t="shared" si="35"/>
        <v>159.15620961356655</v>
      </c>
    </row>
    <row r="448" spans="1:14" ht="12.75">
      <c r="A448" t="s">
        <v>378</v>
      </c>
      <c r="B448" s="1">
        <v>36801</v>
      </c>
      <c r="C448" s="2">
        <v>0.9267708333333333</v>
      </c>
      <c r="D448" t="s">
        <v>419</v>
      </c>
      <c r="E448">
        <v>0.673</v>
      </c>
      <c r="F448">
        <v>9.4154</v>
      </c>
      <c r="G448" t="s">
        <v>420</v>
      </c>
      <c r="H448">
        <v>1.665</v>
      </c>
      <c r="I448">
        <v>110.2259</v>
      </c>
      <c r="K448" s="2">
        <v>0.924305555555553</v>
      </c>
      <c r="L448" s="3">
        <f t="shared" si="31"/>
        <v>276.9243055555556</v>
      </c>
      <c r="M448">
        <f t="shared" si="33"/>
        <v>513.7428793842258</v>
      </c>
      <c r="N448">
        <f t="shared" si="35"/>
        <v>159.82351384814723</v>
      </c>
    </row>
    <row r="449" spans="1:14" ht="12.75">
      <c r="A449" t="s">
        <v>379</v>
      </c>
      <c r="B449" s="1">
        <v>36801</v>
      </c>
      <c r="C449" s="2">
        <v>0.9287962962962962</v>
      </c>
      <c r="D449" t="s">
        <v>419</v>
      </c>
      <c r="E449">
        <v>0.673</v>
      </c>
      <c r="F449">
        <v>9.9912</v>
      </c>
      <c r="G449" t="s">
        <v>420</v>
      </c>
      <c r="H449">
        <v>1.666</v>
      </c>
      <c r="I449">
        <v>111.071</v>
      </c>
      <c r="K449" s="2">
        <v>0.926388888888886</v>
      </c>
      <c r="L449" s="3">
        <f t="shared" si="31"/>
        <v>276.9263888888889</v>
      </c>
      <c r="M449">
        <f t="shared" si="33"/>
        <v>545.1608913592282</v>
      </c>
      <c r="N449">
        <f t="shared" si="35"/>
        <v>160.81601439134363</v>
      </c>
    </row>
    <row r="450" spans="1:14" ht="12.75">
      <c r="A450" t="s">
        <v>380</v>
      </c>
      <c r="B450" s="1">
        <v>36801</v>
      </c>
      <c r="C450" s="2">
        <v>0.9308912037037037</v>
      </c>
      <c r="D450" t="s">
        <v>419</v>
      </c>
      <c r="E450">
        <v>0.673</v>
      </c>
      <c r="F450">
        <v>10.274</v>
      </c>
      <c r="G450" t="s">
        <v>420</v>
      </c>
      <c r="H450">
        <v>1.665</v>
      </c>
      <c r="I450">
        <v>113.8276</v>
      </c>
      <c r="K450" s="2">
        <v>0.928472222222221</v>
      </c>
      <c r="L450" s="3">
        <f t="shared" si="31"/>
        <v>276.92847222222224</v>
      </c>
      <c r="M450">
        <f t="shared" si="33"/>
        <v>560.5916204084305</v>
      </c>
      <c r="N450">
        <f t="shared" si="35"/>
        <v>164.0534146958936</v>
      </c>
    </row>
    <row r="451" spans="1:14" ht="12.75">
      <c r="A451" t="s">
        <v>427</v>
      </c>
      <c r="B451" s="1">
        <v>36801</v>
      </c>
      <c r="C451">
        <f>AVERAGE(C450,C452)</f>
        <v>0.932974537037037</v>
      </c>
      <c r="D451" t="s">
        <v>419</v>
      </c>
      <c r="E451" t="s">
        <v>427</v>
      </c>
      <c r="F451" t="s">
        <v>427</v>
      </c>
      <c r="G451" t="s">
        <v>420</v>
      </c>
      <c r="H451" t="s">
        <v>427</v>
      </c>
      <c r="I451" t="s">
        <v>427</v>
      </c>
      <c r="K451" s="2">
        <v>0.930555555555554</v>
      </c>
      <c r="L451" s="3">
        <f t="shared" si="31"/>
        <v>276.93055555555554</v>
      </c>
      <c r="M451" t="s">
        <v>427</v>
      </c>
      <c r="N451" t="s">
        <v>427</v>
      </c>
    </row>
    <row r="452" spans="1:14" ht="12.75">
      <c r="A452" t="s">
        <v>381</v>
      </c>
      <c r="B452" s="1">
        <v>36801</v>
      </c>
      <c r="C452" s="2">
        <v>0.9350578703703704</v>
      </c>
      <c r="D452" t="s">
        <v>419</v>
      </c>
      <c r="E452">
        <v>0.673</v>
      </c>
      <c r="F452">
        <v>9.7957</v>
      </c>
      <c r="G452" t="s">
        <v>420</v>
      </c>
      <c r="H452">
        <v>1.665</v>
      </c>
      <c r="I452">
        <v>120.1366</v>
      </c>
      <c r="K452" s="2">
        <v>0.932638888888887</v>
      </c>
      <c r="L452" s="3">
        <f t="shared" si="31"/>
        <v>276.9326388888889</v>
      </c>
      <c r="M452">
        <f t="shared" si="33"/>
        <v>534.4936087244367</v>
      </c>
      <c r="N452">
        <f aca="true" t="shared" si="36" ref="N452:N459">(277-103)/(-62+(AVERAGE($Q$4,$P$367)))*I452+277-((277-103)/(-62+(AVERAGE($Q$4,$P$367)))*210)</f>
        <v>171.46281704712538</v>
      </c>
    </row>
    <row r="453" spans="1:14" ht="12.75">
      <c r="A453" t="s">
        <v>382</v>
      </c>
      <c r="B453" s="1">
        <v>36801</v>
      </c>
      <c r="C453" s="2">
        <v>0.9371412037037037</v>
      </c>
      <c r="D453" t="s">
        <v>419</v>
      </c>
      <c r="E453">
        <v>0.673</v>
      </c>
      <c r="F453">
        <v>9.9804</v>
      </c>
      <c r="G453" t="s">
        <v>420</v>
      </c>
      <c r="H453">
        <v>1.665</v>
      </c>
      <c r="I453">
        <v>124.5307</v>
      </c>
      <c r="K453" s="2">
        <v>0.93472222222222</v>
      </c>
      <c r="L453" s="3">
        <f t="shared" si="31"/>
        <v>276.9347222222222</v>
      </c>
      <c r="M453">
        <f t="shared" si="33"/>
        <v>544.5715990193011</v>
      </c>
      <c r="N453">
        <f t="shared" si="36"/>
        <v>176.6233266162406</v>
      </c>
    </row>
    <row r="454" spans="1:14" ht="12.75">
      <c r="A454" t="s">
        <v>383</v>
      </c>
      <c r="B454" s="1">
        <v>36801</v>
      </c>
      <c r="C454" s="2">
        <v>0.939224537037037</v>
      </c>
      <c r="D454" t="s">
        <v>419</v>
      </c>
      <c r="E454">
        <v>0.673</v>
      </c>
      <c r="F454">
        <v>9.729</v>
      </c>
      <c r="G454" t="s">
        <v>420</v>
      </c>
      <c r="H454">
        <v>1.665</v>
      </c>
      <c r="I454">
        <v>122.6566</v>
      </c>
      <c r="K454" s="2">
        <v>0.936805555555553</v>
      </c>
      <c r="L454" s="3">
        <f aca="true" t="shared" si="37" ref="L454:L484">B454-DATE(1999,12,31)+K454</f>
        <v>276.93680555555557</v>
      </c>
      <c r="M454">
        <f t="shared" si="33"/>
        <v>530.8541828843314</v>
      </c>
      <c r="N454">
        <f t="shared" si="36"/>
        <v>174.42235008328078</v>
      </c>
    </row>
    <row r="455" spans="1:14" ht="12.75">
      <c r="A455" t="s">
        <v>384</v>
      </c>
      <c r="B455" s="1">
        <v>36801</v>
      </c>
      <c r="C455" s="2">
        <v>0.9413078703703704</v>
      </c>
      <c r="D455" t="s">
        <v>419</v>
      </c>
      <c r="E455">
        <v>0.673</v>
      </c>
      <c r="F455">
        <v>9.8208</v>
      </c>
      <c r="G455" t="s">
        <v>420</v>
      </c>
      <c r="H455">
        <v>1.665</v>
      </c>
      <c r="I455">
        <v>117.1294</v>
      </c>
      <c r="K455" s="2">
        <v>0.938888888888886</v>
      </c>
      <c r="L455" s="3">
        <f t="shared" si="37"/>
        <v>276.93888888888887</v>
      </c>
      <c r="M455">
        <f t="shared" si="33"/>
        <v>535.8631677737118</v>
      </c>
      <c r="N455">
        <f t="shared" si="36"/>
        <v>167.93110762398004</v>
      </c>
    </row>
    <row r="456" spans="1:14" ht="12.75">
      <c r="A456" t="s">
        <v>385</v>
      </c>
      <c r="B456" s="1">
        <v>36801</v>
      </c>
      <c r="C456" s="2">
        <v>0.9434490740740741</v>
      </c>
      <c r="D456" t="s">
        <v>419</v>
      </c>
      <c r="E456">
        <v>0.673</v>
      </c>
      <c r="F456">
        <v>10.7906</v>
      </c>
      <c r="G456" t="s">
        <v>420</v>
      </c>
      <c r="H456">
        <v>1.665</v>
      </c>
      <c r="I456">
        <v>111.5747</v>
      </c>
      <c r="K456" s="2">
        <v>0.94097222222222</v>
      </c>
      <c r="L456" s="3">
        <f t="shared" si="37"/>
        <v>276.94097222222223</v>
      </c>
      <c r="M456">
        <f t="shared" si="33"/>
        <v>588.7794373349436</v>
      </c>
      <c r="N456">
        <f t="shared" si="36"/>
        <v>161.40756867321323</v>
      </c>
    </row>
    <row r="457" spans="1:14" ht="12.75">
      <c r="A457" t="s">
        <v>386</v>
      </c>
      <c r="B457" s="1">
        <v>36801</v>
      </c>
      <c r="C457" s="2">
        <v>0.9454861111111111</v>
      </c>
      <c r="D457" t="s">
        <v>419</v>
      </c>
      <c r="E457">
        <v>0.673</v>
      </c>
      <c r="F457">
        <v>10.4302</v>
      </c>
      <c r="G457" t="s">
        <v>420</v>
      </c>
      <c r="H457">
        <v>1.666</v>
      </c>
      <c r="I457">
        <v>114.6493</v>
      </c>
      <c r="K457" s="2">
        <v>0.943055555555554</v>
      </c>
      <c r="L457" s="3">
        <f t="shared" si="37"/>
        <v>276.94305555555553</v>
      </c>
      <c r="M457">
        <f t="shared" si="33"/>
        <v>569.1145336951539</v>
      </c>
      <c r="N457">
        <f t="shared" si="36"/>
        <v>165.01843386089712</v>
      </c>
    </row>
    <row r="458" spans="1:14" ht="12.75">
      <c r="A458" t="s">
        <v>387</v>
      </c>
      <c r="B458" s="1">
        <v>36801</v>
      </c>
      <c r="C458" s="2">
        <v>0.9475694444444445</v>
      </c>
      <c r="D458" t="s">
        <v>419</v>
      </c>
      <c r="E458">
        <v>0.673</v>
      </c>
      <c r="F458">
        <v>9.713</v>
      </c>
      <c r="G458" t="s">
        <v>420</v>
      </c>
      <c r="H458">
        <v>1.665</v>
      </c>
      <c r="I458">
        <v>112.4707</v>
      </c>
      <c r="K458" s="2">
        <v>0.945138888888887</v>
      </c>
      <c r="L458" s="3">
        <f t="shared" si="37"/>
        <v>276.9451388888889</v>
      </c>
      <c r="M458">
        <f t="shared" si="33"/>
        <v>529.9811571955505</v>
      </c>
      <c r="N458">
        <f t="shared" si="36"/>
        <v>162.45984708606846</v>
      </c>
    </row>
    <row r="459" spans="1:14" ht="12.75">
      <c r="A459" t="s">
        <v>388</v>
      </c>
      <c r="B459" s="1">
        <v>36801</v>
      </c>
      <c r="C459" s="2">
        <v>0.9496527777777778</v>
      </c>
      <c r="D459" t="s">
        <v>419</v>
      </c>
      <c r="E459">
        <v>0.673</v>
      </c>
      <c r="F459">
        <v>9.5609</v>
      </c>
      <c r="G459" t="s">
        <v>420</v>
      </c>
      <c r="H459">
        <v>1.665</v>
      </c>
      <c r="I459">
        <v>113.3683</v>
      </c>
      <c r="K459" s="2">
        <v>0.94722222222222</v>
      </c>
      <c r="L459" s="3">
        <f t="shared" si="37"/>
        <v>276.9472222222222</v>
      </c>
      <c r="M459">
        <f t="shared" si="33"/>
        <v>521.6819567415771</v>
      </c>
      <c r="N459">
        <f t="shared" si="36"/>
        <v>163.51400456751816</v>
      </c>
    </row>
    <row r="460" spans="1:14" ht="12.75">
      <c r="A460" t="s">
        <v>427</v>
      </c>
      <c r="B460" s="1">
        <v>36801</v>
      </c>
      <c r="C460">
        <f>AVERAGE(C459,C462)</f>
        <v>0.9527777777777777</v>
      </c>
      <c r="D460" t="s">
        <v>419</v>
      </c>
      <c r="E460" t="s">
        <v>427</v>
      </c>
      <c r="F460" t="s">
        <v>427</v>
      </c>
      <c r="G460" t="s">
        <v>420</v>
      </c>
      <c r="H460" t="s">
        <v>427</v>
      </c>
      <c r="I460" t="s">
        <v>427</v>
      </c>
      <c r="K460" s="2">
        <v>0.949305555555554</v>
      </c>
      <c r="L460" s="3">
        <f t="shared" si="37"/>
        <v>276.94930555555555</v>
      </c>
      <c r="M460" t="s">
        <v>427</v>
      </c>
      <c r="N460" t="s">
        <v>427</v>
      </c>
    </row>
    <row r="461" spans="1:14" ht="12.75">
      <c r="A461" t="s">
        <v>427</v>
      </c>
      <c r="B461" s="1">
        <v>36801</v>
      </c>
      <c r="C461">
        <f>AVERAGE(C460,C462)</f>
        <v>0.9543402777777777</v>
      </c>
      <c r="D461" t="s">
        <v>419</v>
      </c>
      <c r="E461" t="s">
        <v>427</v>
      </c>
      <c r="F461" t="s">
        <v>427</v>
      </c>
      <c r="G461" t="s">
        <v>420</v>
      </c>
      <c r="H461" t="s">
        <v>427</v>
      </c>
      <c r="I461" t="s">
        <v>427</v>
      </c>
      <c r="K461" s="2">
        <v>0.951388888888887</v>
      </c>
      <c r="L461" s="3">
        <f t="shared" si="37"/>
        <v>276.9513888888889</v>
      </c>
      <c r="M461" t="s">
        <v>427</v>
      </c>
      <c r="N461" t="s">
        <v>427</v>
      </c>
    </row>
    <row r="462" spans="1:14" ht="12.75">
      <c r="A462" t="s">
        <v>389</v>
      </c>
      <c r="B462" s="1">
        <v>36801</v>
      </c>
      <c r="C462" s="2">
        <v>0.9559027777777778</v>
      </c>
      <c r="D462" t="s">
        <v>419</v>
      </c>
      <c r="E462">
        <v>0.673</v>
      </c>
      <c r="F462">
        <v>9.9631</v>
      </c>
      <c r="G462" t="s">
        <v>420</v>
      </c>
      <c r="H462">
        <v>1.666</v>
      </c>
      <c r="I462">
        <v>110.3277</v>
      </c>
      <c r="K462" s="2">
        <v>0.95347222222222</v>
      </c>
      <c r="L462" s="3">
        <f t="shared" si="37"/>
        <v>276.9534722222222</v>
      </c>
      <c r="M462">
        <f t="shared" si="33"/>
        <v>543.6276399933068</v>
      </c>
      <c r="N462">
        <f>(277-103)/(-62+(AVERAGE($Q$4,$P$367)))*I462+277-((277-103)/(-62+(AVERAGE($Q$4,$P$367)))*210)</f>
        <v>159.94306958746495</v>
      </c>
    </row>
    <row r="463" spans="1:14" ht="12.75">
      <c r="A463" t="s">
        <v>427</v>
      </c>
      <c r="B463" s="1">
        <v>36801</v>
      </c>
      <c r="C463">
        <f>AVERAGE(C462,C464)</f>
        <v>0.9579918981481481</v>
      </c>
      <c r="D463" t="s">
        <v>419</v>
      </c>
      <c r="E463" t="s">
        <v>427</v>
      </c>
      <c r="F463" t="s">
        <v>427</v>
      </c>
      <c r="G463" t="s">
        <v>420</v>
      </c>
      <c r="H463" t="s">
        <v>427</v>
      </c>
      <c r="I463" t="s">
        <v>427</v>
      </c>
      <c r="K463" s="2">
        <v>0.955555555555553</v>
      </c>
      <c r="L463" s="3">
        <f t="shared" si="37"/>
        <v>276.9555555555556</v>
      </c>
      <c r="M463" t="s">
        <v>427</v>
      </c>
      <c r="N463" t="s">
        <v>427</v>
      </c>
    </row>
    <row r="464" spans="1:14" ht="12.75">
      <c r="A464" t="s">
        <v>390</v>
      </c>
      <c r="B464" s="1">
        <v>36801</v>
      </c>
      <c r="C464" s="2">
        <v>0.9600810185185185</v>
      </c>
      <c r="D464" t="s">
        <v>419</v>
      </c>
      <c r="E464">
        <v>0.678</v>
      </c>
      <c r="F464">
        <v>9.542</v>
      </c>
      <c r="G464" t="s">
        <v>420</v>
      </c>
      <c r="H464">
        <v>1.671</v>
      </c>
      <c r="I464">
        <v>112.3828</v>
      </c>
      <c r="K464" s="2">
        <v>0.957638888888886</v>
      </c>
      <c r="L464" s="3">
        <f t="shared" si="37"/>
        <v>276.9576388888889</v>
      </c>
      <c r="M464">
        <f t="shared" si="33"/>
        <v>520.6506951467047</v>
      </c>
      <c r="N464">
        <f aca="true" t="shared" si="38" ref="N464:N472">(277-103)/(-62+(AVERAGE($Q$4,$P$367)))*I464+277-((277-103)/(-62+(AVERAGE($Q$4,$P$367)))*210)</f>
        <v>162.3566157551645</v>
      </c>
    </row>
    <row r="465" spans="1:14" ht="12.75">
      <c r="A465" t="s">
        <v>391</v>
      </c>
      <c r="B465" s="1">
        <v>36801</v>
      </c>
      <c r="C465" s="2">
        <v>0.9621643518518518</v>
      </c>
      <c r="D465" t="s">
        <v>419</v>
      </c>
      <c r="E465">
        <v>0.673</v>
      </c>
      <c r="F465">
        <v>9.9044</v>
      </c>
      <c r="G465" t="s">
        <v>420</v>
      </c>
      <c r="H465">
        <v>1.666</v>
      </c>
      <c r="I465">
        <v>114.5572</v>
      </c>
      <c r="K465" s="2">
        <v>0.959722222222219</v>
      </c>
      <c r="L465" s="3">
        <f t="shared" si="37"/>
        <v>276.95972222222224</v>
      </c>
      <c r="M465">
        <f t="shared" si="33"/>
        <v>540.424726997592</v>
      </c>
      <c r="N465">
        <f t="shared" si="38"/>
        <v>164.91026997493287</v>
      </c>
    </row>
    <row r="466" spans="1:14" ht="12.75">
      <c r="A466" t="s">
        <v>392</v>
      </c>
      <c r="B466" s="1">
        <v>36801</v>
      </c>
      <c r="C466" s="2">
        <v>0.9643055555555556</v>
      </c>
      <c r="D466" t="s">
        <v>419</v>
      </c>
      <c r="E466">
        <v>0.673</v>
      </c>
      <c r="F466">
        <v>9.4835</v>
      </c>
      <c r="G466" t="s">
        <v>420</v>
      </c>
      <c r="H466">
        <v>1.665</v>
      </c>
      <c r="I466">
        <v>114.4138</v>
      </c>
      <c r="K466" s="2">
        <v>0.961805555555554</v>
      </c>
      <c r="L466" s="3">
        <f t="shared" si="37"/>
        <v>276.96180555555554</v>
      </c>
      <c r="M466">
        <f t="shared" si="33"/>
        <v>517.4586949720996</v>
      </c>
      <c r="N466">
        <f t="shared" si="38"/>
        <v>164.74185845216113</v>
      </c>
    </row>
    <row r="467" spans="1:14" ht="12.75">
      <c r="A467" t="s">
        <v>393</v>
      </c>
      <c r="B467" s="1">
        <v>36801</v>
      </c>
      <c r="C467" s="2">
        <v>0.9663310185185185</v>
      </c>
      <c r="D467" t="s">
        <v>419</v>
      </c>
      <c r="E467">
        <v>0.673</v>
      </c>
      <c r="F467">
        <v>9.9459</v>
      </c>
      <c r="G467" t="s">
        <v>420</v>
      </c>
      <c r="H467">
        <v>1.665</v>
      </c>
      <c r="I467">
        <v>113.6634</v>
      </c>
      <c r="K467" s="2">
        <v>0.963888888888887</v>
      </c>
      <c r="L467" s="3">
        <f t="shared" si="37"/>
        <v>276.9638888888889</v>
      </c>
      <c r="M467">
        <f t="shared" si="33"/>
        <v>542.6891373778673</v>
      </c>
      <c r="N467">
        <f t="shared" si="38"/>
        <v>163.86057528139492</v>
      </c>
    </row>
    <row r="468" spans="1:14" ht="12.75">
      <c r="A468" t="s">
        <v>394</v>
      </c>
      <c r="B468" s="1">
        <v>36801</v>
      </c>
      <c r="C468" s="2">
        <v>0.9684722222222222</v>
      </c>
      <c r="D468" t="s">
        <v>419</v>
      </c>
      <c r="E468">
        <v>0.673</v>
      </c>
      <c r="F468">
        <v>10.5339</v>
      </c>
      <c r="G468" t="s">
        <v>420</v>
      </c>
      <c r="H468">
        <v>1.665</v>
      </c>
      <c r="I468">
        <v>112.8222</v>
      </c>
      <c r="K468" s="2">
        <v>0.96597222222222</v>
      </c>
      <c r="L468" s="3">
        <f t="shared" si="37"/>
        <v>276.9659722222222</v>
      </c>
      <c r="M468">
        <f t="shared" si="33"/>
        <v>574.7728314405651</v>
      </c>
      <c r="N468">
        <f t="shared" si="38"/>
        <v>162.8726549678973</v>
      </c>
    </row>
    <row r="469" spans="1:14" ht="12.75">
      <c r="A469" t="s">
        <v>395</v>
      </c>
      <c r="B469" s="1">
        <v>36801</v>
      </c>
      <c r="C469" s="2">
        <v>0.9704976851851851</v>
      </c>
      <c r="D469" t="s">
        <v>419</v>
      </c>
      <c r="E469">
        <v>0.673</v>
      </c>
      <c r="F469">
        <v>10.2965</v>
      </c>
      <c r="G469" t="s">
        <v>420</v>
      </c>
      <c r="H469">
        <v>1.665</v>
      </c>
      <c r="I469">
        <v>114.7082</v>
      </c>
      <c r="K469" s="2">
        <v>0.968055555555553</v>
      </c>
      <c r="L469" s="3">
        <f t="shared" si="37"/>
        <v>276.96805555555557</v>
      </c>
      <c r="M469">
        <f t="shared" si="33"/>
        <v>561.8193127832786</v>
      </c>
      <c r="N469">
        <f t="shared" si="38"/>
        <v>165.08760707352786</v>
      </c>
    </row>
    <row r="470" spans="1:14" ht="12.75">
      <c r="A470" t="s">
        <v>396</v>
      </c>
      <c r="B470" s="1">
        <v>36801</v>
      </c>
      <c r="C470" s="2">
        <v>0.9725810185185185</v>
      </c>
      <c r="D470" t="s">
        <v>419</v>
      </c>
      <c r="E470">
        <v>0.673</v>
      </c>
      <c r="F470">
        <v>10.2441</v>
      </c>
      <c r="G470" t="s">
        <v>420</v>
      </c>
      <c r="H470">
        <v>1.666</v>
      </c>
      <c r="I470">
        <v>117.455</v>
      </c>
      <c r="K470" s="2">
        <v>0.970138888888886</v>
      </c>
      <c r="L470" s="3">
        <f t="shared" si="37"/>
        <v>276.97013888888887</v>
      </c>
      <c r="M470">
        <f t="shared" si="33"/>
        <v>558.9601536525213</v>
      </c>
      <c r="N470">
        <f t="shared" si="38"/>
        <v>168.3134980829372</v>
      </c>
    </row>
    <row r="471" spans="1:14" ht="12.75">
      <c r="A471" t="s">
        <v>397</v>
      </c>
      <c r="B471" s="1">
        <v>36801</v>
      </c>
      <c r="C471" s="2">
        <v>0.974675925925926</v>
      </c>
      <c r="D471" t="s">
        <v>419</v>
      </c>
      <c r="E471">
        <v>0.673</v>
      </c>
      <c r="F471">
        <v>9.9713</v>
      </c>
      <c r="G471" t="s">
        <v>420</v>
      </c>
      <c r="H471">
        <v>1.666</v>
      </c>
      <c r="I471">
        <v>119.8993</v>
      </c>
      <c r="K471" s="2">
        <v>0.97222222222222</v>
      </c>
      <c r="L471" s="3">
        <f t="shared" si="37"/>
        <v>276.97222222222223</v>
      </c>
      <c r="M471">
        <f t="shared" si="33"/>
        <v>544.0750656588069</v>
      </c>
      <c r="N471">
        <f t="shared" si="38"/>
        <v>171.18412768622073</v>
      </c>
    </row>
    <row r="472" spans="1:14" ht="12.75">
      <c r="A472" t="s">
        <v>398</v>
      </c>
      <c r="B472" s="1">
        <v>36801</v>
      </c>
      <c r="C472" s="2">
        <v>0.9767592592592593</v>
      </c>
      <c r="D472" t="s">
        <v>419</v>
      </c>
      <c r="E472">
        <v>0.673</v>
      </c>
      <c r="F472">
        <v>10.4142</v>
      </c>
      <c r="G472" t="s">
        <v>420</v>
      </c>
      <c r="H472">
        <v>1.665</v>
      </c>
      <c r="I472">
        <v>116.83</v>
      </c>
      <c r="K472" s="2">
        <v>0.974305555555554</v>
      </c>
      <c r="L472" s="3">
        <f t="shared" si="37"/>
        <v>276.97430555555553</v>
      </c>
      <c r="M472">
        <f t="shared" si="33"/>
        <v>568.241508006373</v>
      </c>
      <c r="N472">
        <f t="shared" si="38"/>
        <v>167.57948691325583</v>
      </c>
    </row>
    <row r="473" spans="1:14" ht="12.75">
      <c r="A473" t="s">
        <v>427</v>
      </c>
      <c r="B473" s="1">
        <v>36801</v>
      </c>
      <c r="C473">
        <f>AVERAGE(C472,C474)</f>
        <v>0.9788425925925925</v>
      </c>
      <c r="D473" t="s">
        <v>419</v>
      </c>
      <c r="E473" t="s">
        <v>427</v>
      </c>
      <c r="F473" t="s">
        <v>427</v>
      </c>
      <c r="G473" t="s">
        <v>420</v>
      </c>
      <c r="H473" t="s">
        <v>427</v>
      </c>
      <c r="I473" t="s">
        <v>427</v>
      </c>
      <c r="K473" s="2">
        <v>0.976388888888887</v>
      </c>
      <c r="L473" s="3">
        <f t="shared" si="37"/>
        <v>276.9763888888889</v>
      </c>
      <c r="M473" t="s">
        <v>427</v>
      </c>
      <c r="N473" t="s">
        <v>427</v>
      </c>
    </row>
    <row r="474" spans="1:14" ht="12.75">
      <c r="A474" t="s">
        <v>399</v>
      </c>
      <c r="B474" s="1">
        <v>36801</v>
      </c>
      <c r="C474" s="2">
        <v>0.9809259259259259</v>
      </c>
      <c r="D474" t="s">
        <v>419</v>
      </c>
      <c r="E474">
        <v>0.673</v>
      </c>
      <c r="F474">
        <v>10.0679</v>
      </c>
      <c r="G474" t="s">
        <v>420</v>
      </c>
      <c r="H474">
        <v>1.665</v>
      </c>
      <c r="I474">
        <v>115.375</v>
      </c>
      <c r="K474" s="2">
        <v>0.97847222222222</v>
      </c>
      <c r="L474" s="3">
        <f t="shared" si="37"/>
        <v>276.9784722222222</v>
      </c>
      <c r="M474">
        <f t="shared" si="33"/>
        <v>549.3459582548217</v>
      </c>
      <c r="N474">
        <f aca="true" t="shared" si="39" ref="N474:N484">(277-103)/(-62+(AVERAGE($Q$4,$P$367)))*I474+277-((277-103)/(-62+(AVERAGE($Q$4,$P$367)))*210)</f>
        <v>165.87070891023757</v>
      </c>
    </row>
    <row r="475" spans="1:14" ht="12.75">
      <c r="A475" t="s">
        <v>400</v>
      </c>
      <c r="B475" s="1">
        <v>36801</v>
      </c>
      <c r="C475" s="2">
        <v>0.9830092592592593</v>
      </c>
      <c r="D475" t="s">
        <v>419</v>
      </c>
      <c r="E475">
        <v>0.673</v>
      </c>
      <c r="F475">
        <v>10.0512</v>
      </c>
      <c r="G475" t="s">
        <v>420</v>
      </c>
      <c r="H475">
        <v>1.665</v>
      </c>
      <c r="I475">
        <v>115.9054</v>
      </c>
      <c r="K475" s="2">
        <v>0.980555555555554</v>
      </c>
      <c r="L475" s="3">
        <f t="shared" si="37"/>
        <v>276.98055555555555</v>
      </c>
      <c r="M475">
        <f t="shared" si="33"/>
        <v>548.4347376921565</v>
      </c>
      <c r="N475">
        <f t="shared" si="39"/>
        <v>166.49362014927596</v>
      </c>
    </row>
    <row r="476" spans="1:14" ht="12.75">
      <c r="A476" t="s">
        <v>401</v>
      </c>
      <c r="B476" s="1">
        <v>36801</v>
      </c>
      <c r="C476" s="2">
        <v>0.9850925925925926</v>
      </c>
      <c r="D476" t="s">
        <v>419</v>
      </c>
      <c r="E476">
        <v>0.673</v>
      </c>
      <c r="F476">
        <v>9.6436</v>
      </c>
      <c r="G476" t="s">
        <v>420</v>
      </c>
      <c r="H476">
        <v>1.665</v>
      </c>
      <c r="I476">
        <v>113.9415</v>
      </c>
      <c r="K476" s="2">
        <v>0.982638888888887</v>
      </c>
      <c r="L476" s="3">
        <f t="shared" si="37"/>
        <v>276.9826388888889</v>
      </c>
      <c r="M476">
        <f t="shared" si="33"/>
        <v>526.1944082704632</v>
      </c>
      <c r="N476">
        <f t="shared" si="39"/>
        <v>164.1871808914563</v>
      </c>
    </row>
    <row r="477" spans="1:14" ht="12.75">
      <c r="A477" t="s">
        <v>402</v>
      </c>
      <c r="B477" s="1">
        <v>36801</v>
      </c>
      <c r="C477" s="2">
        <v>0.987175925925926</v>
      </c>
      <c r="D477" t="s">
        <v>419</v>
      </c>
      <c r="E477">
        <v>0.673</v>
      </c>
      <c r="F477">
        <v>10.3886</v>
      </c>
      <c r="G477" t="s">
        <v>420</v>
      </c>
      <c r="H477">
        <v>1.666</v>
      </c>
      <c r="I477">
        <v>115.3002</v>
      </c>
      <c r="K477" s="2">
        <v>0.98472222222222</v>
      </c>
      <c r="L477" s="3">
        <f t="shared" si="37"/>
        <v>276.9847222222222</v>
      </c>
      <c r="M477">
        <f t="shared" si="33"/>
        <v>566.8446669043236</v>
      </c>
      <c r="N477">
        <f t="shared" si="39"/>
        <v>165.7828624534501</v>
      </c>
    </row>
    <row r="478" spans="1:14" ht="12.75">
      <c r="A478" t="s">
        <v>403</v>
      </c>
      <c r="B478" s="1">
        <v>36801</v>
      </c>
      <c r="C478" s="2">
        <v>0.9892708333333333</v>
      </c>
      <c r="D478" t="s">
        <v>419</v>
      </c>
      <c r="E478">
        <v>0.673</v>
      </c>
      <c r="F478">
        <v>10.2107</v>
      </c>
      <c r="G478" t="s">
        <v>420</v>
      </c>
      <c r="H478">
        <v>1.666</v>
      </c>
      <c r="I478">
        <v>115.917</v>
      </c>
      <c r="K478" s="2">
        <v>0.986805555555553</v>
      </c>
      <c r="L478" s="3">
        <f t="shared" si="37"/>
        <v>276.9868055555556</v>
      </c>
      <c r="M478">
        <f t="shared" si="33"/>
        <v>557.1377125271911</v>
      </c>
      <c r="N478">
        <f t="shared" si="39"/>
        <v>166.50724339658524</v>
      </c>
    </row>
    <row r="479" spans="1:14" ht="12.75">
      <c r="A479" t="s">
        <v>404</v>
      </c>
      <c r="B479" s="1">
        <v>36801</v>
      </c>
      <c r="C479" s="2">
        <v>0.9913541666666666</v>
      </c>
      <c r="D479" t="s">
        <v>419</v>
      </c>
      <c r="E479">
        <v>0.673</v>
      </c>
      <c r="F479">
        <v>9.9908</v>
      </c>
      <c r="G479" t="s">
        <v>420</v>
      </c>
      <c r="H479">
        <v>1.665</v>
      </c>
      <c r="I479">
        <v>115.2525</v>
      </c>
      <c r="K479" s="2">
        <v>0.988888888888886</v>
      </c>
      <c r="L479" s="3">
        <f t="shared" si="37"/>
        <v>276.9888888888889</v>
      </c>
      <c r="M479">
        <f t="shared" si="33"/>
        <v>545.1390657170086</v>
      </c>
      <c r="N479">
        <f t="shared" si="39"/>
        <v>165.72684272098002</v>
      </c>
    </row>
    <row r="480" spans="1:14" ht="12.75">
      <c r="A480" t="s">
        <v>405</v>
      </c>
      <c r="B480" s="1">
        <v>36801</v>
      </c>
      <c r="C480" s="2">
        <v>0.9934375</v>
      </c>
      <c r="D480" t="s">
        <v>419</v>
      </c>
      <c r="E480">
        <v>0.673</v>
      </c>
      <c r="F480">
        <v>10.2879</v>
      </c>
      <c r="G480" t="s">
        <v>420</v>
      </c>
      <c r="H480">
        <v>1.665</v>
      </c>
      <c r="I480">
        <v>114.7976</v>
      </c>
      <c r="K480" s="2">
        <v>0.990972222222219</v>
      </c>
      <c r="L480" s="3">
        <f t="shared" si="37"/>
        <v>276.99097222222224</v>
      </c>
      <c r="M480">
        <f t="shared" si="33"/>
        <v>561.3500614755588</v>
      </c>
      <c r="N480">
        <f t="shared" si="39"/>
        <v>165.19260003123912</v>
      </c>
    </row>
    <row r="481" spans="1:14" ht="12.75">
      <c r="A481" t="s">
        <v>406</v>
      </c>
      <c r="B481" s="1">
        <v>36801</v>
      </c>
      <c r="C481" s="2">
        <v>0.9955208333333333</v>
      </c>
      <c r="D481" t="s">
        <v>419</v>
      </c>
      <c r="E481">
        <v>0.673</v>
      </c>
      <c r="F481">
        <v>10.4083</v>
      </c>
      <c r="G481" t="s">
        <v>420</v>
      </c>
      <c r="H481">
        <v>1.666</v>
      </c>
      <c r="I481">
        <v>116.6346</v>
      </c>
      <c r="K481" s="2">
        <v>0.993055555555554</v>
      </c>
      <c r="L481" s="3">
        <f t="shared" si="37"/>
        <v>276.99305555555554</v>
      </c>
      <c r="M481">
        <f t="shared" si="33"/>
        <v>567.9195797836352</v>
      </c>
      <c r="N481">
        <f t="shared" si="39"/>
        <v>167.35000566116668</v>
      </c>
    </row>
    <row r="482" spans="1:14" ht="12.75">
      <c r="A482" t="s">
        <v>407</v>
      </c>
      <c r="B482" s="1">
        <v>36801</v>
      </c>
      <c r="C482" s="2">
        <v>0.9976041666666666</v>
      </c>
      <c r="D482" t="s">
        <v>419</v>
      </c>
      <c r="E482">
        <v>0.673</v>
      </c>
      <c r="F482">
        <v>9.8951</v>
      </c>
      <c r="G482" t="s">
        <v>420</v>
      </c>
      <c r="H482">
        <v>1.666</v>
      </c>
      <c r="I482">
        <v>116.5889</v>
      </c>
      <c r="K482" s="2">
        <v>0.995138888888887</v>
      </c>
      <c r="L482" s="3">
        <f t="shared" si="37"/>
        <v>276.9951388888889</v>
      </c>
      <c r="M482">
        <f t="shared" si="33"/>
        <v>539.917280815988</v>
      </c>
      <c r="N482">
        <f t="shared" si="39"/>
        <v>167.29633476443956</v>
      </c>
    </row>
    <row r="483" spans="1:14" ht="12.75">
      <c r="A483" t="s">
        <v>408</v>
      </c>
      <c r="B483" s="1">
        <v>36801</v>
      </c>
      <c r="C483" s="2">
        <v>0.9996875</v>
      </c>
      <c r="D483" t="s">
        <v>419</v>
      </c>
      <c r="E483">
        <v>0.673</v>
      </c>
      <c r="F483">
        <v>9.6608</v>
      </c>
      <c r="G483" t="s">
        <v>420</v>
      </c>
      <c r="H483">
        <v>1.666</v>
      </c>
      <c r="I483">
        <v>112.4873</v>
      </c>
      <c r="K483" s="2">
        <v>0.99722222222222</v>
      </c>
      <c r="L483" s="3">
        <f t="shared" si="37"/>
        <v>276.9972222222222</v>
      </c>
      <c r="M483">
        <f t="shared" si="33"/>
        <v>527.1329108859028</v>
      </c>
      <c r="N483">
        <f t="shared" si="39"/>
        <v>162.47934242273521</v>
      </c>
    </row>
    <row r="484" spans="1:14" ht="12.75">
      <c r="A484" t="s">
        <v>409</v>
      </c>
      <c r="B484" s="1">
        <v>36801</v>
      </c>
      <c r="C484" s="2">
        <v>0.0017708333333333332</v>
      </c>
      <c r="D484" t="s">
        <v>419</v>
      </c>
      <c r="E484">
        <v>0.673</v>
      </c>
      <c r="F484">
        <v>9.6966</v>
      </c>
      <c r="G484" t="s">
        <v>420</v>
      </c>
      <c r="H484">
        <v>1.666</v>
      </c>
      <c r="I484">
        <v>116.5317</v>
      </c>
      <c r="K484" s="2">
        <v>0.999305555555553</v>
      </c>
      <c r="L484" s="3">
        <f t="shared" si="37"/>
        <v>276.99930555555557</v>
      </c>
      <c r="M484">
        <f t="shared" si="33"/>
        <v>529.0863058645501</v>
      </c>
      <c r="N484">
        <f t="shared" si="39"/>
        <v>167.22915806219027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