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<sst xmlns="http://schemas.openxmlformats.org/spreadsheetml/2006/main" count="2180" uniqueCount="392">
  <si>
    <t>c:\data\co\001004\fld26</t>
  </si>
  <si>
    <t>c:\data\co\001004\fld27</t>
  </si>
  <si>
    <t>c:\data\co\001004\fld28</t>
  </si>
  <si>
    <t>c:\data\co\001004\fld29</t>
  </si>
  <si>
    <t>c:\data\co\001004\fld30</t>
  </si>
  <si>
    <t>c:\data\co\001004\fld31</t>
  </si>
  <si>
    <t>c:\data\co\001004\fld32</t>
  </si>
  <si>
    <t>c:\data\co\001004\fld33</t>
  </si>
  <si>
    <t>c:\data\co\001004\fld34</t>
  </si>
  <si>
    <t>c:\data\co\001004\fld35</t>
  </si>
  <si>
    <t>c:\data\co\001004\fld36</t>
  </si>
  <si>
    <t>c:\data\co\001004\fld37</t>
  </si>
  <si>
    <t>c:\data\co\001004\fld38</t>
  </si>
  <si>
    <t>c:\data\co\001004\fld39</t>
  </si>
  <si>
    <t>c:\data\co\001004\fld40</t>
  </si>
  <si>
    <t>c:\data\co\001004\fld41</t>
  </si>
  <si>
    <t>c:\data\co\001004\fld42</t>
  </si>
  <si>
    <t>c:\data\co\001004\fld43</t>
  </si>
  <si>
    <t>c:\data\co\001004\fld44</t>
  </si>
  <si>
    <t>c:\data\co\001004\fld45</t>
  </si>
  <si>
    <t>c:\data\co\001004\fld46</t>
  </si>
  <si>
    <t>c:\data\co\001004\fld47</t>
  </si>
  <si>
    <t>c:\data\co\001004\fld48</t>
  </si>
  <si>
    <t>c:\data\co\001004\fld49</t>
  </si>
  <si>
    <t>c:\data\co\001004\fld50</t>
  </si>
  <si>
    <t>c:\data\co\001004\fld51</t>
  </si>
  <si>
    <t>c:\data\co\001004\fld52</t>
  </si>
  <si>
    <t>c:\data\co\001004\fld53</t>
  </si>
  <si>
    <t>c:\data\co\001004\fld54</t>
  </si>
  <si>
    <t>c:\data\co\001004\fld55</t>
  </si>
  <si>
    <t>c:\data\co\001004\fld56</t>
  </si>
  <si>
    <t>c:\data\co\001004\fld57</t>
  </si>
  <si>
    <t>c:\data\co\001004\fld58</t>
  </si>
  <si>
    <t>c:\data\co\001004\fld59</t>
  </si>
  <si>
    <t>c:\data\co\001004\fld60</t>
  </si>
  <si>
    <t>c:\data\co\001004\fld61</t>
  </si>
  <si>
    <t>c:\data\co\001004\fld62</t>
  </si>
  <si>
    <t>c:\data\co\001004\fld63</t>
  </si>
  <si>
    <t>c:\data\co\001004\fld64</t>
  </si>
  <si>
    <t>c:\data\co\001004\fld65</t>
  </si>
  <si>
    <t>c:\data\co\001004\fld66</t>
  </si>
  <si>
    <t>c:\data\co\001004\fld67</t>
  </si>
  <si>
    <t>c:\data\co\001004\fld68</t>
  </si>
  <si>
    <t>c:\data\co\001004\fld69</t>
  </si>
  <si>
    <t>c:\data\co\001004\fld70</t>
  </si>
  <si>
    <t>c:\data\co\001004\fld71</t>
  </si>
  <si>
    <t>c:\data\co\001004\fld72</t>
  </si>
  <si>
    <t>c:\data\co\001004\fld73</t>
  </si>
  <si>
    <t>c:\data\co\001004\fld74</t>
  </si>
  <si>
    <t>c:\data\co\001004\fld75</t>
  </si>
  <si>
    <t>c:\data\co\001004\fld76</t>
  </si>
  <si>
    <t>c:\data\co\001004\fld77</t>
  </si>
  <si>
    <t>c:\data\co\001004\fld78</t>
  </si>
  <si>
    <t>c:\data\co\001004\fld79</t>
  </si>
  <si>
    <t>c:\data\co\001004\fld80</t>
  </si>
  <si>
    <t>c:\data\co\001004\fld81</t>
  </si>
  <si>
    <t>c:\data\co\001004\fld82</t>
  </si>
  <si>
    <t>c:\data\co\001004\fld83</t>
  </si>
  <si>
    <t>c:\data\co\001004\fld84</t>
  </si>
  <si>
    <t>c:\data\co\001004\fld85</t>
  </si>
  <si>
    <t>c:\data\co\001004\fld86</t>
  </si>
  <si>
    <t>c:\data\co\001004\fld87</t>
  </si>
  <si>
    <t>c:\data\co\001004\fld88</t>
  </si>
  <si>
    <t>c:\data\co\001004\fld89</t>
  </si>
  <si>
    <t>c:\data\co\001004\fld90</t>
  </si>
  <si>
    <t>c:\data\co\001004\fld91</t>
  </si>
  <si>
    <t>c:\data\co\001004\fld92</t>
  </si>
  <si>
    <t>c:\data\co\001004\fld93</t>
  </si>
  <si>
    <t>c:\data\co\001004\fld94</t>
  </si>
  <si>
    <t>c:\data\co\001004\fld95</t>
  </si>
  <si>
    <t>c:\data\co\001004\fld96</t>
  </si>
  <si>
    <t>c:\data\co\001004\fld97</t>
  </si>
  <si>
    <t>c:\data\co\001004\fld98</t>
  </si>
  <si>
    <t>c:\data\co\001004\fld99</t>
  </si>
  <si>
    <t>c:\data\co\001004\fld100</t>
  </si>
  <si>
    <t>c:\data\co\001004\fld101</t>
  </si>
  <si>
    <t>c:\data\co\001004\fld102</t>
  </si>
  <si>
    <t>c:\data\co\001004\fld103</t>
  </si>
  <si>
    <t>c:\data\co\001004\fld104</t>
  </si>
  <si>
    <t>c:\data\co\001004\fld105</t>
  </si>
  <si>
    <t>c:\data\co\001004\fld106</t>
  </si>
  <si>
    <t>c:\data\co\001004\fld107</t>
  </si>
  <si>
    <t>c:\data\co\001004\fld108</t>
  </si>
  <si>
    <t>c:\data\co\001004\fld109</t>
  </si>
  <si>
    <t>c:\data\co\001004\fld110</t>
  </si>
  <si>
    <t>c:\data\co\001004\fld111</t>
  </si>
  <si>
    <t>c:\data\co\001004\fld112</t>
  </si>
  <si>
    <t>c:\data\co\001004\fld113</t>
  </si>
  <si>
    <t>c:\data\co\001004\fld114</t>
  </si>
  <si>
    <t>c:\data\co\001004\fld115</t>
  </si>
  <si>
    <t>c:\data\co\001004\fld116</t>
  </si>
  <si>
    <t>c:\data\co\001004\fld117</t>
  </si>
  <si>
    <t>c:\data\co\001004\fld118</t>
  </si>
  <si>
    <t>c:\data\co\001004\fld119</t>
  </si>
  <si>
    <t>c:\data\co\001004\fld120</t>
  </si>
  <si>
    <t>c:\data\co\001004\fld121</t>
  </si>
  <si>
    <t>c:\data\co\001004\fld122</t>
  </si>
  <si>
    <t>c:\data\co\001004\fld123</t>
  </si>
  <si>
    <t>c:\data\co\001004\fld124</t>
  </si>
  <si>
    <t>c:\data\co\001004\fld125</t>
  </si>
  <si>
    <t>c:\data\co\001004\fld126</t>
  </si>
  <si>
    <t>c:\data\co\001004\fld127</t>
  </si>
  <si>
    <t>c:\data\co\001004\fld128</t>
  </si>
  <si>
    <t>c:\data\co\001004\fld129</t>
  </si>
  <si>
    <t>c:\data\co\001004\fld130</t>
  </si>
  <si>
    <t>c:\data\co\001004\fld131</t>
  </si>
  <si>
    <t>c:\data\co\001004\fld132</t>
  </si>
  <si>
    <t>c:\data\co\001004\fld133</t>
  </si>
  <si>
    <t>c:\data\co\001004\fld134</t>
  </si>
  <si>
    <t>c:\data\co\001004\fld135</t>
  </si>
  <si>
    <t>c:\data\co\001004\fld136</t>
  </si>
  <si>
    <t>c:\data\co\001004\fld137</t>
  </si>
  <si>
    <t>c:\data\co\001004\fld138</t>
  </si>
  <si>
    <t>c:\data\co\001004\fld139</t>
  </si>
  <si>
    <t>c:\data\co\001004\fld140</t>
  </si>
  <si>
    <t>c:\data\co\001004\fld141</t>
  </si>
  <si>
    <t>c:\data\co\001004\fld142</t>
  </si>
  <si>
    <t>c:\data\co\001004\fld143</t>
  </si>
  <si>
    <t>c:\data\co\001004\fld144</t>
  </si>
  <si>
    <t>c:\data\co\001004\fld145</t>
  </si>
  <si>
    <t>c:\data\co\001004\fld146</t>
  </si>
  <si>
    <t>c:\data\co\001004\fld147</t>
  </si>
  <si>
    <t>c:\data\co\001004\fld148</t>
  </si>
  <si>
    <t>c:\data\co\001004\fld149</t>
  </si>
  <si>
    <t>c:\data\co\001004\fld150</t>
  </si>
  <si>
    <t>c:\data\co\001004\fld151</t>
  </si>
  <si>
    <t>c:\data\co\001004\fld152</t>
  </si>
  <si>
    <t>c:\data\co\001004\fld153</t>
  </si>
  <si>
    <t>c:\data\co\001004\fld154</t>
  </si>
  <si>
    <t>c:\data\co\001004\fld155</t>
  </si>
  <si>
    <t>c:\data\co\001004\fld156</t>
  </si>
  <si>
    <t>c:\data\co\001004\fld157</t>
  </si>
  <si>
    <t>c:\data\co\001004\fld158</t>
  </si>
  <si>
    <t>c:\data\co\001004\fld159</t>
  </si>
  <si>
    <t>c:\data\co\001004\fld160</t>
  </si>
  <si>
    <t>c:\data\co\001004\fld161</t>
  </si>
  <si>
    <t>c:\data\co\001004\fld162</t>
  </si>
  <si>
    <t>c:\data\co\001004\fld163</t>
  </si>
  <si>
    <t>c:\data\co\001004\fld164</t>
  </si>
  <si>
    <t>c:\data\co\001004\fld165</t>
  </si>
  <si>
    <t>c:\data\co\001004\fld166</t>
  </si>
  <si>
    <t>c:\data\co\001004\fld167</t>
  </si>
  <si>
    <t>c:\data\co\001004\fld168</t>
  </si>
  <si>
    <t>c:\data\co\001004\fld169</t>
  </si>
  <si>
    <t>c:\data\co\001004\fld170</t>
  </si>
  <si>
    <t>c:\data\co\001004\fld171</t>
  </si>
  <si>
    <t>c:\data\co\001004\fld172</t>
  </si>
  <si>
    <t>c:\data\co\001004\fld173</t>
  </si>
  <si>
    <t>c:\data\co\001004\fld174</t>
  </si>
  <si>
    <t>c:\data\co\001004\fld175</t>
  </si>
  <si>
    <t>c:\data\co\001004\fld176</t>
  </si>
  <si>
    <t>c:\data\co\001004\fld177</t>
  </si>
  <si>
    <t>c:\data\co\001004\fld178</t>
  </si>
  <si>
    <t>c:\data\co\001004\fld179</t>
  </si>
  <si>
    <t>c:\data\co\001004\fld180</t>
  </si>
  <si>
    <t>c:\data\co\001004\fld181</t>
  </si>
  <si>
    <t>c:\data\co\001004\fld182</t>
  </si>
  <si>
    <t>c:\data\co\001004\fld183</t>
  </si>
  <si>
    <t>c:\data\co\001004\fld184</t>
  </si>
  <si>
    <t>c:\data\co\001004\fld185</t>
  </si>
  <si>
    <t>c:\data\co\001004\fld186</t>
  </si>
  <si>
    <t>c:\data\co\001004\fld187</t>
  </si>
  <si>
    <t>c:\data\co\001004\fld188</t>
  </si>
  <si>
    <t>c:\data\co\000929\fld1954</t>
  </si>
  <si>
    <t>c:\data\co\000929\fld1955</t>
  </si>
  <si>
    <t>c:\data\co\000929\fld1956</t>
  </si>
  <si>
    <t>c:\data\co\000929\fld1957</t>
  </si>
  <si>
    <t>c:\data\co\000929\fld1958</t>
  </si>
  <si>
    <t>c:\data\co\000929\fld1959</t>
  </si>
  <si>
    <t>c:\data\co\000929\fld1960</t>
  </si>
  <si>
    <t>c:\data\co\000929\fld1961</t>
  </si>
  <si>
    <t>c:\data\co\000929\fld1962</t>
  </si>
  <si>
    <t>c:\data\co\000929\fld1963</t>
  </si>
  <si>
    <t>c:\data\co\000929\fld1964</t>
  </si>
  <si>
    <t>c:\data\co\000929\fld1965</t>
  </si>
  <si>
    <t>c:\data\co\000929\fld1966</t>
  </si>
  <si>
    <t>c:\data\co\000929\fld1967</t>
  </si>
  <si>
    <t>c:\data\co\000929\fld1968</t>
  </si>
  <si>
    <t>c:\data\co\000929\fld1969</t>
  </si>
  <si>
    <t>c:\data\co\000929\fld1970</t>
  </si>
  <si>
    <t>c:\data\co\000929\fld1971</t>
  </si>
  <si>
    <t>c:\data\co\000929\fld1972</t>
  </si>
  <si>
    <t>c:\data\co\000929\fld1973</t>
  </si>
  <si>
    <t>c:\data\co\000929\fld1974</t>
  </si>
  <si>
    <t>c:\data\co\000929\fld1975</t>
  </si>
  <si>
    <t>c:\data\co\000929\fld1976</t>
  </si>
  <si>
    <t>c:\data\co\000929\fld1977</t>
  </si>
  <si>
    <t>c:\data\co\000929\fld1978</t>
  </si>
  <si>
    <t>c:\data\co\000929\fld1979</t>
  </si>
  <si>
    <t>c:\data\co\000929\fld1980</t>
  </si>
  <si>
    <t>c:\data\co\000929\fld1981</t>
  </si>
  <si>
    <t>c:\data\co\000929\fld1982</t>
  </si>
  <si>
    <t>c:\data\co\000929\fld1983</t>
  </si>
  <si>
    <t>c:\data\co\000929\fld1984</t>
  </si>
  <si>
    <t>c:\data\co\000929\fld1985</t>
  </si>
  <si>
    <t>c:\data\co\000929\fld1986</t>
  </si>
  <si>
    <t>c:\data\co\000929\fld1987</t>
  </si>
  <si>
    <t>c:\data\co\000929\fld1988</t>
  </si>
  <si>
    <t>c:\data\co\000929\fld1989</t>
  </si>
  <si>
    <t>c:\data\co\000929\fld1990</t>
  </si>
  <si>
    <t>c:\data\co\000929\fld1991</t>
  </si>
  <si>
    <t>c:\data\co\000929\fld1992</t>
  </si>
  <si>
    <t>c:\data\co\000929\fld1993</t>
  </si>
  <si>
    <t>c:\data\co\000929\fld1994</t>
  </si>
  <si>
    <t>c:\data\co\000929\fld1995</t>
  </si>
  <si>
    <t>c:\data\co\000929\fld1996</t>
  </si>
  <si>
    <t>c:\data\co\000929\fld1997</t>
  </si>
  <si>
    <t>c:\data\co\000929\fld1998</t>
  </si>
  <si>
    <t>c:\data\co\000929\fld1999</t>
  </si>
  <si>
    <t>c:\data\co\000929\fld2000</t>
  </si>
  <si>
    <t>c:\data\co\000929\fld2001</t>
  </si>
  <si>
    <t>c:\data\co\000929\fld2002</t>
  </si>
  <si>
    <t>c:\data\co\000929\fld2003</t>
  </si>
  <si>
    <t>c:\data\co\000929\fld2004</t>
  </si>
  <si>
    <t>c:\data\co\000929\fld2005</t>
  </si>
  <si>
    <t>c:\data\co\000929\fld2006</t>
  </si>
  <si>
    <t>c:\data\co\000929\fld2007</t>
  </si>
  <si>
    <t>c:\data\co\000929\fld2008</t>
  </si>
  <si>
    <t>c:\data\co\000929\fld2009</t>
  </si>
  <si>
    <t>c:\data\co\000929\fld2010</t>
  </si>
  <si>
    <t>c:\data\co\000929\fld2011</t>
  </si>
  <si>
    <t>c:\data\co\000929\fld2012</t>
  </si>
  <si>
    <t>c:\data\co\000929\fld2013</t>
  </si>
  <si>
    <t>c:\data\co\000929\fld2014</t>
  </si>
  <si>
    <t>c:\data\co\000929\fld2015</t>
  </si>
  <si>
    <t>c:\data\co\000929\fld2016</t>
  </si>
  <si>
    <t>c:\data\co\000929\fld2017</t>
  </si>
  <si>
    <t>c:\data\co\000929\fld2018</t>
  </si>
  <si>
    <t>c:\data\co\000929\fld2019</t>
  </si>
  <si>
    <t>c:\data\co\000929\fld2020</t>
  </si>
  <si>
    <t>c:\data\co\000929\fld2021</t>
  </si>
  <si>
    <t>c:\data\co\000929\fld2022</t>
  </si>
  <si>
    <t>c:\data\co\000929\fld2023</t>
  </si>
  <si>
    <t>c:\data\co\000929\fld2024</t>
  </si>
  <si>
    <t>c:\data\co\000929\fld2025</t>
  </si>
  <si>
    <t>c:\data\co\000929\fld2026</t>
  </si>
  <si>
    <t>c:\data\co\000929\fld2027</t>
  </si>
  <si>
    <t>c:\data\co\000929\fld2028</t>
  </si>
  <si>
    <t>c:\data\co\000929\fld2029</t>
  </si>
  <si>
    <t>c:\data\co\000929\fld2030</t>
  </si>
  <si>
    <t>c:\data\co\000929\fld2031</t>
  </si>
  <si>
    <t>c:\data\co\000929\fld2032</t>
  </si>
  <si>
    <t>c:\data\co\000929\fld2033</t>
  </si>
  <si>
    <t>c:\data\co\000929\fld2034</t>
  </si>
  <si>
    <t>c:\data\co\000929\fld2035</t>
  </si>
  <si>
    <t>c:\data\co\000929\fld2036</t>
  </si>
  <si>
    <t>c:\data\co\000929\fld2037</t>
  </si>
  <si>
    <t>c:\data\co\000929\fld2038</t>
  </si>
  <si>
    <t>c:\data\co\000929\fld2039</t>
  </si>
  <si>
    <t>c:\data\co\000929\fld2040</t>
  </si>
  <si>
    <t>c:\data\co\000929\fld2041</t>
  </si>
  <si>
    <t>c:\data\co\000929\fld2042</t>
  </si>
  <si>
    <t>c:\data\co\000929\fld2043</t>
  </si>
  <si>
    <t>c:\data\co\000929\fld2044</t>
  </si>
  <si>
    <t>c:\data\co\000929\fld2045</t>
  </si>
  <si>
    <t>c:\data\co\000929\fld2046</t>
  </si>
  <si>
    <t>c:\data\co\000929\fld2047</t>
  </si>
  <si>
    <t>c:\data\co\000929\fld2048</t>
  </si>
  <si>
    <t>c:\data\co\000929\fld2049</t>
  </si>
  <si>
    <t>c:\data\co\000929\fld2050</t>
  </si>
  <si>
    <t>c:\data\co\000929\fld2051</t>
  </si>
  <si>
    <t>c:\data\co\000929\fld2052</t>
  </si>
  <si>
    <t>c:\data\co\000929\fld2053</t>
  </si>
  <si>
    <t>c:\data\co\000929\fld2054</t>
  </si>
  <si>
    <t>c:\data\co\000929\fld2055</t>
  </si>
  <si>
    <t>c:\data\co\000929\fld2056</t>
  </si>
  <si>
    <t>c:\data\co\000929\fld2057</t>
  </si>
  <si>
    <t>c:\data\co\000929\fld2058</t>
  </si>
  <si>
    <t>c:\data\co\000929\fld2059</t>
  </si>
  <si>
    <t>c:\data\co\000929\fld2060</t>
  </si>
  <si>
    <t>c:\data\co\000929\fld2061</t>
  </si>
  <si>
    <t>c:\data\co\000929\fld2062</t>
  </si>
  <si>
    <t>c:\data\co\000929\fld2063</t>
  </si>
  <si>
    <t>c:\data\co\000929\fld2064</t>
  </si>
  <si>
    <t>c:\data\co\000929\fld2065</t>
  </si>
  <si>
    <t>c:\data\co\000929\fld2066</t>
  </si>
  <si>
    <t>c:\data\co\000929\fld2067</t>
  </si>
  <si>
    <t>c:\data\co\000929\fld2068</t>
  </si>
  <si>
    <t>c:\data\co\000929\fld2069</t>
  </si>
  <si>
    <t>c:\data\co\000929\fld2070</t>
  </si>
  <si>
    <t>c:\data\co\000929\fld2071</t>
  </si>
  <si>
    <t>c:\data\co\000929\fld2072</t>
  </si>
  <si>
    <t>c:\data\co\000929\fld2073</t>
  </si>
  <si>
    <t>c:\data\co\000929\fld2074</t>
  </si>
  <si>
    <t>c:\data\co\000929\fld2075</t>
  </si>
  <si>
    <t>c:\data\co\000929\fld2076</t>
  </si>
  <si>
    <t>c:\data\co\000929\fld2077</t>
  </si>
  <si>
    <t>c:\data\co\000929\fld2078</t>
  </si>
  <si>
    <t>c:\data\co\000929\fld2079</t>
  </si>
  <si>
    <t>c:\data\co\000929\fld2080</t>
  </si>
  <si>
    <t>c:\data\co\000929\fld2081</t>
  </si>
  <si>
    <t>c:\data\co\000929\fld2082</t>
  </si>
  <si>
    <t>c:\data\co\000929\fld2083</t>
  </si>
  <si>
    <t>c:\data\co\000929\fld2084</t>
  </si>
  <si>
    <t>c:\data\co\000929\fld2085</t>
  </si>
  <si>
    <t>c:\data\co\000929\fld2086</t>
  </si>
  <si>
    <t>c:\data\co\000929\fld2087</t>
  </si>
  <si>
    <t>c:\data\co\000929\fld2088</t>
  </si>
  <si>
    <t>c:\data\co\000929\fld2089</t>
  </si>
  <si>
    <t>c:\data\co\000929\fld2090</t>
  </si>
  <si>
    <t>c:\data\co\000929\fld2091</t>
  </si>
  <si>
    <t>c:\data\co\000929\fld2092</t>
  </si>
  <si>
    <t>c:\data\co\000929\fld2093</t>
  </si>
  <si>
    <t>c:\data\co\000929\fld2094</t>
  </si>
  <si>
    <t>c:\data\co\000929\fld2095</t>
  </si>
  <si>
    <t>c:\data\co\000929\fld2096</t>
  </si>
  <si>
    <t>c:\data\co\000929\fld2097</t>
  </si>
  <si>
    <t>c:\data\co\000929\fld2098</t>
  </si>
  <si>
    <t>c:\data\co\000929\fld2099</t>
  </si>
  <si>
    <t>c:\data\co\000929\fld2100</t>
  </si>
  <si>
    <t>c:\data\co\000929\fld2101</t>
  </si>
  <si>
    <t>c:\data\co\000929\fld2102</t>
  </si>
  <si>
    <t>c:\data\co\000929\fld2103</t>
  </si>
  <si>
    <t>c:\data\co\000929\fld2104</t>
  </si>
  <si>
    <t>c:\data\co\000929\fld2105</t>
  </si>
  <si>
    <t>c:\data\co\000929\fld2106</t>
  </si>
  <si>
    <t>c:\data\co\000929\fld2107</t>
  </si>
  <si>
    <t>c:\data\co\000929\fld2108</t>
  </si>
  <si>
    <t>c:\data\co\000929\fld2109</t>
  </si>
  <si>
    <t>c:\data\co\000929\fld2110</t>
  </si>
  <si>
    <t>c:\data\co\000929\fld2111</t>
  </si>
  <si>
    <t>c:\data\co\000929\fld2112</t>
  </si>
  <si>
    <t>c:\data\co\000929\fld2113</t>
  </si>
  <si>
    <t>c:\data\co\000929\fld2114</t>
  </si>
  <si>
    <t>c:\data\co\000929\fld2115</t>
  </si>
  <si>
    <t>c:\data\co\000929\fld2116</t>
  </si>
  <si>
    <t>c:\data\co\000929\fld2117</t>
  </si>
  <si>
    <t>c:\data\co\000929\fld2118</t>
  </si>
  <si>
    <t>c:\data\co\000929\fld2119</t>
  </si>
  <si>
    <t>c:\data\co\000929\fld2120</t>
  </si>
  <si>
    <t>c:\data\co\000929\fld2121</t>
  </si>
  <si>
    <t>c:\data\co\000929\fld2122</t>
  </si>
  <si>
    <t>c:\data\co\000929\fld2123</t>
  </si>
  <si>
    <t>c:\data\co\000929\fld2124</t>
  </si>
  <si>
    <t>c:\data\co\000929\fld2125</t>
  </si>
  <si>
    <t>c:\data\co\000929\fld2126</t>
  </si>
  <si>
    <t>c:\data\co\000929\fld2127</t>
  </si>
  <si>
    <t>c:\data\co\000929\fld2128</t>
  </si>
  <si>
    <t>c:\data\co\000929\fld2129</t>
  </si>
  <si>
    <t>c:\data\co\000929\fld2130</t>
  </si>
  <si>
    <t>c:\data\co\000929\fld2131</t>
  </si>
  <si>
    <t>lower CO calibration:</t>
  </si>
  <si>
    <t>c:\data\co\000929\fld2132</t>
  </si>
  <si>
    <t>c:\data\co\000929\fld2133</t>
  </si>
  <si>
    <t>c:\data\co\000929\fld2134</t>
  </si>
  <si>
    <t>c:\data\co\000929\fld2135</t>
  </si>
  <si>
    <t>c:\data\co\000929\fld2136</t>
  </si>
  <si>
    <t>c:\data\co\000929\fld2137</t>
  </si>
  <si>
    <t>c:\data\co\001004\fld01</t>
  </si>
  <si>
    <t>c:\data\co\001004\fld02</t>
  </si>
  <si>
    <t>c:\data\co\001004\fld03</t>
  </si>
  <si>
    <t>c:\data\co\001004\fld04</t>
  </si>
  <si>
    <t>c:\data\co\001004\fld05</t>
  </si>
  <si>
    <t>c:\data\co\001004\fld06</t>
  </si>
  <si>
    <t>c:\data\co\001004\fld07</t>
  </si>
  <si>
    <t>c:\data\co\001004\fld08</t>
  </si>
  <si>
    <t>c:\data\co\001004\fld09</t>
  </si>
  <si>
    <t>c:\data\co\001004\fld10</t>
  </si>
  <si>
    <t>c:\data\co\001004\fld11</t>
  </si>
  <si>
    <t>c:\data\co\001004\fld12</t>
  </si>
  <si>
    <t>c:\data\co\001004\fld13</t>
  </si>
  <si>
    <t>c:\data\co\001004\fld14</t>
  </si>
  <si>
    <t>c:\data\co\001004\fld15</t>
  </si>
  <si>
    <t>c:\data\co\001004\fld16</t>
  </si>
  <si>
    <t>c:\data\co\001004\fld17</t>
  </si>
  <si>
    <t>c:\data\co\001004\fld18</t>
  </si>
  <si>
    <t>c:\data\co\001004\fld19</t>
  </si>
  <si>
    <t>c:\data\co\001004\fld20</t>
  </si>
  <si>
    <t>c:\data\co\001004\fld21</t>
  </si>
  <si>
    <t>c:\data\co\001004\fld22</t>
  </si>
  <si>
    <t>c:\data\co\001004\fld23</t>
  </si>
  <si>
    <t>c:\data\co\001004\fld24</t>
  </si>
  <si>
    <t>c:\data\co\001004\fld25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</si>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</sst>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373</v>
      </c>
      <c r="B3" t="s">
        <v>374</v>
      </c>
      <c r="C3" t="s">
        <v>375</v>
      </c>
      <c r="E3" t="s">
        <v>376</v>
      </c>
      <c r="F3" t="s">
        <v>377</v>
      </c>
      <c r="H3" t="s">
        <v>378</v>
      </c>
      <c r="I3" t="s">
        <v>379</v>
      </c>
      <c r="K3" t="s">
        <v>380</v>
      </c>
      <c r="L3" t="s">
        <v>381</v>
      </c>
      <c r="M3" t="s">
        <v>382</v>
      </c>
      <c r="N3" t="s">
        <v>383</v>
      </c>
      <c r="O3" t="s">
        <v>384</v>
      </c>
      <c r="P3" t="s">
        <v>385</v>
      </c>
      <c r="Q3" t="s">
        <v>386</v>
      </c>
    </row>
    <row r="4" spans="11:17" ht="12.75">
      <c r="K4" t="s">
        <v>387</v>
      </c>
      <c r="M4" t="s">
        <v>388</v>
      </c>
      <c r="N4" t="s">
        <v>389</v>
      </c>
      <c r="O4">
        <v>277</v>
      </c>
      <c r="P4">
        <v>207.97853333333333</v>
      </c>
      <c r="Q4">
        <v>212.5583</v>
      </c>
    </row>
    <row r="5" spans="1:16" ht="12.75">
      <c r="A5" t="s">
        <v>163</v>
      </c>
      <c r="B5" s="1">
        <v>36803</v>
      </c>
      <c r="C5" s="2">
        <v>0.004664351851851852</v>
      </c>
      <c r="D5" t="s">
        <v>382</v>
      </c>
      <c r="E5">
        <v>0.676</v>
      </c>
      <c r="F5">
        <v>9.416</v>
      </c>
      <c r="G5" t="s">
        <v>383</v>
      </c>
      <c r="H5">
        <v>1.67</v>
      </c>
      <c r="I5">
        <v>122.0877</v>
      </c>
      <c r="K5" s="2">
        <v>0.001388888888888889</v>
      </c>
      <c r="L5" s="3">
        <f>B5-DATE(1999,12,31)+K5</f>
        <v>278.00138888888887</v>
      </c>
      <c r="M5">
        <f>500*F5/AVERAGE($Q$47,$P$6)</f>
        <v>519.9174699116721</v>
      </c>
      <c r="N5">
        <f>(277-103)/(-62+(AVERAGE($P$4,$P$47)))*I5+277-((277-103)/(-62+(AVERAGE($P$4,$P$47)))*210)</f>
        <v>175.03699246346133</v>
      </c>
      <c r="P5" t="s">
        <v>382</v>
      </c>
    </row>
    <row r="6" spans="1:17" ht="12.75">
      <c r="A6" t="s">
        <v>164</v>
      </c>
      <c r="B6" s="1">
        <v>36803</v>
      </c>
      <c r="C6" s="2">
        <v>0.0067476851851851856</v>
      </c>
      <c r="D6" t="s">
        <v>382</v>
      </c>
      <c r="E6">
        <v>0.675</v>
      </c>
      <c r="F6">
        <v>9.8951</v>
      </c>
      <c r="G6" t="s">
        <v>383</v>
      </c>
      <c r="H6">
        <v>1.671</v>
      </c>
      <c r="I6">
        <v>122.4209</v>
      </c>
      <c r="K6" s="2">
        <v>0.003472222222222222</v>
      </c>
      <c r="L6" s="3">
        <f aca="true" t="shared" si="0" ref="L6:L69">B6-DATE(1999,12,31)+K6</f>
        <v>278.00347222222223</v>
      </c>
      <c r="M6">
        <f aca="true" t="shared" si="1" ref="M6:M44">500*F6/AVERAGE($Q$47,$P$6)</f>
        <v>546.3716393928405</v>
      </c>
      <c r="N6">
        <f>(277-103)/(-62+(AVERAGE($P$4,$P$47)))*I6+277-((277-103)/(-62+(AVERAGE($P$4,$P$47)))*210)</f>
        <v>175.42344662415525</v>
      </c>
      <c r="P6">
        <v>9.041366666666667</v>
      </c>
      <c r="Q6">
        <v>9.7545</v>
      </c>
    </row>
    <row r="7" spans="1:14" ht="12.75">
      <c r="A7" t="s">
        <v>390</v>
      </c>
      <c r="B7" s="1">
        <v>36803</v>
      </c>
      <c r="C7">
        <f>AVERAGE(C6,C8)</f>
        <v>0.008831018518518518</v>
      </c>
      <c r="D7" t="s">
        <v>382</v>
      </c>
      <c r="E7" t="s">
        <v>390</v>
      </c>
      <c r="F7" t="s">
        <v>390</v>
      </c>
      <c r="G7" t="s">
        <v>383</v>
      </c>
      <c r="H7" t="s">
        <v>390</v>
      </c>
      <c r="I7" t="s">
        <v>390</v>
      </c>
      <c r="K7" s="2">
        <v>0.005555555555555556</v>
      </c>
      <c r="L7" s="3">
        <f t="shared" si="0"/>
        <v>278.00555555555553</v>
      </c>
      <c r="M7" t="s">
        <v>390</v>
      </c>
      <c r="N7" t="s">
        <v>390</v>
      </c>
    </row>
    <row r="8" spans="1:14" ht="12.75">
      <c r="A8" t="s">
        <v>165</v>
      </c>
      <c r="B8" s="1">
        <v>36803</v>
      </c>
      <c r="C8" s="2">
        <v>0.01091435185185185</v>
      </c>
      <c r="D8" t="s">
        <v>382</v>
      </c>
      <c r="E8">
        <v>0.681</v>
      </c>
      <c r="F8">
        <v>9.2904</v>
      </c>
      <c r="G8" t="s">
        <v>383</v>
      </c>
      <c r="H8">
        <v>1.675</v>
      </c>
      <c r="I8">
        <v>118.2009</v>
      </c>
      <c r="K8" s="2">
        <v>0.007638888888888889</v>
      </c>
      <c r="L8" s="3">
        <f t="shared" si="0"/>
        <v>278.0076388888889</v>
      </c>
      <c r="M8">
        <f t="shared" si="1"/>
        <v>512.9822921057136</v>
      </c>
      <c r="N8">
        <f>(277-103)/(-62+(AVERAGE($P$4,$P$47)))*I8+277-((277-103)/(-62+(AVERAGE($P$4,$P$47)))*210)</f>
        <v>170.52897916278533</v>
      </c>
    </row>
    <row r="9" spans="1:14" ht="12.75">
      <c r="A9" t="s">
        <v>166</v>
      </c>
      <c r="B9" s="1">
        <v>36803</v>
      </c>
      <c r="C9" s="2">
        <v>0.012997685185185183</v>
      </c>
      <c r="D9" t="s">
        <v>382</v>
      </c>
      <c r="E9">
        <v>0.676</v>
      </c>
      <c r="F9">
        <v>10.0966</v>
      </c>
      <c r="G9" t="s">
        <v>383</v>
      </c>
      <c r="H9">
        <v>1.668</v>
      </c>
      <c r="I9">
        <v>120.4807</v>
      </c>
      <c r="K9" s="2">
        <v>0.009722222222222222</v>
      </c>
      <c r="L9" s="3">
        <f t="shared" si="0"/>
        <v>278.0097222222222</v>
      </c>
      <c r="M9">
        <f t="shared" si="1"/>
        <v>557.4977407296293</v>
      </c>
      <c r="N9">
        <f>(277-103)/(-62+(AVERAGE($P$4,$P$47)))*I9+277-((277-103)/(-62+(AVERAGE($P$4,$P$47)))*210)</f>
        <v>173.17315141833768</v>
      </c>
    </row>
    <row r="10" spans="1:14" ht="12.75">
      <c r="A10" t="s">
        <v>390</v>
      </c>
      <c r="B10" s="1">
        <v>36803</v>
      </c>
      <c r="C10">
        <f>AVERAGE(C9,C11)</f>
        <v>0.015086805555555555</v>
      </c>
      <c r="D10" t="s">
        <v>382</v>
      </c>
      <c r="E10" t="s">
        <v>390</v>
      </c>
      <c r="F10" t="s">
        <v>390</v>
      </c>
      <c r="G10" t="s">
        <v>383</v>
      </c>
      <c r="H10" t="s">
        <v>390</v>
      </c>
      <c r="I10" t="s">
        <v>390</v>
      </c>
      <c r="K10" s="2">
        <v>0.011805555555555555</v>
      </c>
      <c r="L10" s="3">
        <f t="shared" si="0"/>
        <v>278.01180555555555</v>
      </c>
      <c r="M10" t="s">
        <v>390</v>
      </c>
      <c r="N10" t="s">
        <v>390</v>
      </c>
    </row>
    <row r="11" spans="1:14" ht="12.75">
      <c r="A11" t="s">
        <v>167</v>
      </c>
      <c r="B11" s="1">
        <v>36803</v>
      </c>
      <c r="C11" s="2">
        <v>0.017175925925925924</v>
      </c>
      <c r="D11" t="s">
        <v>382</v>
      </c>
      <c r="E11">
        <v>0.675</v>
      </c>
      <c r="F11">
        <v>9.9019</v>
      </c>
      <c r="G11" t="s">
        <v>383</v>
      </c>
      <c r="H11">
        <v>1.666</v>
      </c>
      <c r="I11">
        <v>120.3014</v>
      </c>
      <c r="K11" s="2">
        <v>0.013888888888888888</v>
      </c>
      <c r="L11" s="3">
        <f t="shared" si="0"/>
        <v>278.0138888888889</v>
      </c>
      <c r="M11">
        <f t="shared" si="1"/>
        <v>546.7471108027173</v>
      </c>
      <c r="N11">
        <f>(277-103)/(-62+(AVERAGE($P$4,$P$47)))*I11+277-((277-103)/(-62+(AVERAGE($P$4,$P$47)))*210)</f>
        <v>172.96519454255014</v>
      </c>
    </row>
    <row r="12" spans="1:14" ht="12.75">
      <c r="A12" t="s">
        <v>168</v>
      </c>
      <c r="B12" s="1">
        <v>36803</v>
      </c>
      <c r="C12" s="2">
        <v>0.01931712962962963</v>
      </c>
      <c r="D12" t="s">
        <v>382</v>
      </c>
      <c r="E12">
        <v>0.676</v>
      </c>
      <c r="F12">
        <v>9.3613</v>
      </c>
      <c r="G12" t="s">
        <v>383</v>
      </c>
      <c r="H12">
        <v>1.668</v>
      </c>
      <c r="I12">
        <v>116.2507</v>
      </c>
      <c r="K12" s="2">
        <v>0.015972222222222224</v>
      </c>
      <c r="L12" s="3">
        <f t="shared" si="0"/>
        <v>278.0159722222222</v>
      </c>
      <c r="M12">
        <f t="shared" si="1"/>
        <v>516.8971337175166</v>
      </c>
      <c r="N12">
        <f>(277-103)/(-62+(AVERAGE($P$4,$P$47)))*I12+277-((277-103)/(-62+(AVERAGE($P$4,$P$47)))*210)</f>
        <v>168.2670856928413</v>
      </c>
    </row>
    <row r="13" spans="1:14" ht="12.75">
      <c r="A13" t="s">
        <v>169</v>
      </c>
      <c r="B13" s="1">
        <v>36803</v>
      </c>
      <c r="C13" s="2">
        <v>0.021342592592592594</v>
      </c>
      <c r="D13" t="s">
        <v>382</v>
      </c>
      <c r="E13">
        <v>0.675</v>
      </c>
      <c r="F13">
        <v>9.6334</v>
      </c>
      <c r="G13" t="s">
        <v>383</v>
      </c>
      <c r="H13">
        <v>1.666</v>
      </c>
      <c r="I13">
        <v>121.1062</v>
      </c>
      <c r="K13" s="2">
        <v>0.018055555555555557</v>
      </c>
      <c r="L13" s="3">
        <f t="shared" si="0"/>
        <v>278.0180555555556</v>
      </c>
      <c r="M13">
        <f t="shared" si="1"/>
        <v>531.9215117509667</v>
      </c>
      <c r="N13">
        <f>(277-103)/(-62+(AVERAGE($P$4,$P$47)))*I13+277-((277-103)/(-62+(AVERAGE($P$4,$P$47)))*210)</f>
        <v>173.89862283944836</v>
      </c>
    </row>
    <row r="14" spans="1:14" ht="12.75">
      <c r="A14" t="s">
        <v>390</v>
      </c>
      <c r="B14" s="1">
        <v>36803</v>
      </c>
      <c r="C14">
        <f>AVERAGE(C13,C15)</f>
        <v>0.023425925925925926</v>
      </c>
      <c r="D14" t="s">
        <v>382</v>
      </c>
      <c r="E14" t="s">
        <v>390</v>
      </c>
      <c r="F14" t="s">
        <v>390</v>
      </c>
      <c r="G14" t="s">
        <v>383</v>
      </c>
      <c r="H14" t="s">
        <v>390</v>
      </c>
      <c r="I14" t="s">
        <v>390</v>
      </c>
      <c r="K14" s="2">
        <v>0.02013888888888889</v>
      </c>
      <c r="L14" s="3">
        <f t="shared" si="0"/>
        <v>278.0201388888889</v>
      </c>
      <c r="M14" t="s">
        <v>390</v>
      </c>
      <c r="N14" t="s">
        <v>390</v>
      </c>
    </row>
    <row r="15" spans="1:14" ht="12.75">
      <c r="A15" t="s">
        <v>170</v>
      </c>
      <c r="B15" s="1">
        <v>36803</v>
      </c>
      <c r="C15" s="2">
        <v>0.02550925925925926</v>
      </c>
      <c r="D15" t="s">
        <v>382</v>
      </c>
      <c r="E15">
        <v>0.676</v>
      </c>
      <c r="F15">
        <v>10.2592</v>
      </c>
      <c r="G15" t="s">
        <v>383</v>
      </c>
      <c r="H15">
        <v>1.668</v>
      </c>
      <c r="I15">
        <v>120.293</v>
      </c>
      <c r="K15" s="2">
        <v>0.022222222222222223</v>
      </c>
      <c r="L15" s="3">
        <f t="shared" si="0"/>
        <v>278.02222222222224</v>
      </c>
      <c r="M15">
        <f t="shared" si="1"/>
        <v>566.4759247363878</v>
      </c>
      <c r="N15">
        <f aca="true" t="shared" si="2" ref="N15:N21">(277-103)/(-62+(AVERAGE($P$4,$P$47)))*I15+277-((277-103)/(-62+(AVERAGE($P$4,$P$47)))*210)</f>
        <v>172.95545200068392</v>
      </c>
    </row>
    <row r="16" spans="1:14" ht="12.75">
      <c r="A16" t="s">
        <v>171</v>
      </c>
      <c r="B16" s="1">
        <v>36803</v>
      </c>
      <c r="C16" s="2">
        <v>0.027650462962962963</v>
      </c>
      <c r="D16" t="s">
        <v>382</v>
      </c>
      <c r="E16">
        <v>0.676</v>
      </c>
      <c r="F16">
        <v>9.6395</v>
      </c>
      <c r="G16" t="s">
        <v>383</v>
      </c>
      <c r="H16">
        <v>1.668</v>
      </c>
      <c r="I16">
        <v>116.7752</v>
      </c>
      <c r="K16" s="2">
        <v>0.024305555555555556</v>
      </c>
      <c r="L16" s="3">
        <f t="shared" si="0"/>
        <v>278.02430555555554</v>
      </c>
      <c r="M16">
        <f t="shared" si="1"/>
        <v>532.2583316921797</v>
      </c>
      <c r="N16">
        <f t="shared" si="2"/>
        <v>168.87541464627458</v>
      </c>
    </row>
    <row r="17" spans="1:14" ht="12.75">
      <c r="A17" t="s">
        <v>172</v>
      </c>
      <c r="B17" s="1">
        <v>36803</v>
      </c>
      <c r="C17" s="2">
        <v>0.029675925925925925</v>
      </c>
      <c r="D17" t="s">
        <v>382</v>
      </c>
      <c r="E17">
        <v>0.675</v>
      </c>
      <c r="F17">
        <v>9.4726</v>
      </c>
      <c r="G17" t="s">
        <v>383</v>
      </c>
      <c r="H17">
        <v>1.668</v>
      </c>
      <c r="I17">
        <v>118.6955</v>
      </c>
      <c r="K17" s="2">
        <v>0.02638888888888889</v>
      </c>
      <c r="L17" s="3">
        <f t="shared" si="0"/>
        <v>278.0263888888889</v>
      </c>
      <c r="M17">
        <f t="shared" si="1"/>
        <v>523.042717235058</v>
      </c>
      <c r="N17">
        <f t="shared" si="2"/>
        <v>171.10262930648042</v>
      </c>
    </row>
    <row r="18" spans="1:14" ht="12.75">
      <c r="A18" t="s">
        <v>173</v>
      </c>
      <c r="B18" s="1">
        <v>36803</v>
      </c>
      <c r="C18" s="2">
        <v>0.03175925925925926</v>
      </c>
      <c r="D18" t="s">
        <v>382</v>
      </c>
      <c r="E18">
        <v>0.676</v>
      </c>
      <c r="F18">
        <v>10.3423</v>
      </c>
      <c r="G18" t="s">
        <v>383</v>
      </c>
      <c r="H18">
        <v>1.67</v>
      </c>
      <c r="I18">
        <v>115.2393</v>
      </c>
      <c r="K18" s="2">
        <v>0.02847222222222222</v>
      </c>
      <c r="L18" s="3">
        <f t="shared" si="0"/>
        <v>278.0284722222222</v>
      </c>
      <c r="M18">
        <f t="shared" si="1"/>
        <v>571.0644062306167</v>
      </c>
      <c r="N18">
        <f t="shared" si="2"/>
        <v>167.09403725909021</v>
      </c>
    </row>
    <row r="19" spans="1:14" ht="12.75">
      <c r="A19" t="s">
        <v>174</v>
      </c>
      <c r="B19" s="1">
        <v>36803</v>
      </c>
      <c r="C19" s="2">
        <v>0.033854166666666664</v>
      </c>
      <c r="D19" t="s">
        <v>382</v>
      </c>
      <c r="E19">
        <v>0.675</v>
      </c>
      <c r="F19">
        <v>9.8371</v>
      </c>
      <c r="G19" t="s">
        <v>383</v>
      </c>
      <c r="H19">
        <v>1.666</v>
      </c>
      <c r="I19">
        <v>122.7416</v>
      </c>
      <c r="K19" s="2">
        <v>0.030555555555555555</v>
      </c>
      <c r="L19" s="3">
        <f t="shared" si="0"/>
        <v>278.03055555555557</v>
      </c>
      <c r="M19">
        <f t="shared" si="1"/>
        <v>543.1690891321273</v>
      </c>
      <c r="N19">
        <f t="shared" si="2"/>
        <v>175.79540295469116</v>
      </c>
    </row>
    <row r="20" spans="1:14" ht="12.75">
      <c r="A20" t="s">
        <v>175</v>
      </c>
      <c r="B20" s="1">
        <v>36803</v>
      </c>
      <c r="C20" s="2">
        <v>0.0359375</v>
      </c>
      <c r="D20" t="s">
        <v>382</v>
      </c>
      <c r="E20">
        <v>0.675</v>
      </c>
      <c r="F20">
        <v>9.786</v>
      </c>
      <c r="G20" t="s">
        <v>383</v>
      </c>
      <c r="H20">
        <v>1.668</v>
      </c>
      <c r="I20">
        <v>119.2681</v>
      </c>
      <c r="K20" s="2">
        <v>0.03263888888888889</v>
      </c>
      <c r="L20" s="3">
        <f t="shared" si="0"/>
        <v>278.03263888888887</v>
      </c>
      <c r="M20">
        <f t="shared" si="1"/>
        <v>540.3475319196712</v>
      </c>
      <c r="N20">
        <f t="shared" si="2"/>
        <v>171.7667459103621</v>
      </c>
    </row>
    <row r="21" spans="1:14" ht="12.75">
      <c r="A21" t="s">
        <v>176</v>
      </c>
      <c r="B21" s="1">
        <v>36803</v>
      </c>
      <c r="C21" s="2">
        <v>0.03802083333333333</v>
      </c>
      <c r="D21" t="s">
        <v>382</v>
      </c>
      <c r="E21">
        <v>0.676</v>
      </c>
      <c r="F21">
        <v>10.6495</v>
      </c>
      <c r="G21" t="s">
        <v>383</v>
      </c>
      <c r="H21">
        <v>1.67</v>
      </c>
      <c r="I21">
        <v>117.3697</v>
      </c>
      <c r="K21" s="2">
        <v>0.034722222222222224</v>
      </c>
      <c r="L21" s="3">
        <f t="shared" si="0"/>
        <v>278.03472222222223</v>
      </c>
      <c r="M21">
        <f t="shared" si="1"/>
        <v>588.0268793356364</v>
      </c>
      <c r="N21">
        <f t="shared" si="2"/>
        <v>169.5649314485932</v>
      </c>
    </row>
    <row r="22" spans="1:14" ht="12.75">
      <c r="A22" t="s">
        <v>390</v>
      </c>
      <c r="B22" s="1">
        <v>36803</v>
      </c>
      <c r="C22">
        <f>AVERAGE(C21,C23)</f>
        <v>0.04010416666666666</v>
      </c>
      <c r="D22" t="s">
        <v>382</v>
      </c>
      <c r="E22" t="s">
        <v>390</v>
      </c>
      <c r="F22" t="s">
        <v>390</v>
      </c>
      <c r="G22" t="s">
        <v>383</v>
      </c>
      <c r="H22" t="s">
        <v>390</v>
      </c>
      <c r="I22" t="s">
        <v>390</v>
      </c>
      <c r="K22" s="2">
        <v>0.03680555555555556</v>
      </c>
      <c r="L22" s="3">
        <f t="shared" si="0"/>
        <v>278.03680555555553</v>
      </c>
      <c r="M22" t="s">
        <v>390</v>
      </c>
      <c r="N22" t="s">
        <v>390</v>
      </c>
    </row>
    <row r="23" spans="1:14" ht="12.75">
      <c r="A23" t="s">
        <v>177</v>
      </c>
      <c r="B23" s="1">
        <v>36803</v>
      </c>
      <c r="C23" s="2">
        <v>0.0421875</v>
      </c>
      <c r="D23" t="s">
        <v>382</v>
      </c>
      <c r="E23">
        <v>0.675</v>
      </c>
      <c r="F23">
        <v>10.0868</v>
      </c>
      <c r="G23" t="s">
        <v>383</v>
      </c>
      <c r="H23">
        <v>1.668</v>
      </c>
      <c r="I23">
        <v>117.6003</v>
      </c>
      <c r="K23" s="2">
        <v>0.03888888888888889</v>
      </c>
      <c r="L23" s="3">
        <f t="shared" si="0"/>
        <v>278.0388888888889</v>
      </c>
      <c r="M23">
        <f t="shared" si="1"/>
        <v>556.9566201683364</v>
      </c>
      <c r="N23">
        <f aca="true" t="shared" si="3" ref="N23:N30">(277-103)/(-62+(AVERAGE($P$4,$P$47)))*I23+277-((277-103)/(-62+(AVERAGE($P$4,$P$47)))*210)</f>
        <v>169.83238741934957</v>
      </c>
    </row>
    <row r="24" spans="1:14" ht="12.75">
      <c r="A24" t="s">
        <v>178</v>
      </c>
      <c r="B24" s="1">
        <v>36803</v>
      </c>
      <c r="C24" s="2">
        <v>0.044270833333333336</v>
      </c>
      <c r="D24" t="s">
        <v>382</v>
      </c>
      <c r="E24">
        <v>0.675</v>
      </c>
      <c r="F24">
        <v>9.6608</v>
      </c>
      <c r="G24" t="s">
        <v>383</v>
      </c>
      <c r="H24">
        <v>1.67</v>
      </c>
      <c r="I24">
        <v>118.0921</v>
      </c>
      <c r="K24" s="2">
        <v>0.04097222222222222</v>
      </c>
      <c r="L24" s="3">
        <f t="shared" si="0"/>
        <v>278.0409722222222</v>
      </c>
      <c r="M24">
        <f t="shared" si="1"/>
        <v>533.4344406672348</v>
      </c>
      <c r="N24">
        <f t="shared" si="3"/>
        <v>170.40279004908933</v>
      </c>
    </row>
    <row r="25" spans="1:14" ht="12.75">
      <c r="A25" t="s">
        <v>179</v>
      </c>
      <c r="B25" s="1">
        <v>36803</v>
      </c>
      <c r="C25" s="2">
        <v>0.04635416666666667</v>
      </c>
      <c r="D25" t="s">
        <v>382</v>
      </c>
      <c r="E25">
        <v>0.676</v>
      </c>
      <c r="F25">
        <v>10.2127</v>
      </c>
      <c r="G25" t="s">
        <v>383</v>
      </c>
      <c r="H25">
        <v>1.673</v>
      </c>
      <c r="I25">
        <v>121.3104</v>
      </c>
      <c r="K25" s="2">
        <v>0.04305555555555556</v>
      </c>
      <c r="L25" s="3">
        <f t="shared" si="0"/>
        <v>278.04305555555555</v>
      </c>
      <c r="M25">
        <f t="shared" si="1"/>
        <v>563.9083628894366</v>
      </c>
      <c r="N25">
        <f t="shared" si="3"/>
        <v>174.13545939291083</v>
      </c>
    </row>
    <row r="26" spans="1:14" ht="12.75">
      <c r="A26" t="s">
        <v>180</v>
      </c>
      <c r="B26" s="1">
        <v>36803</v>
      </c>
      <c r="C26" s="2">
        <v>0.04844907407407408</v>
      </c>
      <c r="D26" t="s">
        <v>382</v>
      </c>
      <c r="E26">
        <v>0.678</v>
      </c>
      <c r="F26">
        <v>10.1996</v>
      </c>
      <c r="G26" t="s">
        <v>383</v>
      </c>
      <c r="H26">
        <v>1.671</v>
      </c>
      <c r="I26">
        <v>118.1387</v>
      </c>
      <c r="K26" s="2">
        <v>0.04513888888888889</v>
      </c>
      <c r="L26" s="3">
        <f t="shared" si="0"/>
        <v>278.0451388888889</v>
      </c>
      <c r="M26">
        <f t="shared" si="1"/>
        <v>563.1850282615858</v>
      </c>
      <c r="N26">
        <f t="shared" si="3"/>
        <v>170.4568379599187</v>
      </c>
    </row>
    <row r="27" spans="1:14" ht="12.75">
      <c r="A27" t="s">
        <v>181</v>
      </c>
      <c r="B27" s="1">
        <v>36803</v>
      </c>
      <c r="C27" s="2">
        <v>0.05053240740740741</v>
      </c>
      <c r="D27" t="s">
        <v>382</v>
      </c>
      <c r="E27">
        <v>0.676</v>
      </c>
      <c r="F27">
        <v>9.5676</v>
      </c>
      <c r="G27" t="s">
        <v>383</v>
      </c>
      <c r="H27">
        <v>1.67</v>
      </c>
      <c r="I27">
        <v>118.0007</v>
      </c>
      <c r="K27" s="2">
        <v>0.04722222222222222</v>
      </c>
      <c r="L27" s="3">
        <f t="shared" si="0"/>
        <v>278.0472222222222</v>
      </c>
      <c r="M27">
        <f t="shared" si="1"/>
        <v>528.2882736965713</v>
      </c>
      <c r="N27">
        <f t="shared" si="3"/>
        <v>170.2967819149734</v>
      </c>
    </row>
    <row r="28" spans="1:14" ht="12.75">
      <c r="A28" t="s">
        <v>182</v>
      </c>
      <c r="B28" s="1">
        <v>36803</v>
      </c>
      <c r="C28" s="2">
        <v>0.05261574074074074</v>
      </c>
      <c r="D28" t="s">
        <v>382</v>
      </c>
      <c r="E28">
        <v>0.676</v>
      </c>
      <c r="F28">
        <v>10.0766</v>
      </c>
      <c r="G28" t="s">
        <v>383</v>
      </c>
      <c r="H28">
        <v>1.67</v>
      </c>
      <c r="I28">
        <v>118.9392</v>
      </c>
      <c r="K28" s="2">
        <v>0.049305555555555554</v>
      </c>
      <c r="L28" s="3">
        <f t="shared" si="0"/>
        <v>278.0493055555556</v>
      </c>
      <c r="M28">
        <f t="shared" si="1"/>
        <v>556.3934130535212</v>
      </c>
      <c r="N28">
        <f t="shared" si="3"/>
        <v>171.3852790032425</v>
      </c>
    </row>
    <row r="29" spans="1:14" ht="12.75">
      <c r="A29" t="s">
        <v>183</v>
      </c>
      <c r="B29" s="1">
        <v>36803</v>
      </c>
      <c r="C29" s="2">
        <v>0.054699074074074074</v>
      </c>
      <c r="D29" t="s">
        <v>382</v>
      </c>
      <c r="E29">
        <v>0.675</v>
      </c>
      <c r="F29">
        <v>10.3023</v>
      </c>
      <c r="G29" t="s">
        <v>383</v>
      </c>
      <c r="H29">
        <v>1.668</v>
      </c>
      <c r="I29">
        <v>119.1917</v>
      </c>
      <c r="K29" s="2">
        <v>0.051388888888888894</v>
      </c>
      <c r="L29" s="3">
        <f t="shared" si="0"/>
        <v>278.0513888888889</v>
      </c>
      <c r="M29">
        <f t="shared" si="1"/>
        <v>568.8557508784007</v>
      </c>
      <c r="N29">
        <f t="shared" si="3"/>
        <v>171.67813517243582</v>
      </c>
    </row>
    <row r="30" spans="1:14" ht="12.75">
      <c r="A30" t="s">
        <v>184</v>
      </c>
      <c r="B30" s="1">
        <v>36803</v>
      </c>
      <c r="C30" s="2">
        <v>0.0567824074074074</v>
      </c>
      <c r="D30" t="s">
        <v>382</v>
      </c>
      <c r="E30">
        <v>0.675</v>
      </c>
      <c r="F30">
        <v>10.028</v>
      </c>
      <c r="G30" t="s">
        <v>383</v>
      </c>
      <c r="H30">
        <v>1.67</v>
      </c>
      <c r="I30">
        <v>119.7252</v>
      </c>
      <c r="K30" s="2">
        <v>0.05347222222222222</v>
      </c>
      <c r="L30" s="3">
        <f t="shared" si="0"/>
        <v>278.05347222222224</v>
      </c>
      <c r="M30">
        <f t="shared" si="1"/>
        <v>553.7098968005787</v>
      </c>
      <c r="N30">
        <f t="shared" si="3"/>
        <v>172.296902563583</v>
      </c>
    </row>
    <row r="31" spans="1:14" ht="12.75">
      <c r="A31" t="s">
        <v>390</v>
      </c>
      <c r="B31" s="1">
        <v>36803</v>
      </c>
      <c r="C31">
        <f>AVERAGE(C30,C33)</f>
        <v>0.05991319444444444</v>
      </c>
      <c r="D31" t="s">
        <v>382</v>
      </c>
      <c r="E31" t="s">
        <v>390</v>
      </c>
      <c r="F31" t="s">
        <v>390</v>
      </c>
      <c r="G31" t="s">
        <v>383</v>
      </c>
      <c r="H31" t="s">
        <v>390</v>
      </c>
      <c r="I31" t="s">
        <v>390</v>
      </c>
      <c r="K31" s="2">
        <v>0.05555555555555555</v>
      </c>
      <c r="L31" s="3">
        <f t="shared" si="0"/>
        <v>278.05555555555554</v>
      </c>
      <c r="M31" t="s">
        <v>390</v>
      </c>
      <c r="N31" t="s">
        <v>390</v>
      </c>
    </row>
    <row r="32" spans="1:14" ht="12.75">
      <c r="A32" t="s">
        <v>390</v>
      </c>
      <c r="B32" s="1">
        <v>36803</v>
      </c>
      <c r="C32">
        <f>AVERAGE(C31,C33)</f>
        <v>0.06147858796296296</v>
      </c>
      <c r="D32" t="s">
        <v>382</v>
      </c>
      <c r="E32" t="s">
        <v>390</v>
      </c>
      <c r="F32" t="s">
        <v>390</v>
      </c>
      <c r="G32" t="s">
        <v>383</v>
      </c>
      <c r="H32" t="s">
        <v>390</v>
      </c>
      <c r="I32" t="s">
        <v>390</v>
      </c>
      <c r="K32" s="2">
        <v>0.057638888888888885</v>
      </c>
      <c r="L32" s="3">
        <f t="shared" si="0"/>
        <v>278.0576388888889</v>
      </c>
      <c r="M32" t="s">
        <v>390</v>
      </c>
      <c r="N32" t="s">
        <v>390</v>
      </c>
    </row>
    <row r="33" spans="1:14" ht="12.75">
      <c r="A33" t="s">
        <v>185</v>
      </c>
      <c r="B33" s="1">
        <v>36803</v>
      </c>
      <c r="C33" s="2">
        <v>0.06304398148148148</v>
      </c>
      <c r="D33" t="s">
        <v>382</v>
      </c>
      <c r="E33">
        <v>0.676</v>
      </c>
      <c r="F33">
        <v>9.8671</v>
      </c>
      <c r="G33" t="s">
        <v>383</v>
      </c>
      <c r="H33">
        <v>1.671</v>
      </c>
      <c r="I33">
        <v>115.9807</v>
      </c>
      <c r="K33" s="2">
        <v>0.059722222222222225</v>
      </c>
      <c r="L33" s="3">
        <f t="shared" si="0"/>
        <v>278.0597222222222</v>
      </c>
      <c r="M33">
        <f t="shared" si="1"/>
        <v>544.8255806462894</v>
      </c>
      <c r="N33">
        <f>(277-103)/(-62+(AVERAGE($P$4,$P$47)))*I33+277-((277-103)/(-62+(AVERAGE($P$4,$P$47)))*210)</f>
        <v>167.9539325614266</v>
      </c>
    </row>
    <row r="34" spans="1:14" ht="12.75">
      <c r="A34" t="s">
        <v>186</v>
      </c>
      <c r="B34" s="1">
        <v>36803</v>
      </c>
      <c r="C34" s="2">
        <v>0.06512731481481482</v>
      </c>
      <c r="D34" t="s">
        <v>382</v>
      </c>
      <c r="E34">
        <v>0.678</v>
      </c>
      <c r="F34">
        <v>10.6531</v>
      </c>
      <c r="G34" t="s">
        <v>383</v>
      </c>
      <c r="H34">
        <v>1.671</v>
      </c>
      <c r="I34">
        <v>115.2732</v>
      </c>
      <c r="K34" s="2">
        <v>0.06180555555555556</v>
      </c>
      <c r="L34" s="3">
        <f t="shared" si="0"/>
        <v>278.06180555555557</v>
      </c>
      <c r="M34">
        <f t="shared" si="1"/>
        <v>588.225658317336</v>
      </c>
      <c r="N34">
        <f>(277-103)/(-62+(AVERAGE($P$4,$P$47)))*I34+277-((277-103)/(-62+(AVERAGE($P$4,$P$47)))*210)</f>
        <v>167.13335537447898</v>
      </c>
    </row>
    <row r="35" spans="1:14" ht="12.75">
      <c r="A35" t="s">
        <v>187</v>
      </c>
      <c r="B35" s="1">
        <v>36803</v>
      </c>
      <c r="C35" s="2">
        <v>0.06721064814814814</v>
      </c>
      <c r="D35" t="s">
        <v>382</v>
      </c>
      <c r="E35">
        <v>0.676</v>
      </c>
      <c r="F35">
        <v>10.2913</v>
      </c>
      <c r="G35" t="s">
        <v>383</v>
      </c>
      <c r="H35">
        <v>1.668</v>
      </c>
      <c r="I35">
        <v>115.7139</v>
      </c>
      <c r="K35" s="2">
        <v>0.06388888888888888</v>
      </c>
      <c r="L35" s="3">
        <f t="shared" si="0"/>
        <v>278.06388888888887</v>
      </c>
      <c r="M35">
        <f t="shared" si="1"/>
        <v>568.2483706565412</v>
      </c>
      <c r="N35">
        <f>(277-103)/(-62+(AVERAGE($P$4,$P$47)))*I35+277-((277-103)/(-62+(AVERAGE($P$4,$P$47)))*210)</f>
        <v>167.64449087453244</v>
      </c>
    </row>
    <row r="36" spans="1:14" ht="12.75">
      <c r="A36" t="s">
        <v>188</v>
      </c>
      <c r="B36" s="1">
        <v>36803</v>
      </c>
      <c r="C36" s="2">
        <v>0.06929398148148148</v>
      </c>
      <c r="D36" t="s">
        <v>382</v>
      </c>
      <c r="E36">
        <v>0.675</v>
      </c>
      <c r="F36">
        <v>9.9597</v>
      </c>
      <c r="G36" t="s">
        <v>383</v>
      </c>
      <c r="H36">
        <v>1.668</v>
      </c>
      <c r="I36">
        <v>115.3102</v>
      </c>
      <c r="K36" s="2">
        <v>0.06597222222222222</v>
      </c>
      <c r="L36" s="3">
        <f t="shared" si="0"/>
        <v>278.06597222222223</v>
      </c>
      <c r="M36">
        <f t="shared" si="1"/>
        <v>549.9386177866696</v>
      </c>
      <c r="N36">
        <f>(277-103)/(-62+(AVERAGE($P$4,$P$47)))*I36+277-((277-103)/(-62+(AVERAGE($P$4,$P$47)))*210)</f>
        <v>167.17626895174686</v>
      </c>
    </row>
    <row r="37" spans="1:14" ht="12.75">
      <c r="A37" t="s">
        <v>189</v>
      </c>
      <c r="B37" s="1">
        <v>36803</v>
      </c>
      <c r="C37" s="2">
        <v>0.07137731481481481</v>
      </c>
      <c r="D37" t="s">
        <v>382</v>
      </c>
      <c r="E37">
        <v>0.676</v>
      </c>
      <c r="F37">
        <v>10.7746</v>
      </c>
      <c r="G37" t="s">
        <v>383</v>
      </c>
      <c r="H37">
        <v>1.67</v>
      </c>
      <c r="I37">
        <v>115.6719</v>
      </c>
      <c r="K37" s="2">
        <v>0.06805555555555555</v>
      </c>
      <c r="L37" s="3">
        <f t="shared" si="0"/>
        <v>278.06805555555553</v>
      </c>
      <c r="M37">
        <f t="shared" si="1"/>
        <v>594.9344489496924</v>
      </c>
      <c r="N37">
        <f>(277-103)/(-62+(AVERAGE($P$4,$P$47)))*I37+277-((277-103)/(-62+(AVERAGE($P$4,$P$47)))*210)</f>
        <v>167.59577816520124</v>
      </c>
    </row>
    <row r="38" spans="1:14" ht="12.75">
      <c r="A38" t="s">
        <v>390</v>
      </c>
      <c r="B38" s="1">
        <v>36803</v>
      </c>
      <c r="C38">
        <f>AVERAGE(C37,C39)</f>
        <v>0.07346643518518518</v>
      </c>
      <c r="D38" t="s">
        <v>382</v>
      </c>
      <c r="E38" t="s">
        <v>390</v>
      </c>
      <c r="F38" t="s">
        <v>390</v>
      </c>
      <c r="G38" t="s">
        <v>383</v>
      </c>
      <c r="H38" t="s">
        <v>390</v>
      </c>
      <c r="I38" t="s">
        <v>390</v>
      </c>
      <c r="K38" s="2">
        <v>0.07013888888888889</v>
      </c>
      <c r="L38" s="3">
        <f t="shared" si="0"/>
        <v>278.0701388888889</v>
      </c>
      <c r="M38" t="s">
        <v>390</v>
      </c>
      <c r="N38" t="s">
        <v>390</v>
      </c>
    </row>
    <row r="39" spans="1:14" ht="12.75">
      <c r="A39" t="s">
        <v>190</v>
      </c>
      <c r="B39" s="1">
        <v>36803</v>
      </c>
      <c r="C39" s="2">
        <v>0.07555555555555556</v>
      </c>
      <c r="D39" t="s">
        <v>382</v>
      </c>
      <c r="E39">
        <v>0.676</v>
      </c>
      <c r="F39">
        <v>9.8304</v>
      </c>
      <c r="G39" t="s">
        <v>383</v>
      </c>
      <c r="H39">
        <v>1.67</v>
      </c>
      <c r="I39">
        <v>118.9625</v>
      </c>
      <c r="K39" s="2">
        <v>0.07222222222222223</v>
      </c>
      <c r="L39" s="3">
        <f t="shared" si="0"/>
        <v>278.0722222222222</v>
      </c>
      <c r="M39">
        <f t="shared" si="1"/>
        <v>542.7991393606311</v>
      </c>
      <c r="N39">
        <f>(277-103)/(-62+(AVERAGE($P$4,$P$47)))*I39+277-((277-103)/(-62+(AVERAGE($P$4,$P$47)))*210)</f>
        <v>171.41230295865722</v>
      </c>
    </row>
    <row r="40" spans="1:14" ht="12.75">
      <c r="A40" t="s">
        <v>191</v>
      </c>
      <c r="B40" s="1">
        <v>36803</v>
      </c>
      <c r="C40" s="2">
        <v>0.07763888888888888</v>
      </c>
      <c r="D40" t="s">
        <v>382</v>
      </c>
      <c r="E40">
        <v>0.676</v>
      </c>
      <c r="F40">
        <v>9.6298</v>
      </c>
      <c r="G40" t="s">
        <v>383</v>
      </c>
      <c r="H40">
        <v>1.671</v>
      </c>
      <c r="I40">
        <v>115.3858</v>
      </c>
      <c r="K40" s="2">
        <v>0.07430555555555556</v>
      </c>
      <c r="L40" s="3">
        <f t="shared" si="0"/>
        <v>278.07430555555555</v>
      </c>
      <c r="M40">
        <f t="shared" si="1"/>
        <v>531.7227327692673</v>
      </c>
      <c r="N40">
        <f>(277-103)/(-62+(AVERAGE($P$4,$P$47)))*I40+277-((277-103)/(-62+(AVERAGE($P$4,$P$47)))*210)</f>
        <v>167.263951828543</v>
      </c>
    </row>
    <row r="41" spans="1:14" ht="12.75">
      <c r="A41" t="s">
        <v>192</v>
      </c>
      <c r="B41" s="1">
        <v>36803</v>
      </c>
      <c r="C41" s="2">
        <v>0.07972222222222222</v>
      </c>
      <c r="D41" t="s">
        <v>382</v>
      </c>
      <c r="E41">
        <v>0.676</v>
      </c>
      <c r="F41">
        <v>10.5009</v>
      </c>
      <c r="G41" t="s">
        <v>383</v>
      </c>
      <c r="H41">
        <v>1.671</v>
      </c>
      <c r="I41">
        <v>117.5703</v>
      </c>
      <c r="K41" s="2">
        <v>0.0763888888888889</v>
      </c>
      <c r="L41" s="3">
        <f t="shared" si="0"/>
        <v>278.0763888888889</v>
      </c>
      <c r="M41">
        <f t="shared" si="1"/>
        <v>579.8217247021536</v>
      </c>
      <c r="N41">
        <f>(277-103)/(-62+(AVERAGE($P$4,$P$47)))*I41+277-((277-103)/(-62+(AVERAGE($P$4,$P$47)))*210)</f>
        <v>169.79759262697013</v>
      </c>
    </row>
    <row r="42" spans="1:14" ht="12.75">
      <c r="A42" t="s">
        <v>390</v>
      </c>
      <c r="B42" s="1">
        <v>36803</v>
      </c>
      <c r="C42">
        <f>AVERAGE(C41,C43)</f>
        <v>0.08180555555555555</v>
      </c>
      <c r="D42" t="s">
        <v>382</v>
      </c>
      <c r="E42" t="s">
        <v>390</v>
      </c>
      <c r="F42" t="s">
        <v>390</v>
      </c>
      <c r="G42" t="s">
        <v>383</v>
      </c>
      <c r="H42" t="s">
        <v>390</v>
      </c>
      <c r="I42" t="s">
        <v>390</v>
      </c>
      <c r="K42" s="2">
        <v>0.07847222222222222</v>
      </c>
      <c r="L42" s="3">
        <f t="shared" si="0"/>
        <v>278.0784722222222</v>
      </c>
      <c r="M42" t="s">
        <v>390</v>
      </c>
      <c r="N42" t="s">
        <v>390</v>
      </c>
    </row>
    <row r="43" spans="1:14" ht="12.75">
      <c r="A43" t="s">
        <v>193</v>
      </c>
      <c r="B43" s="1">
        <v>36803</v>
      </c>
      <c r="C43" s="2">
        <v>0.08388888888888889</v>
      </c>
      <c r="D43" t="s">
        <v>382</v>
      </c>
      <c r="E43">
        <v>0.676</v>
      </c>
      <c r="F43">
        <v>10.6175</v>
      </c>
      <c r="G43" t="s">
        <v>383</v>
      </c>
      <c r="H43">
        <v>1.671</v>
      </c>
      <c r="I43">
        <v>115.8305</v>
      </c>
      <c r="K43" s="2">
        <v>0.08055555555555556</v>
      </c>
      <c r="L43" s="3">
        <f t="shared" si="0"/>
        <v>278.0805555555556</v>
      </c>
      <c r="M43">
        <f t="shared" si="1"/>
        <v>586.2599550538636</v>
      </c>
      <c r="N43">
        <f>(277-103)/(-62+(AVERAGE($P$4,$P$47)))*I43+277-((277-103)/(-62+(AVERAGE($P$4,$P$47)))*210)</f>
        <v>167.77972663424708</v>
      </c>
    </row>
    <row r="44" spans="1:14" ht="12.75">
      <c r="A44" t="s">
        <v>194</v>
      </c>
      <c r="B44" s="1">
        <v>36803</v>
      </c>
      <c r="C44" s="2">
        <v>0.08597222222222223</v>
      </c>
      <c r="D44" t="s">
        <v>382</v>
      </c>
      <c r="E44">
        <v>0.676</v>
      </c>
      <c r="F44">
        <v>9.0861</v>
      </c>
      <c r="G44" t="s">
        <v>383</v>
      </c>
      <c r="H44">
        <v>1.671</v>
      </c>
      <c r="I44">
        <v>114.1842</v>
      </c>
      <c r="K44" s="2">
        <v>0.08263888888888889</v>
      </c>
      <c r="L44" s="3">
        <f t="shared" si="0"/>
        <v>278.0826388888889</v>
      </c>
      <c r="M44">
        <f t="shared" si="1"/>
        <v>501.70158489426984</v>
      </c>
      <c r="N44">
        <f>$O$4/AVERAGE($P$4,$P$47)*I44</f>
        <v>149.17770924729905</v>
      </c>
    </row>
    <row r="45" spans="1:17" ht="12.75">
      <c r="A45" t="s">
        <v>390</v>
      </c>
      <c r="B45" s="1">
        <v>36803</v>
      </c>
      <c r="C45">
        <f>AVERAGE(C44,C46)</f>
        <v>0.08809027777777778</v>
      </c>
      <c r="D45" t="s">
        <v>382</v>
      </c>
      <c r="E45" t="s">
        <v>390</v>
      </c>
      <c r="F45" t="s">
        <v>390</v>
      </c>
      <c r="G45" t="s">
        <v>383</v>
      </c>
      <c r="H45" t="s">
        <v>390</v>
      </c>
      <c r="I45" t="s">
        <v>390</v>
      </c>
      <c r="K45" s="2">
        <v>0.08472222222222221</v>
      </c>
      <c r="L45" s="3">
        <f t="shared" si="0"/>
        <v>278.08472222222224</v>
      </c>
      <c r="M45" t="s">
        <v>390</v>
      </c>
      <c r="N45" t="s">
        <v>390</v>
      </c>
      <c r="P45" t="s">
        <v>391</v>
      </c>
      <c r="Q45" t="s">
        <v>382</v>
      </c>
    </row>
    <row r="46" spans="1:14" ht="12.75">
      <c r="A46" t="s">
        <v>195</v>
      </c>
      <c r="B46" s="1">
        <v>36803</v>
      </c>
      <c r="C46" s="2">
        <v>0.09020833333333333</v>
      </c>
      <c r="D46" t="s">
        <v>382</v>
      </c>
      <c r="E46">
        <v>0.676</v>
      </c>
      <c r="F46">
        <v>8.7937</v>
      </c>
      <c r="G46" t="s">
        <v>383</v>
      </c>
      <c r="H46">
        <v>1.668</v>
      </c>
      <c r="I46">
        <v>215.379</v>
      </c>
      <c r="K46" s="2">
        <v>0.08680555555555557</v>
      </c>
      <c r="L46" s="3">
        <f t="shared" si="0"/>
        <v>278.08680555555554</v>
      </c>
      <c r="M46" t="s">
        <v>390</v>
      </c>
      <c r="N46" t="s">
        <v>390</v>
      </c>
    </row>
    <row r="47" spans="1:17" ht="12.75">
      <c r="A47" t="s">
        <v>196</v>
      </c>
      <c r="B47" s="1">
        <v>36803</v>
      </c>
      <c r="C47" s="2">
        <v>0.0922337962962963</v>
      </c>
      <c r="D47" t="s">
        <v>382</v>
      </c>
      <c r="E47">
        <v>0.676</v>
      </c>
      <c r="F47">
        <v>8.9465</v>
      </c>
      <c r="G47" t="s">
        <v>383</v>
      </c>
      <c r="H47">
        <v>1.67</v>
      </c>
      <c r="I47">
        <v>217.7212</v>
      </c>
      <c r="K47" s="2">
        <v>0.08888888888888889</v>
      </c>
      <c r="L47" s="3">
        <f t="shared" si="0"/>
        <v>278.0888888888889</v>
      </c>
      <c r="M47" t="s">
        <v>390</v>
      </c>
      <c r="N47" t="s">
        <v>390</v>
      </c>
      <c r="P47">
        <f>AVERAGE(I46:I48)</f>
        <v>216.06636666666665</v>
      </c>
      <c r="Q47">
        <f>AVERAGE(F46:F48)</f>
        <v>9.0692</v>
      </c>
    </row>
    <row r="48" spans="1:17" ht="12.75">
      <c r="A48" t="s">
        <v>197</v>
      </c>
      <c r="B48" s="1">
        <v>36803</v>
      </c>
      <c r="C48" s="2">
        <v>0.09431712962962963</v>
      </c>
      <c r="D48" t="s">
        <v>382</v>
      </c>
      <c r="E48">
        <v>0.676</v>
      </c>
      <c r="F48">
        <v>9.4674</v>
      </c>
      <c r="G48" t="s">
        <v>383</v>
      </c>
      <c r="H48">
        <v>1.671</v>
      </c>
      <c r="I48">
        <v>215.0989</v>
      </c>
      <c r="K48" s="2">
        <v>0.09097222222222222</v>
      </c>
      <c r="L48" s="3">
        <f t="shared" si="0"/>
        <v>278.0909722222222</v>
      </c>
      <c r="M48" t="s">
        <v>390</v>
      </c>
      <c r="N48" t="s">
        <v>390</v>
      </c>
      <c r="P48">
        <f>STDEV(I46:I48)</f>
        <v>1.4399545212787828</v>
      </c>
      <c r="Q48">
        <f>STDEV(F46:F48)</f>
        <v>0.3532129527636184</v>
      </c>
    </row>
    <row r="49" spans="1:14" ht="12.75">
      <c r="A49" t="s">
        <v>198</v>
      </c>
      <c r="B49" s="1">
        <v>36803</v>
      </c>
      <c r="C49" s="2">
        <v>0.09640046296296297</v>
      </c>
      <c r="D49" t="s">
        <v>382</v>
      </c>
      <c r="E49">
        <v>0.678</v>
      </c>
      <c r="F49">
        <v>10.2748</v>
      </c>
      <c r="G49" t="s">
        <v>383</v>
      </c>
      <c r="H49">
        <v>1.673</v>
      </c>
      <c r="I49">
        <v>121.5012</v>
      </c>
      <c r="K49" s="2">
        <v>0.09305555555555556</v>
      </c>
      <c r="L49" s="3">
        <f t="shared" si="0"/>
        <v>278.09305555555557</v>
      </c>
      <c r="M49">
        <f aca="true" t="shared" si="4" ref="M49:M112">500*F49/AVERAGE($Q$207,$Q$47)</f>
        <v>562.9626382778214</v>
      </c>
      <c r="N49">
        <f aca="true" t="shared" si="5" ref="N49:N56">(277-103)/(-62+(AVERAGE($P$207,$P$47)))*I49+277-((277-103)/(-62+(AVERAGE($P$207,$P$47)))*210)</f>
        <v>176.57403417609544</v>
      </c>
    </row>
    <row r="50" spans="1:14" ht="12.75">
      <c r="A50" t="s">
        <v>199</v>
      </c>
      <c r="B50" s="1">
        <v>36803</v>
      </c>
      <c r="C50" s="2">
        <v>0.09848379629629629</v>
      </c>
      <c r="D50" t="s">
        <v>382</v>
      </c>
      <c r="E50">
        <v>0.681</v>
      </c>
      <c r="F50">
        <v>10.56</v>
      </c>
      <c r="G50" t="s">
        <v>383</v>
      </c>
      <c r="H50">
        <v>1.676</v>
      </c>
      <c r="I50">
        <v>118.734</v>
      </c>
      <c r="K50" s="2">
        <v>0.09513888888888888</v>
      </c>
      <c r="L50" s="3">
        <f t="shared" si="0"/>
        <v>278.09513888888887</v>
      </c>
      <c r="M50">
        <f t="shared" si="4"/>
        <v>578.5889224329226</v>
      </c>
      <c r="N50">
        <f t="shared" si="5"/>
        <v>173.43389292414724</v>
      </c>
    </row>
    <row r="51" spans="1:14" ht="12.75">
      <c r="A51" t="s">
        <v>200</v>
      </c>
      <c r="B51" s="1">
        <v>36803</v>
      </c>
      <c r="C51" s="2">
        <v>0.10056712962962962</v>
      </c>
      <c r="D51" t="s">
        <v>382</v>
      </c>
      <c r="E51">
        <v>0.676</v>
      </c>
      <c r="F51">
        <v>9.7179</v>
      </c>
      <c r="G51" t="s">
        <v>383</v>
      </c>
      <c r="H51">
        <v>1.67</v>
      </c>
      <c r="I51">
        <v>115.4294</v>
      </c>
      <c r="K51" s="2">
        <v>0.09722222222222222</v>
      </c>
      <c r="L51" s="3">
        <f t="shared" si="0"/>
        <v>278.09722222222223</v>
      </c>
      <c r="M51">
        <f t="shared" si="4"/>
        <v>532.4497433059563</v>
      </c>
      <c r="N51">
        <f t="shared" si="5"/>
        <v>169.68392516569543</v>
      </c>
    </row>
    <row r="52" spans="1:14" ht="12.75">
      <c r="A52" t="s">
        <v>201</v>
      </c>
      <c r="B52" s="1">
        <v>36803</v>
      </c>
      <c r="C52" s="2">
        <v>0.10266203703703704</v>
      </c>
      <c r="D52" t="s">
        <v>382</v>
      </c>
      <c r="E52">
        <v>0.675</v>
      </c>
      <c r="F52">
        <v>10.3466</v>
      </c>
      <c r="G52" t="s">
        <v>383</v>
      </c>
      <c r="H52">
        <v>1.67</v>
      </c>
      <c r="I52">
        <v>113.9215</v>
      </c>
      <c r="K52" s="2">
        <v>0.09930555555555555</v>
      </c>
      <c r="L52" s="3">
        <f t="shared" si="0"/>
        <v>278.09930555555553</v>
      </c>
      <c r="M52">
        <f t="shared" si="4"/>
        <v>566.896604625424</v>
      </c>
      <c r="N52">
        <f t="shared" si="5"/>
        <v>167.97280237232576</v>
      </c>
    </row>
    <row r="53" spans="1:14" ht="12.75">
      <c r="A53" t="s">
        <v>202</v>
      </c>
      <c r="B53" s="1">
        <v>36803</v>
      </c>
      <c r="C53" s="2">
        <v>0.10479166666666667</v>
      </c>
      <c r="D53" t="s">
        <v>382</v>
      </c>
      <c r="E53">
        <v>0.676</v>
      </c>
      <c r="F53">
        <v>9.9065</v>
      </c>
      <c r="G53" t="s">
        <v>383</v>
      </c>
      <c r="H53">
        <v>1.67</v>
      </c>
      <c r="I53">
        <v>117.572</v>
      </c>
      <c r="K53" s="2">
        <v>0.1013888888888889</v>
      </c>
      <c r="L53" s="3">
        <f t="shared" si="0"/>
        <v>278.1013888888889</v>
      </c>
      <c r="M53">
        <f t="shared" si="4"/>
        <v>542.78325379562</v>
      </c>
      <c r="N53">
        <f t="shared" si="5"/>
        <v>172.1152877872711</v>
      </c>
    </row>
    <row r="54" spans="1:14" ht="12.75">
      <c r="A54" t="s">
        <v>203</v>
      </c>
      <c r="B54" s="1">
        <v>36803</v>
      </c>
      <c r="C54" s="2">
        <v>0.10682870370370372</v>
      </c>
      <c r="D54" t="s">
        <v>382</v>
      </c>
      <c r="E54">
        <v>0.678</v>
      </c>
      <c r="F54">
        <v>9.9107</v>
      </c>
      <c r="G54" t="s">
        <v>383</v>
      </c>
      <c r="H54">
        <v>1.671</v>
      </c>
      <c r="I54">
        <v>113.8504</v>
      </c>
      <c r="K54" s="2">
        <v>0.10347222222222223</v>
      </c>
      <c r="L54" s="3">
        <f t="shared" si="0"/>
        <v>278.1034722222222</v>
      </c>
      <c r="M54">
        <f t="shared" si="4"/>
        <v>543.0133743897695</v>
      </c>
      <c r="N54">
        <f t="shared" si="5"/>
        <v>167.8921200786666</v>
      </c>
    </row>
    <row r="55" spans="1:14" ht="12.75">
      <c r="A55" t="s">
        <v>204</v>
      </c>
      <c r="B55" s="1">
        <v>36803</v>
      </c>
      <c r="C55" s="2">
        <v>0.10891203703703704</v>
      </c>
      <c r="D55" t="s">
        <v>382</v>
      </c>
      <c r="E55">
        <v>0.676</v>
      </c>
      <c r="F55">
        <v>9.2663</v>
      </c>
      <c r="G55" t="s">
        <v>383</v>
      </c>
      <c r="H55">
        <v>1.67</v>
      </c>
      <c r="I55">
        <v>114.4313</v>
      </c>
      <c r="K55" s="2">
        <v>0.10555555555555556</v>
      </c>
      <c r="L55" s="3">
        <f t="shared" si="0"/>
        <v>278.10555555555555</v>
      </c>
      <c r="M55">
        <f t="shared" si="4"/>
        <v>507.70630037312407</v>
      </c>
      <c r="N55">
        <f t="shared" si="5"/>
        <v>168.55130916989845</v>
      </c>
    </row>
    <row r="56" spans="1:14" ht="12.75">
      <c r="A56" t="s">
        <v>205</v>
      </c>
      <c r="B56" s="1">
        <v>36803</v>
      </c>
      <c r="C56" s="2">
        <v>0.11099537037037037</v>
      </c>
      <c r="D56" t="s">
        <v>382</v>
      </c>
      <c r="E56">
        <v>0.676</v>
      </c>
      <c r="F56">
        <v>10.5813</v>
      </c>
      <c r="G56" t="s">
        <v>383</v>
      </c>
      <c r="H56">
        <v>1.67</v>
      </c>
      <c r="I56">
        <v>113.9995</v>
      </c>
      <c r="K56" s="2">
        <v>0.1076388888888889</v>
      </c>
      <c r="L56" s="3">
        <f t="shared" si="0"/>
        <v>278.1076388888889</v>
      </c>
      <c r="M56">
        <f t="shared" si="4"/>
        <v>579.7559625889663</v>
      </c>
      <c r="N56">
        <f t="shared" si="5"/>
        <v>168.06131459321762</v>
      </c>
    </row>
    <row r="57" spans="1:14" ht="12.75">
      <c r="A57" t="s">
        <v>390</v>
      </c>
      <c r="B57" s="1">
        <v>36803</v>
      </c>
      <c r="C57">
        <f>AVERAGE(C56,C58)</f>
        <v>0.11307870370370371</v>
      </c>
      <c r="D57" t="s">
        <v>382</v>
      </c>
      <c r="E57" t="s">
        <v>390</v>
      </c>
      <c r="F57" t="s">
        <v>390</v>
      </c>
      <c r="G57" t="s">
        <v>383</v>
      </c>
      <c r="H57" t="s">
        <v>390</v>
      </c>
      <c r="I57" t="s">
        <v>390</v>
      </c>
      <c r="K57" s="2">
        <v>0.10972222222222222</v>
      </c>
      <c r="L57" s="3">
        <f t="shared" si="0"/>
        <v>278.1097222222222</v>
      </c>
      <c r="M57" t="s">
        <v>390</v>
      </c>
      <c r="N57" t="s">
        <v>390</v>
      </c>
    </row>
    <row r="58" spans="1:14" ht="12.75">
      <c r="A58" t="s">
        <v>206</v>
      </c>
      <c r="B58" s="1">
        <v>36803</v>
      </c>
      <c r="C58" s="2">
        <v>0.11516203703703703</v>
      </c>
      <c r="D58" t="s">
        <v>382</v>
      </c>
      <c r="E58">
        <v>0.678</v>
      </c>
      <c r="F58">
        <v>10.252</v>
      </c>
      <c r="G58" t="s">
        <v>383</v>
      </c>
      <c r="H58">
        <v>1.673</v>
      </c>
      <c r="I58">
        <v>111.9867</v>
      </c>
      <c r="K58" s="2">
        <v>0.11180555555555556</v>
      </c>
      <c r="L58" s="3">
        <f t="shared" si="0"/>
        <v>278.1118055555556</v>
      </c>
      <c r="M58">
        <f t="shared" si="4"/>
        <v>561.7134121952956</v>
      </c>
      <c r="N58">
        <f>(277-103)/(-62+(AVERAGE($P$207,$P$47)))*I58+277-((277-103)/(-62+(AVERAGE($P$207,$P$47)))*210)</f>
        <v>165.77724538538257</v>
      </c>
    </row>
    <row r="59" spans="1:14" ht="12.75">
      <c r="A59" t="s">
        <v>207</v>
      </c>
      <c r="B59" s="1">
        <v>36803</v>
      </c>
      <c r="C59" s="2">
        <v>0.11725694444444446</v>
      </c>
      <c r="D59" t="s">
        <v>382</v>
      </c>
      <c r="E59">
        <v>0.676</v>
      </c>
      <c r="F59">
        <v>10.1322</v>
      </c>
      <c r="G59" t="s">
        <v>383</v>
      </c>
      <c r="H59">
        <v>1.671</v>
      </c>
      <c r="I59">
        <v>113.0246</v>
      </c>
      <c r="K59" s="2">
        <v>0.11388888888888889</v>
      </c>
      <c r="L59" s="3">
        <f t="shared" si="0"/>
        <v>278.1138888888889</v>
      </c>
      <c r="M59">
        <f t="shared" si="4"/>
        <v>555.1494962002706</v>
      </c>
      <c r="N59">
        <f>(277-103)/(-62+(AVERAGE($P$207,$P$47)))*I59+277-((277-103)/(-62+(AVERAGE($P$207,$P$47)))*210)</f>
        <v>166.9550253092757</v>
      </c>
    </row>
    <row r="60" spans="1:14" ht="12.75">
      <c r="A60" t="s">
        <v>208</v>
      </c>
      <c r="B60" s="1">
        <v>36803</v>
      </c>
      <c r="C60" s="2">
        <v>0.11934027777777778</v>
      </c>
      <c r="D60" t="s">
        <v>382</v>
      </c>
      <c r="E60">
        <v>0.676</v>
      </c>
      <c r="F60">
        <v>9.1963</v>
      </c>
      <c r="G60" t="s">
        <v>383</v>
      </c>
      <c r="H60">
        <v>1.67</v>
      </c>
      <c r="I60">
        <v>113.2926</v>
      </c>
      <c r="K60" s="2">
        <v>0.11597222222222221</v>
      </c>
      <c r="L60" s="3">
        <f t="shared" si="0"/>
        <v>278.11597222222224</v>
      </c>
      <c r="M60">
        <f t="shared" si="4"/>
        <v>503.87095713729985</v>
      </c>
      <c r="N60">
        <f>(277-103)/(-62+(AVERAGE($P$207,$P$47)))*I60+277-((277-103)/(-62+(AVERAGE($P$207,$P$47)))*210)</f>
        <v>167.2591442220836</v>
      </c>
    </row>
    <row r="61" spans="1:14" ht="12.75">
      <c r="A61" t="s">
        <v>209</v>
      </c>
      <c r="B61" s="1">
        <v>36803</v>
      </c>
      <c r="C61" s="2">
        <v>0.12142361111111111</v>
      </c>
      <c r="D61" t="s">
        <v>382</v>
      </c>
      <c r="E61">
        <v>0.675</v>
      </c>
      <c r="F61">
        <v>9.8923</v>
      </c>
      <c r="G61" t="s">
        <v>383</v>
      </c>
      <c r="H61">
        <v>1.668</v>
      </c>
      <c r="I61">
        <v>115.9754</v>
      </c>
      <c r="K61" s="2">
        <v>0.11805555555555557</v>
      </c>
      <c r="L61" s="3">
        <f t="shared" si="0"/>
        <v>278.11805555555554</v>
      </c>
      <c r="M61">
        <f t="shared" si="4"/>
        <v>542.0052270249244</v>
      </c>
      <c r="N61">
        <f>(277-103)/(-62+(AVERAGE($P$207,$P$47)))*I61+277-((277-103)/(-62+(AVERAGE($P$207,$P$47)))*210)</f>
        <v>170.3035107119385</v>
      </c>
    </row>
    <row r="62" spans="1:14" ht="12.75">
      <c r="A62" t="s">
        <v>210</v>
      </c>
      <c r="B62" s="1">
        <v>36803</v>
      </c>
      <c r="C62" s="2">
        <v>0.12350694444444445</v>
      </c>
      <c r="D62" t="s">
        <v>382</v>
      </c>
      <c r="E62">
        <v>0.676</v>
      </c>
      <c r="F62">
        <v>9.9959</v>
      </c>
      <c r="G62" t="s">
        <v>383</v>
      </c>
      <c r="H62">
        <v>1.671</v>
      </c>
      <c r="I62">
        <v>114.4505</v>
      </c>
      <c r="K62" s="2">
        <v>0.12013888888888889</v>
      </c>
      <c r="L62" s="3">
        <f t="shared" si="0"/>
        <v>278.1201388888889</v>
      </c>
      <c r="M62">
        <f t="shared" si="4"/>
        <v>547.6815350139443</v>
      </c>
      <c r="N62">
        <f>(277-103)/(-62+(AVERAGE($P$207,$P$47)))*I62+277-((277-103)/(-62+(AVERAGE($P$207,$P$47)))*210)</f>
        <v>168.5730967935026</v>
      </c>
    </row>
    <row r="63" spans="1:14" ht="12.75">
      <c r="A63" t="s">
        <v>390</v>
      </c>
      <c r="B63" s="1">
        <v>36803</v>
      </c>
      <c r="C63">
        <f>AVERAGE(C62,C64)</f>
        <v>0.1255902777777778</v>
      </c>
      <c r="D63" t="s">
        <v>382</v>
      </c>
      <c r="E63" t="s">
        <v>390</v>
      </c>
      <c r="F63" t="s">
        <v>390</v>
      </c>
      <c r="G63" t="s">
        <v>383</v>
      </c>
      <c r="H63" t="s">
        <v>390</v>
      </c>
      <c r="I63" t="s">
        <v>390</v>
      </c>
      <c r="K63" s="2">
        <v>0.12222222222222223</v>
      </c>
      <c r="L63" s="3">
        <f t="shared" si="0"/>
        <v>278.1222222222222</v>
      </c>
      <c r="M63" t="s">
        <v>390</v>
      </c>
      <c r="N63" t="s">
        <v>390</v>
      </c>
    </row>
    <row r="64" spans="1:14" ht="12.75">
      <c r="A64" t="s">
        <v>211</v>
      </c>
      <c r="B64" s="1">
        <v>36803</v>
      </c>
      <c r="C64" s="2">
        <v>0.1276736111111111</v>
      </c>
      <c r="D64" t="s">
        <v>382</v>
      </c>
      <c r="E64">
        <v>0.678</v>
      </c>
      <c r="F64">
        <v>10.368</v>
      </c>
      <c r="G64" t="s">
        <v>383</v>
      </c>
      <c r="H64">
        <v>1.671</v>
      </c>
      <c r="I64">
        <v>112.41</v>
      </c>
      <c r="K64" s="2">
        <v>0.12430555555555556</v>
      </c>
      <c r="L64" s="3">
        <f t="shared" si="0"/>
        <v>278.12430555555557</v>
      </c>
      <c r="M64">
        <f t="shared" si="4"/>
        <v>568.0691238432331</v>
      </c>
      <c r="N64">
        <f>(277-103)/(-62+(AVERAGE($P$207,$P$47)))*I64+277-((277-103)/(-62+(AVERAGE($P$207,$P$47)))*210)</f>
        <v>166.25759439953032</v>
      </c>
    </row>
    <row r="65" spans="1:14" ht="12.75">
      <c r="A65" t="s">
        <v>212</v>
      </c>
      <c r="B65" s="1">
        <v>36803</v>
      </c>
      <c r="C65" s="2">
        <v>0.12975694444444444</v>
      </c>
      <c r="D65" t="s">
        <v>382</v>
      </c>
      <c r="E65">
        <v>0.676</v>
      </c>
      <c r="F65">
        <v>9.9697</v>
      </c>
      <c r="G65" t="s">
        <v>383</v>
      </c>
      <c r="H65">
        <v>1.67</v>
      </c>
      <c r="I65">
        <v>112.8664</v>
      </c>
      <c r="K65" s="2">
        <v>0.12638888888888888</v>
      </c>
      <c r="L65" s="3">
        <f t="shared" si="0"/>
        <v>278.12638888888887</v>
      </c>
      <c r="M65">
        <f t="shared" si="4"/>
        <v>546.2460208313928</v>
      </c>
      <c r="N65">
        <f>(277-103)/(-62+(AVERAGE($P$207,$P$47)))*I65+277-((277-103)/(-62+(AVERAGE($P$207,$P$47)))*210)</f>
        <v>166.775504368954</v>
      </c>
    </row>
    <row r="66" spans="1:14" ht="12.75">
      <c r="A66" t="s">
        <v>390</v>
      </c>
      <c r="B66" s="1">
        <v>36803</v>
      </c>
      <c r="C66">
        <f>AVERAGE(C65,C67)</f>
        <v>0.1318402777777778</v>
      </c>
      <c r="D66" t="s">
        <v>382</v>
      </c>
      <c r="E66" t="s">
        <v>390</v>
      </c>
      <c r="F66" t="s">
        <v>390</v>
      </c>
      <c r="G66" t="s">
        <v>383</v>
      </c>
      <c r="H66" t="s">
        <v>390</v>
      </c>
      <c r="I66" t="s">
        <v>390</v>
      </c>
      <c r="K66" s="2">
        <v>0.12847222222222224</v>
      </c>
      <c r="L66" s="3">
        <f t="shared" si="0"/>
        <v>278.12847222222223</v>
      </c>
      <c r="M66" t="s">
        <v>390</v>
      </c>
      <c r="N66" t="s">
        <v>390</v>
      </c>
    </row>
    <row r="67" spans="1:14" ht="12.75">
      <c r="A67" t="s">
        <v>213</v>
      </c>
      <c r="B67" s="1">
        <v>36803</v>
      </c>
      <c r="C67" s="2">
        <v>0.13392361111111112</v>
      </c>
      <c r="D67" t="s">
        <v>382</v>
      </c>
      <c r="E67">
        <v>0.676</v>
      </c>
      <c r="F67">
        <v>9.6934</v>
      </c>
      <c r="G67" t="s">
        <v>383</v>
      </c>
      <c r="H67">
        <v>1.673</v>
      </c>
      <c r="I67">
        <v>109.7929</v>
      </c>
      <c r="K67" s="2">
        <v>0.13055555555555556</v>
      </c>
      <c r="L67" s="3">
        <f t="shared" si="0"/>
        <v>278.13055555555553</v>
      </c>
      <c r="M67">
        <f t="shared" si="4"/>
        <v>531.1073731734177</v>
      </c>
      <c r="N67">
        <f aca="true" t="shared" si="6" ref="N67:N72">(277-103)/(-62+(AVERAGE($P$207,$P$47)))*I67+277-((277-103)/(-62+(AVERAGE($P$207,$P$47)))*210)</f>
        <v>163.28778243419583</v>
      </c>
    </row>
    <row r="68" spans="1:14" ht="12.75">
      <c r="A68" t="s">
        <v>214</v>
      </c>
      <c r="B68" s="1">
        <v>36803</v>
      </c>
      <c r="C68" s="2">
        <v>0.1360185185185185</v>
      </c>
      <c r="D68" t="s">
        <v>382</v>
      </c>
      <c r="E68">
        <v>0.676</v>
      </c>
      <c r="F68">
        <v>9.8004</v>
      </c>
      <c r="G68" t="s">
        <v>383</v>
      </c>
      <c r="H68">
        <v>1.671</v>
      </c>
      <c r="I68">
        <v>109.0021</v>
      </c>
      <c r="K68" s="2">
        <v>0.1326388888888889</v>
      </c>
      <c r="L68" s="3">
        <f t="shared" si="0"/>
        <v>278.1326388888889</v>
      </c>
      <c r="M68">
        <f t="shared" si="4"/>
        <v>536.9699692624635</v>
      </c>
      <c r="N68">
        <f t="shared" si="6"/>
        <v>162.3904046869999</v>
      </c>
    </row>
    <row r="69" spans="1:14" ht="12.75">
      <c r="A69" t="s">
        <v>215</v>
      </c>
      <c r="B69" s="1">
        <v>36803</v>
      </c>
      <c r="C69" s="2">
        <v>0.13810185185185184</v>
      </c>
      <c r="D69" t="s">
        <v>382</v>
      </c>
      <c r="E69">
        <v>0.676</v>
      </c>
      <c r="F69">
        <v>10.0296</v>
      </c>
      <c r="G69" t="s">
        <v>383</v>
      </c>
      <c r="H69">
        <v>1.67</v>
      </c>
      <c r="I69">
        <v>114.3934</v>
      </c>
      <c r="K69" s="2">
        <v>0.13472222222222222</v>
      </c>
      <c r="L69" s="3">
        <f t="shared" si="0"/>
        <v>278.1347222222222</v>
      </c>
      <c r="M69">
        <f t="shared" si="4"/>
        <v>549.5279788289054</v>
      </c>
      <c r="N69">
        <f t="shared" si="6"/>
        <v>168.50830130872157</v>
      </c>
    </row>
    <row r="70" spans="1:14" ht="12.75">
      <c r="A70" t="s">
        <v>216</v>
      </c>
      <c r="B70" s="1">
        <v>36803</v>
      </c>
      <c r="C70" s="2">
        <v>0.1401851851851852</v>
      </c>
      <c r="D70" t="s">
        <v>382</v>
      </c>
      <c r="E70">
        <v>0.676</v>
      </c>
      <c r="F70">
        <v>10.2001</v>
      </c>
      <c r="G70" t="s">
        <v>383</v>
      </c>
      <c r="H70">
        <v>1.671</v>
      </c>
      <c r="I70">
        <v>113.1895</v>
      </c>
      <c r="K70" s="2">
        <v>0.13680555555555554</v>
      </c>
      <c r="L70" s="3">
        <f aca="true" t="shared" si="7" ref="L70:L133">B70-DATE(1999,12,31)+K70</f>
        <v>278.13680555555555</v>
      </c>
      <c r="M70">
        <f t="shared" si="4"/>
        <v>558.8697791390202</v>
      </c>
      <c r="N70">
        <f t="shared" si="6"/>
        <v>167.14214922241752</v>
      </c>
    </row>
    <row r="71" spans="1:14" ht="12.75">
      <c r="A71" t="s">
        <v>217</v>
      </c>
      <c r="B71" s="1">
        <v>36803</v>
      </c>
      <c r="C71" s="2">
        <v>0.14226851851851852</v>
      </c>
      <c r="D71" t="s">
        <v>382</v>
      </c>
      <c r="E71">
        <v>0.676</v>
      </c>
      <c r="F71">
        <v>10.1656</v>
      </c>
      <c r="G71" t="s">
        <v>383</v>
      </c>
      <c r="H71">
        <v>1.671</v>
      </c>
      <c r="I71">
        <v>110.0348</v>
      </c>
      <c r="K71" s="2">
        <v>0.1388888888888889</v>
      </c>
      <c r="L71" s="3">
        <f t="shared" si="7"/>
        <v>278.1388888888889</v>
      </c>
      <c r="M71">
        <f t="shared" si="4"/>
        <v>556.9795028299354</v>
      </c>
      <c r="N71">
        <f t="shared" si="6"/>
        <v>163.56228379616687</v>
      </c>
    </row>
    <row r="72" spans="1:14" ht="12.75">
      <c r="A72" t="s">
        <v>218</v>
      </c>
      <c r="B72" s="1">
        <v>36803</v>
      </c>
      <c r="C72" s="2">
        <v>0.14435185185185184</v>
      </c>
      <c r="D72" t="s">
        <v>382</v>
      </c>
      <c r="E72">
        <v>0.676</v>
      </c>
      <c r="F72">
        <v>10.0828</v>
      </c>
      <c r="G72" t="s">
        <v>383</v>
      </c>
      <c r="H72">
        <v>1.671</v>
      </c>
      <c r="I72">
        <v>108.0772</v>
      </c>
      <c r="K72" s="2">
        <v>0.14097222222222222</v>
      </c>
      <c r="L72" s="3">
        <f t="shared" si="7"/>
        <v>278.1409722222222</v>
      </c>
      <c r="M72">
        <f t="shared" si="4"/>
        <v>552.4428396881318</v>
      </c>
      <c r="N72">
        <f t="shared" si="6"/>
        <v>161.34085400619375</v>
      </c>
    </row>
    <row r="73" spans="1:14" ht="12.75">
      <c r="A73" t="s">
        <v>390</v>
      </c>
      <c r="B73" s="1">
        <v>36803</v>
      </c>
      <c r="C73">
        <f>AVERAGE(C72,C76)</f>
        <v>0.14852430555555557</v>
      </c>
      <c r="D73" t="s">
        <v>382</v>
      </c>
      <c r="E73" t="s">
        <v>390</v>
      </c>
      <c r="F73" t="s">
        <v>390</v>
      </c>
      <c r="G73" t="s">
        <v>383</v>
      </c>
      <c r="H73" t="s">
        <v>390</v>
      </c>
      <c r="I73" t="s">
        <v>390</v>
      </c>
      <c r="K73" s="2">
        <v>0.14305555555555557</v>
      </c>
      <c r="L73" s="3">
        <f t="shared" si="7"/>
        <v>278.1430555555556</v>
      </c>
      <c r="M73" t="s">
        <v>390</v>
      </c>
      <c r="N73" t="s">
        <v>390</v>
      </c>
    </row>
    <row r="74" spans="1:14" ht="12.75">
      <c r="A74" t="s">
        <v>390</v>
      </c>
      <c r="B74" s="1">
        <v>36803</v>
      </c>
      <c r="C74">
        <f>AVERAGE(C73,C76)</f>
        <v>0.1506105324074074</v>
      </c>
      <c r="D74" t="s">
        <v>382</v>
      </c>
      <c r="E74" t="s">
        <v>390</v>
      </c>
      <c r="F74" t="s">
        <v>390</v>
      </c>
      <c r="G74" t="s">
        <v>383</v>
      </c>
      <c r="H74" t="s">
        <v>390</v>
      </c>
      <c r="I74" t="s">
        <v>390</v>
      </c>
      <c r="K74" s="2">
        <v>0.1451388888888889</v>
      </c>
      <c r="L74" s="3">
        <f t="shared" si="7"/>
        <v>278.1451388888889</v>
      </c>
      <c r="M74" t="s">
        <v>390</v>
      </c>
      <c r="N74" t="s">
        <v>390</v>
      </c>
    </row>
    <row r="75" spans="1:14" ht="12.75">
      <c r="A75" t="s">
        <v>390</v>
      </c>
      <c r="B75" s="1">
        <v>36803</v>
      </c>
      <c r="C75">
        <f>AVERAGE(C74,C76)</f>
        <v>0.15165364583333335</v>
      </c>
      <c r="D75" t="s">
        <v>382</v>
      </c>
      <c r="E75" t="s">
        <v>390</v>
      </c>
      <c r="F75" t="s">
        <v>390</v>
      </c>
      <c r="G75" t="s">
        <v>383</v>
      </c>
      <c r="H75" t="s">
        <v>390</v>
      </c>
      <c r="I75" t="s">
        <v>390</v>
      </c>
      <c r="K75" s="2">
        <v>0.14722222222222223</v>
      </c>
      <c r="L75" s="3">
        <f t="shared" si="7"/>
        <v>278.14722222222224</v>
      </c>
      <c r="M75" t="s">
        <v>390</v>
      </c>
      <c r="N75" t="s">
        <v>390</v>
      </c>
    </row>
    <row r="76" spans="1:14" ht="12.75">
      <c r="A76" t="s">
        <v>219</v>
      </c>
      <c r="B76" s="1">
        <v>36803</v>
      </c>
      <c r="C76" s="2">
        <v>0.15269675925925927</v>
      </c>
      <c r="D76" t="s">
        <v>382</v>
      </c>
      <c r="E76">
        <v>0.676</v>
      </c>
      <c r="F76">
        <v>9.731</v>
      </c>
      <c r="G76" t="s">
        <v>383</v>
      </c>
      <c r="H76">
        <v>1.673</v>
      </c>
      <c r="I76">
        <v>105.2469</v>
      </c>
      <c r="K76" s="2">
        <v>0.14930555555555555</v>
      </c>
      <c r="L76" s="3">
        <f t="shared" si="7"/>
        <v>278.14930555555554</v>
      </c>
      <c r="M76">
        <f t="shared" si="4"/>
        <v>533.167500397232</v>
      </c>
      <c r="N76">
        <f aca="true" t="shared" si="8" ref="N76:N84">(277-103)/(-62+(AVERAGE($P$207,$P$47)))*I76+277-((277-103)/(-62+(AVERAGE($P$207,$P$47)))*210)</f>
        <v>158.12910863708817</v>
      </c>
    </row>
    <row r="77" spans="1:14" ht="12.75">
      <c r="A77" t="s">
        <v>220</v>
      </c>
      <c r="B77" s="1">
        <v>36803</v>
      </c>
      <c r="C77" s="2">
        <v>0.1547800925925926</v>
      </c>
      <c r="D77" t="s">
        <v>382</v>
      </c>
      <c r="E77">
        <v>0.676</v>
      </c>
      <c r="F77">
        <v>9.5</v>
      </c>
      <c r="G77" t="s">
        <v>383</v>
      </c>
      <c r="H77">
        <v>1.671</v>
      </c>
      <c r="I77">
        <v>111.0963</v>
      </c>
      <c r="K77" s="2">
        <v>0.15138888888888888</v>
      </c>
      <c r="L77" s="3">
        <f t="shared" si="7"/>
        <v>278.1513888888889</v>
      </c>
      <c r="M77">
        <f t="shared" si="4"/>
        <v>520.5108677190118</v>
      </c>
      <c r="N77">
        <f t="shared" si="8"/>
        <v>164.76684434074008</v>
      </c>
    </row>
    <row r="78" spans="1:14" ht="12.75">
      <c r="A78" t="s">
        <v>221</v>
      </c>
      <c r="B78" s="1">
        <v>36803</v>
      </c>
      <c r="C78" s="2">
        <v>0.15686342592592592</v>
      </c>
      <c r="D78" t="s">
        <v>382</v>
      </c>
      <c r="E78">
        <v>0.676</v>
      </c>
      <c r="F78">
        <v>9.7559</v>
      </c>
      <c r="G78" t="s">
        <v>383</v>
      </c>
      <c r="H78">
        <v>1.671</v>
      </c>
      <c r="I78">
        <v>108.1763</v>
      </c>
      <c r="K78" s="2">
        <v>0.15347222222222223</v>
      </c>
      <c r="L78" s="3">
        <f t="shared" si="7"/>
        <v>278.1534722222222</v>
      </c>
      <c r="M78">
        <f t="shared" si="4"/>
        <v>534.5317867768323</v>
      </c>
      <c r="N78">
        <f t="shared" si="8"/>
        <v>161.45330991760892</v>
      </c>
    </row>
    <row r="79" spans="1:14" ht="12.75">
      <c r="A79" t="s">
        <v>222</v>
      </c>
      <c r="B79" s="1">
        <v>36803</v>
      </c>
      <c r="C79" s="2">
        <v>0.15894675925925925</v>
      </c>
      <c r="D79" t="s">
        <v>382</v>
      </c>
      <c r="E79">
        <v>0.676</v>
      </c>
      <c r="F79">
        <v>9.4257</v>
      </c>
      <c r="G79" t="s">
        <v>383</v>
      </c>
      <c r="H79">
        <v>1.67</v>
      </c>
      <c r="I79">
        <v>110.138</v>
      </c>
      <c r="K79" s="2">
        <v>0.15555555555555556</v>
      </c>
      <c r="L79" s="3">
        <f t="shared" si="7"/>
        <v>278.15555555555557</v>
      </c>
      <c r="M79">
        <f t="shared" si="4"/>
        <v>516.4399248272726</v>
      </c>
      <c r="N79">
        <f t="shared" si="8"/>
        <v>163.67939227303918</v>
      </c>
    </row>
    <row r="80" spans="1:14" ht="12.75">
      <c r="A80" t="s">
        <v>223</v>
      </c>
      <c r="B80" s="1">
        <v>36803</v>
      </c>
      <c r="C80" s="2">
        <v>0.1610300925925926</v>
      </c>
      <c r="D80" t="s">
        <v>382</v>
      </c>
      <c r="E80">
        <v>0.676</v>
      </c>
      <c r="F80">
        <v>10.458</v>
      </c>
      <c r="G80" t="s">
        <v>383</v>
      </c>
      <c r="H80">
        <v>1.67</v>
      </c>
      <c r="I80">
        <v>107.4943</v>
      </c>
      <c r="K80" s="2">
        <v>0.15763888888888888</v>
      </c>
      <c r="L80" s="3">
        <f t="shared" si="7"/>
        <v>278.15763888888887</v>
      </c>
      <c r="M80">
        <f t="shared" si="4"/>
        <v>573.00027943215</v>
      </c>
      <c r="N80">
        <f t="shared" si="8"/>
        <v>160.67939537083646</v>
      </c>
    </row>
    <row r="81" spans="1:14" ht="12.75">
      <c r="A81" t="s">
        <v>224</v>
      </c>
      <c r="B81" s="1">
        <v>36803</v>
      </c>
      <c r="C81" s="2">
        <v>0.163125</v>
      </c>
      <c r="D81" t="s">
        <v>382</v>
      </c>
      <c r="E81">
        <v>0.676</v>
      </c>
      <c r="F81">
        <v>9.5398</v>
      </c>
      <c r="G81" t="s">
        <v>383</v>
      </c>
      <c r="H81">
        <v>1.67</v>
      </c>
      <c r="I81">
        <v>107.6441</v>
      </c>
      <c r="K81" s="2">
        <v>0.15972222222222224</v>
      </c>
      <c r="L81" s="3">
        <f t="shared" si="7"/>
        <v>278.15972222222223</v>
      </c>
      <c r="M81">
        <f t="shared" si="4"/>
        <v>522.6915343016661</v>
      </c>
      <c r="N81">
        <f t="shared" si="8"/>
        <v>160.8493842258314</v>
      </c>
    </row>
    <row r="82" spans="1:14" ht="12.75">
      <c r="A82" t="s">
        <v>225</v>
      </c>
      <c r="B82" s="1">
        <v>36803</v>
      </c>
      <c r="C82" s="2">
        <v>0.16520833333333332</v>
      </c>
      <c r="D82" t="s">
        <v>382</v>
      </c>
      <c r="E82">
        <v>0.676</v>
      </c>
      <c r="F82">
        <v>9.9306</v>
      </c>
      <c r="G82" t="s">
        <v>383</v>
      </c>
      <c r="H82">
        <v>1.67</v>
      </c>
      <c r="I82">
        <v>123.2278</v>
      </c>
      <c r="K82" s="2">
        <v>0.16180555555555556</v>
      </c>
      <c r="L82" s="3">
        <f t="shared" si="7"/>
        <v>278.16180555555553</v>
      </c>
      <c r="M82">
        <f t="shared" si="4"/>
        <v>544.1037076810967</v>
      </c>
      <c r="N82">
        <f t="shared" si="8"/>
        <v>178.53333161958113</v>
      </c>
    </row>
    <row r="83" spans="1:14" ht="12.75">
      <c r="A83" t="s">
        <v>226</v>
      </c>
      <c r="B83" s="1">
        <v>36803</v>
      </c>
      <c r="C83" s="2">
        <v>0.16729166666666664</v>
      </c>
      <c r="D83" t="s">
        <v>382</v>
      </c>
      <c r="E83">
        <v>0.676</v>
      </c>
      <c r="F83">
        <v>9.7678</v>
      </c>
      <c r="G83" t="s">
        <v>383</v>
      </c>
      <c r="H83">
        <v>1.671</v>
      </c>
      <c r="I83">
        <v>114.339</v>
      </c>
      <c r="K83" s="2">
        <v>0.1638888888888889</v>
      </c>
      <c r="L83" s="3">
        <f t="shared" si="7"/>
        <v>278.1638888888889</v>
      </c>
      <c r="M83">
        <f t="shared" si="4"/>
        <v>535.1837951269224</v>
      </c>
      <c r="N83">
        <f t="shared" si="8"/>
        <v>168.44656970850974</v>
      </c>
    </row>
    <row r="84" spans="1:14" ht="12.75">
      <c r="A84" t="s">
        <v>227</v>
      </c>
      <c r="B84" s="1">
        <v>36803</v>
      </c>
      <c r="C84" s="2">
        <v>0.169375</v>
      </c>
      <c r="D84" t="s">
        <v>382</v>
      </c>
      <c r="E84">
        <v>0.678</v>
      </c>
      <c r="F84">
        <v>9.5926</v>
      </c>
      <c r="G84" t="s">
        <v>383</v>
      </c>
      <c r="H84">
        <v>1.673</v>
      </c>
      <c r="I84">
        <v>109.3291</v>
      </c>
      <c r="K84" s="2">
        <v>0.16597222222222222</v>
      </c>
      <c r="L84" s="3">
        <f t="shared" si="7"/>
        <v>278.1659722222222</v>
      </c>
      <c r="M84">
        <f t="shared" si="4"/>
        <v>525.5844789138307</v>
      </c>
      <c r="N84">
        <f t="shared" si="8"/>
        <v>162.76147515150808</v>
      </c>
    </row>
    <row r="85" spans="1:14" ht="12.75">
      <c r="A85" t="s">
        <v>390</v>
      </c>
      <c r="B85" s="1">
        <v>36803</v>
      </c>
      <c r="C85">
        <f>AVERAGE(C84,C86)</f>
        <v>0.17145833333333332</v>
      </c>
      <c r="D85" t="s">
        <v>382</v>
      </c>
      <c r="E85" t="s">
        <v>390</v>
      </c>
      <c r="F85" t="s">
        <v>390</v>
      </c>
      <c r="G85" t="s">
        <v>383</v>
      </c>
      <c r="H85" t="s">
        <v>390</v>
      </c>
      <c r="I85" t="s">
        <v>390</v>
      </c>
      <c r="K85" s="2">
        <v>0.16805555555555554</v>
      </c>
      <c r="L85" s="3">
        <f t="shared" si="7"/>
        <v>278.16805555555555</v>
      </c>
      <c r="M85" t="s">
        <v>390</v>
      </c>
      <c r="N85" t="s">
        <v>390</v>
      </c>
    </row>
    <row r="86" spans="1:14" ht="12.75">
      <c r="A86" t="s">
        <v>228</v>
      </c>
      <c r="B86" s="1">
        <v>36803</v>
      </c>
      <c r="C86" s="2">
        <v>0.17354166666666668</v>
      </c>
      <c r="D86" t="s">
        <v>382</v>
      </c>
      <c r="E86">
        <v>0.676</v>
      </c>
      <c r="F86">
        <v>9.6555</v>
      </c>
      <c r="G86" t="s">
        <v>383</v>
      </c>
      <c r="H86">
        <v>1.67</v>
      </c>
      <c r="I86">
        <v>104.5704</v>
      </c>
      <c r="K86" s="2">
        <v>0.17013888888888887</v>
      </c>
      <c r="L86" s="3">
        <f t="shared" si="7"/>
        <v>278.1701388888889</v>
      </c>
      <c r="M86">
        <f t="shared" si="4"/>
        <v>529.0308087643072</v>
      </c>
      <c r="N86">
        <f>(277-103)/(-62+(AVERAGE($P$207,$P$47)))*I86+277-((277-103)/(-62+(AVERAGE($P$207,$P$47)))*210)</f>
        <v>157.36143533666075</v>
      </c>
    </row>
    <row r="87" spans="1:14" ht="12.75">
      <c r="A87" t="s">
        <v>229</v>
      </c>
      <c r="B87" s="1">
        <v>36803</v>
      </c>
      <c r="C87" s="2">
        <v>0.17563657407407407</v>
      </c>
      <c r="D87" t="s">
        <v>382</v>
      </c>
      <c r="E87">
        <v>0.675</v>
      </c>
      <c r="F87">
        <v>9.2705</v>
      </c>
      <c r="G87" t="s">
        <v>383</v>
      </c>
      <c r="H87">
        <v>1.668</v>
      </c>
      <c r="I87">
        <v>108.532</v>
      </c>
      <c r="K87" s="2">
        <v>0.17222222222222225</v>
      </c>
      <c r="L87" s="3">
        <f t="shared" si="7"/>
        <v>278.1722222222222</v>
      </c>
      <c r="M87">
        <f t="shared" si="4"/>
        <v>507.93642096727353</v>
      </c>
      <c r="N87">
        <f>(277-103)/(-62+(AVERAGE($P$207,$P$47)))*I87+277-((277-103)/(-62+(AVERAGE($P$207,$P$47)))*210)</f>
        <v>161.85694834031705</v>
      </c>
    </row>
    <row r="88" spans="1:14" ht="12.75">
      <c r="A88" t="s">
        <v>390</v>
      </c>
      <c r="B88" s="1">
        <v>36803</v>
      </c>
      <c r="C88">
        <f>AVERAGE(C87,C89)</f>
        <v>0.1777199074074074</v>
      </c>
      <c r="D88" t="s">
        <v>382</v>
      </c>
      <c r="E88" t="s">
        <v>390</v>
      </c>
      <c r="F88" t="s">
        <v>390</v>
      </c>
      <c r="G88" t="s">
        <v>383</v>
      </c>
      <c r="H88" t="s">
        <v>390</v>
      </c>
      <c r="I88" t="s">
        <v>390</v>
      </c>
      <c r="K88" s="2">
        <v>0.17430555555555557</v>
      </c>
      <c r="L88" s="3">
        <f t="shared" si="7"/>
        <v>278.1743055555556</v>
      </c>
      <c r="M88" t="s">
        <v>390</v>
      </c>
      <c r="N88" t="s">
        <v>390</v>
      </c>
    </row>
    <row r="89" spans="1:14" ht="12.75">
      <c r="A89" t="s">
        <v>230</v>
      </c>
      <c r="B89" s="1">
        <v>36803</v>
      </c>
      <c r="C89" s="2">
        <v>0.17980324074074075</v>
      </c>
      <c r="D89" t="s">
        <v>382</v>
      </c>
      <c r="E89">
        <v>0.676</v>
      </c>
      <c r="F89">
        <v>9.5231</v>
      </c>
      <c r="G89" t="s">
        <v>383</v>
      </c>
      <c r="H89">
        <v>1.671</v>
      </c>
      <c r="I89">
        <v>108.1421</v>
      </c>
      <c r="K89" s="2">
        <v>0.1763888888888889</v>
      </c>
      <c r="L89" s="3">
        <f t="shared" si="7"/>
        <v>278.1763888888889</v>
      </c>
      <c r="M89">
        <f t="shared" si="4"/>
        <v>521.7765309868337</v>
      </c>
      <c r="N89">
        <f aca="true" t="shared" si="9" ref="N89:N102">(277-103)/(-62+(AVERAGE($P$207,$P$47)))*I89+277-((277-103)/(-62+(AVERAGE($P$207,$P$47)))*210)</f>
        <v>161.414500713064</v>
      </c>
    </row>
    <row r="90" spans="1:14" ht="12.75">
      <c r="A90" t="s">
        <v>231</v>
      </c>
      <c r="B90" s="1">
        <v>36803</v>
      </c>
      <c r="C90" s="2">
        <v>0.18188657407407408</v>
      </c>
      <c r="D90" t="s">
        <v>382</v>
      </c>
      <c r="E90">
        <v>0.676</v>
      </c>
      <c r="F90">
        <v>9.7294</v>
      </c>
      <c r="G90" t="s">
        <v>383</v>
      </c>
      <c r="H90">
        <v>1.671</v>
      </c>
      <c r="I90">
        <v>104.5301</v>
      </c>
      <c r="K90" s="2">
        <v>0.17847222222222223</v>
      </c>
      <c r="L90" s="3">
        <f t="shared" si="7"/>
        <v>278.17847222222224</v>
      </c>
      <c r="M90">
        <f t="shared" si="4"/>
        <v>533.0798354089845</v>
      </c>
      <c r="N90">
        <f t="shared" si="9"/>
        <v>157.31570402253328</v>
      </c>
    </row>
    <row r="91" spans="1:14" ht="12.75">
      <c r="A91" t="s">
        <v>232</v>
      </c>
      <c r="B91" s="1">
        <v>36803</v>
      </c>
      <c r="C91" s="2">
        <v>0.1839699074074074</v>
      </c>
      <c r="D91" t="s">
        <v>382</v>
      </c>
      <c r="E91">
        <v>0.676</v>
      </c>
      <c r="F91">
        <v>10.1712</v>
      </c>
      <c r="G91" t="s">
        <v>383</v>
      </c>
      <c r="H91">
        <v>1.671</v>
      </c>
      <c r="I91">
        <v>104.9908</v>
      </c>
      <c r="K91" s="2">
        <v>0.18055555555555555</v>
      </c>
      <c r="L91" s="3">
        <f t="shared" si="7"/>
        <v>278.18055555555554</v>
      </c>
      <c r="M91">
        <f t="shared" si="4"/>
        <v>557.2863302888014</v>
      </c>
      <c r="N91">
        <f t="shared" si="9"/>
        <v>157.83849351182658</v>
      </c>
    </row>
    <row r="92" spans="1:14" ht="12.75">
      <c r="A92" t="s">
        <v>233</v>
      </c>
      <c r="B92" s="1">
        <v>36803</v>
      </c>
      <c r="C92" s="2">
        <v>0.18605324074074073</v>
      </c>
      <c r="D92" t="s">
        <v>382</v>
      </c>
      <c r="E92">
        <v>0.676</v>
      </c>
      <c r="F92">
        <v>9.9409</v>
      </c>
      <c r="G92" t="s">
        <v>383</v>
      </c>
      <c r="H92">
        <v>1.671</v>
      </c>
      <c r="I92">
        <v>105.4749</v>
      </c>
      <c r="K92" s="2">
        <v>0.1826388888888889</v>
      </c>
      <c r="L92" s="3">
        <f t="shared" si="7"/>
        <v>278.1826388888889</v>
      </c>
      <c r="M92">
        <f t="shared" si="4"/>
        <v>544.6680510429394</v>
      </c>
      <c r="N92">
        <f t="shared" si="9"/>
        <v>158.3878366673875</v>
      </c>
    </row>
    <row r="93" spans="1:14" ht="12.75">
      <c r="A93" t="s">
        <v>234</v>
      </c>
      <c r="B93" s="1">
        <v>36803</v>
      </c>
      <c r="C93" s="2">
        <v>0.18813657407407405</v>
      </c>
      <c r="D93" t="s">
        <v>382</v>
      </c>
      <c r="E93">
        <v>0.676</v>
      </c>
      <c r="F93">
        <v>9.6444</v>
      </c>
      <c r="G93" t="s">
        <v>383</v>
      </c>
      <c r="H93">
        <v>1.67</v>
      </c>
      <c r="I93">
        <v>108.1974</v>
      </c>
      <c r="K93" s="2">
        <v>0.18472222222222223</v>
      </c>
      <c r="L93" s="3">
        <f t="shared" si="7"/>
        <v>278.1847222222222</v>
      </c>
      <c r="M93">
        <f t="shared" si="4"/>
        <v>528.4226329083407</v>
      </c>
      <c r="N93">
        <f t="shared" si="9"/>
        <v>161.47725360813223</v>
      </c>
    </row>
    <row r="94" spans="1:14" ht="12.75">
      <c r="A94" t="s">
        <v>235</v>
      </c>
      <c r="B94" s="1">
        <v>36803</v>
      </c>
      <c r="C94" s="2">
        <v>0.19021990740740743</v>
      </c>
      <c r="D94" t="s">
        <v>382</v>
      </c>
      <c r="E94">
        <v>0.676</v>
      </c>
      <c r="F94">
        <v>10.6746</v>
      </c>
      <c r="G94" t="s">
        <v>383</v>
      </c>
      <c r="H94">
        <v>1.671</v>
      </c>
      <c r="I94">
        <v>103.638</v>
      </c>
      <c r="K94" s="2">
        <v>0.18680555555555556</v>
      </c>
      <c r="L94" s="3">
        <f t="shared" si="7"/>
        <v>278.18680555555557</v>
      </c>
      <c r="M94">
        <f t="shared" si="4"/>
        <v>584.8679272161435</v>
      </c>
      <c r="N94">
        <f t="shared" si="9"/>
        <v>156.30337386538417</v>
      </c>
    </row>
    <row r="95" spans="1:14" ht="12.75">
      <c r="A95" t="s">
        <v>236</v>
      </c>
      <c r="B95" s="1">
        <v>36803</v>
      </c>
      <c r="C95" s="2">
        <v>0.19236111111111112</v>
      </c>
      <c r="D95" t="s">
        <v>382</v>
      </c>
      <c r="E95">
        <v>0.676</v>
      </c>
      <c r="F95">
        <v>9.1898</v>
      </c>
      <c r="G95" t="s">
        <v>383</v>
      </c>
      <c r="H95">
        <v>1.67</v>
      </c>
      <c r="I95">
        <v>106.7877</v>
      </c>
      <c r="K95" s="2">
        <v>0.18888888888888888</v>
      </c>
      <c r="L95" s="3">
        <f t="shared" si="7"/>
        <v>278.18888888888887</v>
      </c>
      <c r="M95">
        <f t="shared" si="4"/>
        <v>503.5148181225446</v>
      </c>
      <c r="N95">
        <f t="shared" si="9"/>
        <v>159.87756543132127</v>
      </c>
    </row>
    <row r="96" spans="1:14" ht="12.75">
      <c r="A96" t="s">
        <v>237</v>
      </c>
      <c r="B96" s="1">
        <v>36803</v>
      </c>
      <c r="C96" s="2">
        <v>0.19439814814814815</v>
      </c>
      <c r="D96" t="s">
        <v>382</v>
      </c>
      <c r="E96">
        <v>0.676</v>
      </c>
      <c r="F96">
        <v>9.625</v>
      </c>
      <c r="G96" t="s">
        <v>383</v>
      </c>
      <c r="H96">
        <v>1.67</v>
      </c>
      <c r="I96">
        <v>103.8757</v>
      </c>
      <c r="K96" s="2">
        <v>0.1909722222222222</v>
      </c>
      <c r="L96" s="3">
        <f t="shared" si="7"/>
        <v>278.19097222222223</v>
      </c>
      <c r="M96">
        <f t="shared" si="4"/>
        <v>527.3596949258409</v>
      </c>
      <c r="N96">
        <f t="shared" si="9"/>
        <v>156.57310918469182</v>
      </c>
    </row>
    <row r="97" spans="1:14" ht="12.75">
      <c r="A97" t="s">
        <v>238</v>
      </c>
      <c r="B97" s="1">
        <v>36803</v>
      </c>
      <c r="C97" s="2">
        <v>0.19648148148148148</v>
      </c>
      <c r="D97" t="s">
        <v>382</v>
      </c>
      <c r="E97">
        <v>0.676</v>
      </c>
      <c r="F97">
        <v>9.4277</v>
      </c>
      <c r="G97" t="s">
        <v>383</v>
      </c>
      <c r="H97">
        <v>1.673</v>
      </c>
      <c r="I97">
        <v>107.5937</v>
      </c>
      <c r="K97" s="2">
        <v>0.19305555555555554</v>
      </c>
      <c r="L97" s="3">
        <f t="shared" si="7"/>
        <v>278.19305555555553</v>
      </c>
      <c r="M97">
        <f t="shared" si="4"/>
        <v>516.5495060625817</v>
      </c>
      <c r="N97">
        <f t="shared" si="9"/>
        <v>160.79219171387047</v>
      </c>
    </row>
    <row r="98" spans="1:14" ht="12.75">
      <c r="A98" t="s">
        <v>239</v>
      </c>
      <c r="B98" s="1">
        <v>36803</v>
      </c>
      <c r="C98" s="2">
        <v>0.1985648148148148</v>
      </c>
      <c r="D98" t="s">
        <v>382</v>
      </c>
      <c r="E98">
        <v>0.676</v>
      </c>
      <c r="F98">
        <v>10.4673</v>
      </c>
      <c r="G98" t="s">
        <v>383</v>
      </c>
      <c r="H98">
        <v>1.671</v>
      </c>
      <c r="I98">
        <v>99.0232</v>
      </c>
      <c r="K98" s="2">
        <v>0.1951388888888889</v>
      </c>
      <c r="L98" s="3">
        <f t="shared" si="7"/>
        <v>278.1951388888889</v>
      </c>
      <c r="M98">
        <f t="shared" si="4"/>
        <v>573.509832176338</v>
      </c>
      <c r="N98">
        <f t="shared" si="9"/>
        <v>151.06662775036165</v>
      </c>
    </row>
    <row r="99" spans="1:14" ht="12.75">
      <c r="A99" t="s">
        <v>240</v>
      </c>
      <c r="B99" s="1">
        <v>36803</v>
      </c>
      <c r="C99" s="2">
        <v>0.20064814814814813</v>
      </c>
      <c r="D99" t="s">
        <v>382</v>
      </c>
      <c r="E99">
        <v>0.676</v>
      </c>
      <c r="F99">
        <v>9.5548</v>
      </c>
      <c r="G99" t="s">
        <v>383</v>
      </c>
      <c r="H99">
        <v>1.671</v>
      </c>
      <c r="I99">
        <v>105.9369</v>
      </c>
      <c r="K99" s="2">
        <v>0.19722222222222222</v>
      </c>
      <c r="L99" s="3">
        <f t="shared" si="7"/>
        <v>278.1972222222222</v>
      </c>
      <c r="M99">
        <f t="shared" si="4"/>
        <v>523.5133935664857</v>
      </c>
      <c r="N99">
        <f t="shared" si="9"/>
        <v>158.91210136036233</v>
      </c>
    </row>
    <row r="100" spans="1:14" ht="12.75">
      <c r="A100" t="s">
        <v>241</v>
      </c>
      <c r="B100" s="1">
        <v>36803</v>
      </c>
      <c r="C100" s="2">
        <v>0.20273148148148148</v>
      </c>
      <c r="D100" t="s">
        <v>382</v>
      </c>
      <c r="E100">
        <v>0.676</v>
      </c>
      <c r="F100">
        <v>9.2827</v>
      </c>
      <c r="G100" t="s">
        <v>383</v>
      </c>
      <c r="H100">
        <v>1.673</v>
      </c>
      <c r="I100">
        <v>104.1518</v>
      </c>
      <c r="K100" s="2">
        <v>0.19930555555555554</v>
      </c>
      <c r="L100" s="3">
        <f t="shared" si="7"/>
        <v>278.19930555555555</v>
      </c>
      <c r="M100">
        <f t="shared" si="4"/>
        <v>508.6048665026601</v>
      </c>
      <c r="N100">
        <f t="shared" si="9"/>
        <v>156.88641975120777</v>
      </c>
    </row>
    <row r="101" spans="1:14" ht="12.75">
      <c r="A101" t="s">
        <v>242</v>
      </c>
      <c r="B101" s="1">
        <v>36803</v>
      </c>
      <c r="C101" s="2">
        <v>0.2048263888888889</v>
      </c>
      <c r="D101" t="s">
        <v>382</v>
      </c>
      <c r="E101">
        <v>0.676</v>
      </c>
      <c r="F101">
        <v>10.3951</v>
      </c>
      <c r="G101" t="s">
        <v>383</v>
      </c>
      <c r="H101">
        <v>1.671</v>
      </c>
      <c r="I101">
        <v>105.5224</v>
      </c>
      <c r="K101" s="2">
        <v>0.20138888888888887</v>
      </c>
      <c r="L101" s="3">
        <f t="shared" si="7"/>
        <v>278.2013888888889</v>
      </c>
      <c r="M101">
        <f t="shared" si="4"/>
        <v>569.5539495816736</v>
      </c>
      <c r="N101">
        <f t="shared" si="9"/>
        <v>158.4417383403665</v>
      </c>
    </row>
    <row r="102" spans="1:14" ht="12.75">
      <c r="A102" t="s">
        <v>243</v>
      </c>
      <c r="B102" s="1">
        <v>36803</v>
      </c>
      <c r="C102" s="2">
        <v>0.20690972222222223</v>
      </c>
      <c r="D102" t="s">
        <v>382</v>
      </c>
      <c r="E102">
        <v>0.675</v>
      </c>
      <c r="F102">
        <v>10.1614</v>
      </c>
      <c r="G102" t="s">
        <v>383</v>
      </c>
      <c r="H102">
        <v>1.67</v>
      </c>
      <c r="I102">
        <v>101.7253</v>
      </c>
      <c r="K102" s="2">
        <v>0.2034722222222222</v>
      </c>
      <c r="L102" s="3">
        <f t="shared" si="7"/>
        <v>278.2034722222222</v>
      </c>
      <c r="M102">
        <f t="shared" si="4"/>
        <v>556.7493822357859</v>
      </c>
      <c r="N102">
        <f t="shared" si="9"/>
        <v>154.132895341027</v>
      </c>
    </row>
    <row r="103" spans="1:14" ht="12.75">
      <c r="A103" t="s">
        <v>390</v>
      </c>
      <c r="B103" s="1">
        <v>36803</v>
      </c>
      <c r="C103">
        <f>AVERAGE(C102,C106)</f>
        <v>0.2110763888888889</v>
      </c>
      <c r="D103" t="s">
        <v>382</v>
      </c>
      <c r="E103" t="s">
        <v>390</v>
      </c>
      <c r="F103" t="s">
        <v>390</v>
      </c>
      <c r="G103" t="s">
        <v>383</v>
      </c>
      <c r="H103" t="s">
        <v>390</v>
      </c>
      <c r="I103" t="s">
        <v>390</v>
      </c>
      <c r="K103" s="2">
        <v>0.20555555555555557</v>
      </c>
      <c r="L103" s="3">
        <f t="shared" si="7"/>
        <v>278.2055555555556</v>
      </c>
      <c r="M103" t="s">
        <v>390</v>
      </c>
      <c r="N103" t="s">
        <v>390</v>
      </c>
    </row>
    <row r="104" spans="1:14" ht="12.75">
      <c r="A104" t="s">
        <v>390</v>
      </c>
      <c r="B104" s="1">
        <v>36803</v>
      </c>
      <c r="C104">
        <f>AVERAGE(C103,C106)</f>
        <v>0.21315972222222224</v>
      </c>
      <c r="D104" t="s">
        <v>382</v>
      </c>
      <c r="E104" t="s">
        <v>390</v>
      </c>
      <c r="F104" t="s">
        <v>390</v>
      </c>
      <c r="G104" t="s">
        <v>383</v>
      </c>
      <c r="H104" t="s">
        <v>390</v>
      </c>
      <c r="I104" t="s">
        <v>390</v>
      </c>
      <c r="K104" s="2">
        <v>0.2076388888888889</v>
      </c>
      <c r="L104" s="3">
        <f t="shared" si="7"/>
        <v>278.2076388888889</v>
      </c>
      <c r="M104" t="s">
        <v>390</v>
      </c>
      <c r="N104" t="s">
        <v>390</v>
      </c>
    </row>
    <row r="105" spans="1:14" ht="12.75">
      <c r="A105" t="s">
        <v>390</v>
      </c>
      <c r="B105" s="1">
        <v>36803</v>
      </c>
      <c r="C105">
        <f>AVERAGE(C104,C106)</f>
        <v>0.2142013888888889</v>
      </c>
      <c r="D105" t="s">
        <v>382</v>
      </c>
      <c r="E105" t="s">
        <v>390</v>
      </c>
      <c r="F105" t="s">
        <v>390</v>
      </c>
      <c r="G105" t="s">
        <v>383</v>
      </c>
      <c r="H105" t="s">
        <v>390</v>
      </c>
      <c r="I105" t="s">
        <v>390</v>
      </c>
      <c r="K105" s="2">
        <v>0.20972222222222223</v>
      </c>
      <c r="L105" s="3">
        <f t="shared" si="7"/>
        <v>278.20972222222224</v>
      </c>
      <c r="M105" t="s">
        <v>390</v>
      </c>
      <c r="N105" t="s">
        <v>390</v>
      </c>
    </row>
    <row r="106" spans="1:14" ht="12.75">
      <c r="A106" t="s">
        <v>244</v>
      </c>
      <c r="B106" s="1">
        <v>36803</v>
      </c>
      <c r="C106" s="2">
        <v>0.21524305555555556</v>
      </c>
      <c r="D106" t="s">
        <v>382</v>
      </c>
      <c r="E106">
        <v>0.676</v>
      </c>
      <c r="F106">
        <v>10.0689</v>
      </c>
      <c r="G106" t="s">
        <v>383</v>
      </c>
      <c r="H106">
        <v>1.671</v>
      </c>
      <c r="I106">
        <v>96.5793</v>
      </c>
      <c r="K106" s="2">
        <v>0.21180555555555555</v>
      </c>
      <c r="L106" s="3">
        <f t="shared" si="7"/>
        <v>278.21180555555554</v>
      </c>
      <c r="M106">
        <f t="shared" si="4"/>
        <v>551.6812501027324</v>
      </c>
      <c r="N106">
        <f aca="true" t="shared" si="10" ref="N106:N114">(277-103)/(-62+(AVERAGE($P$207,$P$47)))*I106+277-((277-103)/(-62+(AVERAGE($P$207,$P$47)))*210)</f>
        <v>148.29335830628963</v>
      </c>
    </row>
    <row r="107" spans="1:14" ht="12.75">
      <c r="A107" t="s">
        <v>245</v>
      </c>
      <c r="B107" s="1">
        <v>36803</v>
      </c>
      <c r="C107" s="2">
        <v>0.2173263888888889</v>
      </c>
      <c r="D107" t="s">
        <v>382</v>
      </c>
      <c r="E107">
        <v>0.676</v>
      </c>
      <c r="F107">
        <v>10.2272</v>
      </c>
      <c r="G107" t="s">
        <v>383</v>
      </c>
      <c r="H107">
        <v>1.673</v>
      </c>
      <c r="I107">
        <v>101.104</v>
      </c>
      <c r="K107" s="2">
        <v>0.2138888888888889</v>
      </c>
      <c r="L107" s="3">
        <f t="shared" si="7"/>
        <v>278.2138888888889</v>
      </c>
      <c r="M107">
        <f t="shared" si="4"/>
        <v>560.3546048774608</v>
      </c>
      <c r="N107">
        <f t="shared" si="10"/>
        <v>153.42786145846145</v>
      </c>
    </row>
    <row r="108" spans="1:14" ht="12.75">
      <c r="A108" t="s">
        <v>246</v>
      </c>
      <c r="B108" s="1">
        <v>36803</v>
      </c>
      <c r="C108" s="2">
        <v>0.2194675925925926</v>
      </c>
      <c r="D108" t="s">
        <v>382</v>
      </c>
      <c r="E108">
        <v>0.678</v>
      </c>
      <c r="F108">
        <v>10.0255</v>
      </c>
      <c r="G108" t="s">
        <v>383</v>
      </c>
      <c r="H108">
        <v>1.673</v>
      </c>
      <c r="I108">
        <v>99.6888</v>
      </c>
      <c r="K108" s="2">
        <v>0.21597222222222223</v>
      </c>
      <c r="L108" s="3">
        <f t="shared" si="7"/>
        <v>278.2159722222222</v>
      </c>
      <c r="M108">
        <f t="shared" si="4"/>
        <v>549.3033372965214</v>
      </c>
      <c r="N108">
        <f t="shared" si="10"/>
        <v>151.8219320353055</v>
      </c>
    </row>
    <row r="109" spans="1:14" ht="12.75">
      <c r="A109" t="s">
        <v>247</v>
      </c>
      <c r="B109" s="1">
        <v>36803</v>
      </c>
      <c r="C109" s="2">
        <v>0.2215046296296296</v>
      </c>
      <c r="D109" t="s">
        <v>382</v>
      </c>
      <c r="E109">
        <v>0.678</v>
      </c>
      <c r="F109">
        <v>9.947</v>
      </c>
      <c r="G109" t="s">
        <v>383</v>
      </c>
      <c r="H109">
        <v>1.673</v>
      </c>
      <c r="I109">
        <v>101.8167</v>
      </c>
      <c r="K109" s="2">
        <v>0.21805555555555556</v>
      </c>
      <c r="L109" s="3">
        <f t="shared" si="7"/>
        <v>278.21805555555557</v>
      </c>
      <c r="M109">
        <f t="shared" si="4"/>
        <v>545.0022738106327</v>
      </c>
      <c r="N109">
        <f t="shared" si="10"/>
        <v>154.23661350755924</v>
      </c>
    </row>
    <row r="110" spans="1:14" ht="12.75">
      <c r="A110" t="s">
        <v>248</v>
      </c>
      <c r="B110" s="1">
        <v>36803</v>
      </c>
      <c r="C110" s="2">
        <v>0.223587962962963</v>
      </c>
      <c r="D110" t="s">
        <v>382</v>
      </c>
      <c r="E110">
        <v>0.676</v>
      </c>
      <c r="F110">
        <v>10.1063</v>
      </c>
      <c r="G110" t="s">
        <v>383</v>
      </c>
      <c r="H110">
        <v>1.671</v>
      </c>
      <c r="I110">
        <v>103.1694</v>
      </c>
      <c r="K110" s="2">
        <v>0.22013888888888888</v>
      </c>
      <c r="L110" s="3">
        <f t="shared" si="7"/>
        <v>278.22013888888887</v>
      </c>
      <c r="M110">
        <f t="shared" si="4"/>
        <v>553.7304192030156</v>
      </c>
      <c r="N110">
        <f t="shared" si="10"/>
        <v>155.77161967679535</v>
      </c>
    </row>
    <row r="111" spans="1:14" ht="12.75">
      <c r="A111" t="s">
        <v>249</v>
      </c>
      <c r="B111" s="1">
        <v>36803</v>
      </c>
      <c r="C111" s="2">
        <v>0.22567129629629631</v>
      </c>
      <c r="D111" t="s">
        <v>382</v>
      </c>
      <c r="E111">
        <v>0.676</v>
      </c>
      <c r="F111">
        <v>9.4867</v>
      </c>
      <c r="G111" t="s">
        <v>383</v>
      </c>
      <c r="H111">
        <v>1.671</v>
      </c>
      <c r="I111">
        <v>102.3362</v>
      </c>
      <c r="K111" s="2">
        <v>0.2222222222222222</v>
      </c>
      <c r="L111" s="3">
        <f t="shared" si="7"/>
        <v>278.22222222222223</v>
      </c>
      <c r="M111">
        <f t="shared" si="4"/>
        <v>519.7821525042052</v>
      </c>
      <c r="N111">
        <f t="shared" si="10"/>
        <v>154.8261275941403</v>
      </c>
    </row>
    <row r="112" spans="1:14" ht="12.75">
      <c r="A112" t="s">
        <v>250</v>
      </c>
      <c r="B112" s="1">
        <v>36803</v>
      </c>
      <c r="C112" s="2">
        <v>0.22775462962962964</v>
      </c>
      <c r="D112" t="s">
        <v>382</v>
      </c>
      <c r="E112">
        <v>0.678</v>
      </c>
      <c r="F112">
        <v>9.954</v>
      </c>
      <c r="G112" t="s">
        <v>383</v>
      </c>
      <c r="H112">
        <v>1.671</v>
      </c>
      <c r="I112">
        <v>99.9272</v>
      </c>
      <c r="K112" s="2">
        <v>0.22430555555555556</v>
      </c>
      <c r="L112" s="3">
        <f t="shared" si="7"/>
        <v>278.22430555555553</v>
      </c>
      <c r="M112">
        <f t="shared" si="4"/>
        <v>545.385808134215</v>
      </c>
      <c r="N112">
        <f t="shared" si="10"/>
        <v>152.09246169505707</v>
      </c>
    </row>
    <row r="113" spans="1:14" ht="12.75">
      <c r="A113" t="s">
        <v>251</v>
      </c>
      <c r="B113" s="1">
        <v>36803</v>
      </c>
      <c r="C113" s="2">
        <v>0.22983796296296297</v>
      </c>
      <c r="D113" t="s">
        <v>382</v>
      </c>
      <c r="E113">
        <v>0.676</v>
      </c>
      <c r="F113">
        <v>9.6221</v>
      </c>
      <c r="G113" t="s">
        <v>383</v>
      </c>
      <c r="H113">
        <v>1.671</v>
      </c>
      <c r="I113">
        <v>105.9104</v>
      </c>
      <c r="K113" s="2">
        <v>0.2263888888888889</v>
      </c>
      <c r="L113" s="3">
        <f t="shared" si="7"/>
        <v>278.2263888888889</v>
      </c>
      <c r="M113">
        <f aca="true" t="shared" si="11" ref="M113:M176">500*F113/AVERAGE($Q$207,$Q$47)</f>
        <v>527.2008021346425</v>
      </c>
      <c r="N113">
        <f t="shared" si="10"/>
        <v>158.8820299007004</v>
      </c>
    </row>
    <row r="114" spans="1:14" ht="12.75">
      <c r="A114" t="s">
        <v>252</v>
      </c>
      <c r="B114" s="1">
        <v>36803</v>
      </c>
      <c r="C114" s="2">
        <v>0.2319212962962963</v>
      </c>
      <c r="D114" t="s">
        <v>382</v>
      </c>
      <c r="E114">
        <v>0.676</v>
      </c>
      <c r="F114">
        <v>9.5413</v>
      </c>
      <c r="G114" t="s">
        <v>383</v>
      </c>
      <c r="H114">
        <v>1.671</v>
      </c>
      <c r="I114">
        <v>103.1406</v>
      </c>
      <c r="K114" s="2">
        <v>0.22847222222222222</v>
      </c>
      <c r="L114" s="3">
        <f t="shared" si="7"/>
        <v>278.2284722222222</v>
      </c>
      <c r="M114">
        <f t="shared" si="11"/>
        <v>522.773720228148</v>
      </c>
      <c r="N114">
        <f t="shared" si="10"/>
        <v>155.73893824138918</v>
      </c>
    </row>
    <row r="115" spans="1:14" ht="12.75">
      <c r="A115" t="s">
        <v>390</v>
      </c>
      <c r="B115" s="1">
        <v>36803</v>
      </c>
      <c r="C115">
        <f>AVERAGE(C114,C116)</f>
        <v>0.23403935185185185</v>
      </c>
      <c r="D115" t="s">
        <v>382</v>
      </c>
      <c r="E115" t="s">
        <v>390</v>
      </c>
      <c r="F115" t="s">
        <v>390</v>
      </c>
      <c r="G115" t="s">
        <v>383</v>
      </c>
      <c r="H115" t="s">
        <v>390</v>
      </c>
      <c r="I115" t="s">
        <v>390</v>
      </c>
      <c r="K115" s="2">
        <v>0.23055555555555554</v>
      </c>
      <c r="L115" s="3">
        <f t="shared" si="7"/>
        <v>278.23055555555555</v>
      </c>
      <c r="M115" t="s">
        <v>390</v>
      </c>
      <c r="N115" t="s">
        <v>390</v>
      </c>
    </row>
    <row r="116" spans="1:14" ht="12.75">
      <c r="A116" t="s">
        <v>253</v>
      </c>
      <c r="B116" s="1">
        <v>36803</v>
      </c>
      <c r="C116" s="2">
        <v>0.2361574074074074</v>
      </c>
      <c r="D116" t="s">
        <v>382</v>
      </c>
      <c r="E116">
        <v>0.678</v>
      </c>
      <c r="F116">
        <v>10.4086</v>
      </c>
      <c r="G116" t="s">
        <v>383</v>
      </c>
      <c r="H116">
        <v>1.675</v>
      </c>
      <c r="I116">
        <v>100.6248</v>
      </c>
      <c r="K116" s="2">
        <v>0.23263888888888887</v>
      </c>
      <c r="L116" s="3">
        <f t="shared" si="7"/>
        <v>278.2326388888889</v>
      </c>
      <c r="M116">
        <f t="shared" si="11"/>
        <v>570.2936229200112</v>
      </c>
      <c r="N116">
        <f>(277-103)/(-62+(AVERAGE($P$207,$P$47)))*I116+277-((277-103)/(-62+(AVERAGE($P$207,$P$47)))*210)</f>
        <v>152.88407868600785</v>
      </c>
    </row>
    <row r="117" spans="1:14" ht="12.75">
      <c r="A117" t="s">
        <v>390</v>
      </c>
      <c r="B117" s="1">
        <v>36803</v>
      </c>
      <c r="C117">
        <f>AVERAGE(C116,C118)</f>
        <v>0.23821180555555554</v>
      </c>
      <c r="D117" t="s">
        <v>382</v>
      </c>
      <c r="E117" t="s">
        <v>390</v>
      </c>
      <c r="F117" t="s">
        <v>390</v>
      </c>
      <c r="G117" t="s">
        <v>383</v>
      </c>
      <c r="H117" t="s">
        <v>390</v>
      </c>
      <c r="I117" t="s">
        <v>390</v>
      </c>
      <c r="K117" s="2">
        <v>0.2347222222222222</v>
      </c>
      <c r="L117" s="3">
        <f t="shared" si="7"/>
        <v>278.2347222222222</v>
      </c>
      <c r="M117" t="s">
        <v>390</v>
      </c>
      <c r="N117" t="s">
        <v>390</v>
      </c>
    </row>
    <row r="118" spans="1:14" ht="12.75">
      <c r="A118" t="s">
        <v>254</v>
      </c>
      <c r="B118" s="1">
        <v>36803</v>
      </c>
      <c r="C118" s="2">
        <v>0.2402662037037037</v>
      </c>
      <c r="D118" t="s">
        <v>382</v>
      </c>
      <c r="E118">
        <v>0.676</v>
      </c>
      <c r="F118">
        <v>9.5652</v>
      </c>
      <c r="G118" t="s">
        <v>383</v>
      </c>
      <c r="H118">
        <v>1.673</v>
      </c>
      <c r="I118">
        <v>99.3929</v>
      </c>
      <c r="K118" s="2">
        <v>0.23680555555555557</v>
      </c>
      <c r="L118" s="3">
        <f t="shared" si="7"/>
        <v>278.2368055555556</v>
      </c>
      <c r="M118">
        <f t="shared" si="11"/>
        <v>524.0832159900939</v>
      </c>
      <c r="N118">
        <f aca="true" t="shared" si="12" ref="N118:N126">(277-103)/(-62+(AVERAGE($P$207,$P$47)))*I118+277-((277-103)/(-62+(AVERAGE($P$207,$P$47)))*210)</f>
        <v>151.48615298194784</v>
      </c>
    </row>
    <row r="119" spans="1:14" ht="12.75">
      <c r="A119" t="s">
        <v>255</v>
      </c>
      <c r="B119" s="1">
        <v>36803</v>
      </c>
      <c r="C119" s="2">
        <v>0.24234953703703702</v>
      </c>
      <c r="D119" t="s">
        <v>382</v>
      </c>
      <c r="E119">
        <v>0.676</v>
      </c>
      <c r="F119">
        <v>10.3412</v>
      </c>
      <c r="G119" t="s">
        <v>383</v>
      </c>
      <c r="H119">
        <v>1.671</v>
      </c>
      <c r="I119">
        <v>101.9047</v>
      </c>
      <c r="K119" s="2">
        <v>0.2388888888888889</v>
      </c>
      <c r="L119" s="3">
        <f t="shared" si="7"/>
        <v>278.2388888888889</v>
      </c>
      <c r="M119">
        <f t="shared" si="11"/>
        <v>566.600735290089</v>
      </c>
      <c r="N119">
        <f t="shared" si="12"/>
        <v>154.33647344907826</v>
      </c>
    </row>
    <row r="120" spans="1:14" ht="12.75">
      <c r="A120" t="s">
        <v>256</v>
      </c>
      <c r="B120" s="1">
        <v>36803</v>
      </c>
      <c r="C120" s="2">
        <v>0.24443287037037034</v>
      </c>
      <c r="D120" t="s">
        <v>382</v>
      </c>
      <c r="E120">
        <v>0.676</v>
      </c>
      <c r="F120">
        <v>9.0918</v>
      </c>
      <c r="G120" t="s">
        <v>383</v>
      </c>
      <c r="H120">
        <v>1.67</v>
      </c>
      <c r="I120">
        <v>100.9983</v>
      </c>
      <c r="K120" s="2">
        <v>0.24097222222222223</v>
      </c>
      <c r="L120" s="3">
        <f t="shared" si="7"/>
        <v>278.24097222222224</v>
      </c>
      <c r="M120">
        <f t="shared" si="11"/>
        <v>498.1453375923906</v>
      </c>
      <c r="N120">
        <f t="shared" si="12"/>
        <v>153.30791605143236</v>
      </c>
    </row>
    <row r="121" spans="1:14" ht="12.75">
      <c r="A121" t="s">
        <v>257</v>
      </c>
      <c r="B121" s="1">
        <v>36803</v>
      </c>
      <c r="C121" s="2">
        <v>0.24657407407407406</v>
      </c>
      <c r="D121" t="s">
        <v>382</v>
      </c>
      <c r="E121">
        <v>0.676</v>
      </c>
      <c r="F121">
        <v>10.2909</v>
      </c>
      <c r="G121" t="s">
        <v>383</v>
      </c>
      <c r="H121">
        <v>1.67</v>
      </c>
      <c r="I121">
        <v>107.4531</v>
      </c>
      <c r="K121" s="2">
        <v>0.24305555555555555</v>
      </c>
      <c r="L121" s="3">
        <f t="shared" si="7"/>
        <v>278.24305555555554</v>
      </c>
      <c r="M121">
        <f t="shared" si="11"/>
        <v>563.8447672220609</v>
      </c>
      <c r="N121">
        <f t="shared" si="12"/>
        <v>160.6326427618526</v>
      </c>
    </row>
    <row r="122" spans="1:14" ht="12.75">
      <c r="A122" t="s">
        <v>258</v>
      </c>
      <c r="B122" s="1">
        <v>36803</v>
      </c>
      <c r="C122" s="2">
        <v>0.24859953703703705</v>
      </c>
      <c r="D122" t="s">
        <v>382</v>
      </c>
      <c r="E122">
        <v>0.675</v>
      </c>
      <c r="F122">
        <v>9.8099</v>
      </c>
      <c r="G122" t="s">
        <v>383</v>
      </c>
      <c r="H122">
        <v>1.67</v>
      </c>
      <c r="I122">
        <v>106.3196</v>
      </c>
      <c r="K122" s="2">
        <v>0.24513888888888888</v>
      </c>
      <c r="L122" s="3">
        <f t="shared" si="7"/>
        <v>278.2451388888889</v>
      </c>
      <c r="M122">
        <f t="shared" si="11"/>
        <v>537.4904801301826</v>
      </c>
      <c r="N122">
        <f t="shared" si="12"/>
        <v>159.34637862876383</v>
      </c>
    </row>
    <row r="123" spans="1:14" ht="12.75">
      <c r="A123" t="s">
        <v>259</v>
      </c>
      <c r="B123" s="1">
        <v>36803</v>
      </c>
      <c r="C123" s="2">
        <v>0.25069444444444444</v>
      </c>
      <c r="D123" t="s">
        <v>382</v>
      </c>
      <c r="E123">
        <v>0.676</v>
      </c>
      <c r="F123">
        <v>9.8351</v>
      </c>
      <c r="G123" t="s">
        <v>383</v>
      </c>
      <c r="H123">
        <v>1.67</v>
      </c>
      <c r="I123">
        <v>105.6061</v>
      </c>
      <c r="K123" s="2">
        <v>0.24722222222222223</v>
      </c>
      <c r="L123" s="3">
        <f t="shared" si="7"/>
        <v>278.2472222222222</v>
      </c>
      <c r="M123">
        <f t="shared" si="11"/>
        <v>538.8712036950792</v>
      </c>
      <c r="N123">
        <f t="shared" si="12"/>
        <v>158.53671876201588</v>
      </c>
    </row>
    <row r="124" spans="1:14" ht="12.75">
      <c r="A124" t="s">
        <v>260</v>
      </c>
      <c r="B124" s="1">
        <v>36803</v>
      </c>
      <c r="C124" s="2">
        <v>0.25277777777777777</v>
      </c>
      <c r="D124" t="s">
        <v>382</v>
      </c>
      <c r="E124">
        <v>0.676</v>
      </c>
      <c r="F124">
        <v>9.9549</v>
      </c>
      <c r="G124" t="s">
        <v>383</v>
      </c>
      <c r="H124">
        <v>1.671</v>
      </c>
      <c r="I124">
        <v>103.4377</v>
      </c>
      <c r="K124" s="2">
        <v>0.24930555555555556</v>
      </c>
      <c r="L124" s="3">
        <f t="shared" si="7"/>
        <v>278.24930555555557</v>
      </c>
      <c r="M124">
        <f t="shared" si="11"/>
        <v>545.4351196901042</v>
      </c>
      <c r="N124">
        <f t="shared" si="12"/>
        <v>156.07607902122214</v>
      </c>
    </row>
    <row r="125" spans="1:14" ht="12.75">
      <c r="A125" t="s">
        <v>261</v>
      </c>
      <c r="B125" s="1">
        <v>36803</v>
      </c>
      <c r="C125" s="2">
        <v>0.2548611111111111</v>
      </c>
      <c r="D125" t="s">
        <v>382</v>
      </c>
      <c r="E125">
        <v>0.678</v>
      </c>
      <c r="F125">
        <v>10.1242</v>
      </c>
      <c r="G125" t="s">
        <v>383</v>
      </c>
      <c r="H125">
        <v>1.671</v>
      </c>
      <c r="I125">
        <v>105.5859</v>
      </c>
      <c r="K125" s="2">
        <v>0.2513888888888889</v>
      </c>
      <c r="L125" s="3">
        <f t="shared" si="7"/>
        <v>278.25138888888887</v>
      </c>
      <c r="M125">
        <f t="shared" si="11"/>
        <v>554.7111712590337</v>
      </c>
      <c r="N125">
        <f t="shared" si="12"/>
        <v>158.51379636634897</v>
      </c>
    </row>
    <row r="126" spans="1:14" ht="12.75">
      <c r="A126" t="s">
        <v>262</v>
      </c>
      <c r="B126" s="1">
        <v>36803</v>
      </c>
      <c r="C126" s="2">
        <v>0.2569444444444445</v>
      </c>
      <c r="D126" t="s">
        <v>382</v>
      </c>
      <c r="E126">
        <v>0.676</v>
      </c>
      <c r="F126">
        <v>9.8146</v>
      </c>
      <c r="G126" t="s">
        <v>383</v>
      </c>
      <c r="H126">
        <v>1.671</v>
      </c>
      <c r="I126">
        <v>106.8558</v>
      </c>
      <c r="K126" s="2">
        <v>0.2534722222222222</v>
      </c>
      <c r="L126" s="3">
        <f t="shared" si="7"/>
        <v>278.25347222222223</v>
      </c>
      <c r="M126">
        <f t="shared" si="11"/>
        <v>537.7479960331593</v>
      </c>
      <c r="N126">
        <f t="shared" si="12"/>
        <v>159.95484340879221</v>
      </c>
    </row>
    <row r="127" spans="1:14" ht="12.75">
      <c r="A127" t="s">
        <v>390</v>
      </c>
      <c r="B127" s="1">
        <v>36803</v>
      </c>
      <c r="C127">
        <f>AVERAGE(C126,C128)</f>
        <v>0.25905671296296295</v>
      </c>
      <c r="D127" t="s">
        <v>382</v>
      </c>
      <c r="E127" t="s">
        <v>390</v>
      </c>
      <c r="F127" t="s">
        <v>390</v>
      </c>
      <c r="G127" t="s">
        <v>383</v>
      </c>
      <c r="H127" t="s">
        <v>390</v>
      </c>
      <c r="I127" t="s">
        <v>390</v>
      </c>
      <c r="K127" s="2">
        <v>0.2555555555555556</v>
      </c>
      <c r="L127" s="3">
        <f t="shared" si="7"/>
        <v>278.25555555555553</v>
      </c>
      <c r="M127" t="s">
        <v>390</v>
      </c>
      <c r="N127" t="s">
        <v>390</v>
      </c>
    </row>
    <row r="128" spans="1:14" ht="12.75">
      <c r="A128" t="s">
        <v>263</v>
      </c>
      <c r="B128" s="1">
        <v>36803</v>
      </c>
      <c r="C128" s="2">
        <v>0.2611689814814815</v>
      </c>
      <c r="D128" t="s">
        <v>382</v>
      </c>
      <c r="E128">
        <v>0.676</v>
      </c>
      <c r="F128">
        <v>10.1068</v>
      </c>
      <c r="G128" t="s">
        <v>383</v>
      </c>
      <c r="H128">
        <v>1.671</v>
      </c>
      <c r="I128">
        <v>104.2475</v>
      </c>
      <c r="K128" s="2">
        <v>0.2576388888888889</v>
      </c>
      <c r="L128" s="3">
        <f t="shared" si="7"/>
        <v>278.2576388888889</v>
      </c>
      <c r="M128">
        <f t="shared" si="11"/>
        <v>553.757814511843</v>
      </c>
      <c r="N128">
        <f>(277-103)/(-62+(AVERAGE($P$207,$P$47)))*I128+277-((277-103)/(-62+(AVERAGE($P$207,$P$47)))*210)</f>
        <v>156.9950174376097</v>
      </c>
    </row>
    <row r="129" spans="1:14" ht="12.75">
      <c r="A129" t="s">
        <v>264</v>
      </c>
      <c r="B129" s="1">
        <v>36803</v>
      </c>
      <c r="C129" s="2">
        <v>0.2632060185185185</v>
      </c>
      <c r="D129" t="s">
        <v>382</v>
      </c>
      <c r="E129">
        <v>0.676</v>
      </c>
      <c r="F129">
        <v>9.7915</v>
      </c>
      <c r="G129" t="s">
        <v>383</v>
      </c>
      <c r="H129">
        <v>1.67</v>
      </c>
      <c r="I129">
        <v>105.0584</v>
      </c>
      <c r="K129" s="2">
        <v>0.25972222222222224</v>
      </c>
      <c r="L129" s="3">
        <f t="shared" si="7"/>
        <v>278.2597222222222</v>
      </c>
      <c r="M129">
        <f t="shared" si="11"/>
        <v>536.4823327653372</v>
      </c>
      <c r="N129">
        <f>(277-103)/(-62+(AVERAGE($P$207,$P$47)))*I129+277-((277-103)/(-62+(AVERAGE($P$207,$P$47)))*210)</f>
        <v>157.9152041032662</v>
      </c>
    </row>
    <row r="130" spans="1:14" ht="12.75">
      <c r="A130" t="s">
        <v>265</v>
      </c>
      <c r="B130" s="1">
        <v>36803</v>
      </c>
      <c r="C130" s="2">
        <v>0.26534722222222223</v>
      </c>
      <c r="D130" t="s">
        <v>382</v>
      </c>
      <c r="E130">
        <v>0.676</v>
      </c>
      <c r="F130">
        <v>9.7806</v>
      </c>
      <c r="G130" t="s">
        <v>383</v>
      </c>
      <c r="H130">
        <v>1.671</v>
      </c>
      <c r="I130">
        <v>100.8937</v>
      </c>
      <c r="K130" s="2">
        <v>0.26180555555555557</v>
      </c>
      <c r="L130" s="3">
        <f t="shared" si="7"/>
        <v>278.26180555555555</v>
      </c>
      <c r="M130">
        <f t="shared" si="11"/>
        <v>535.8851150329018</v>
      </c>
      <c r="N130">
        <f>(277-103)/(-62+(AVERAGE($P$207,$P$47)))*I130+277-((277-103)/(-62+(AVERAGE($P$207,$P$47)))*210)</f>
        <v>153.1892188936722</v>
      </c>
    </row>
    <row r="131" spans="1:14" ht="12.75">
      <c r="A131" t="s">
        <v>266</v>
      </c>
      <c r="B131" s="1">
        <v>36803</v>
      </c>
      <c r="C131" s="2">
        <v>0.2673726851851852</v>
      </c>
      <c r="D131" t="s">
        <v>382</v>
      </c>
      <c r="E131">
        <v>0.675</v>
      </c>
      <c r="F131">
        <v>9.1007</v>
      </c>
      <c r="G131" t="s">
        <v>383</v>
      </c>
      <c r="H131">
        <v>1.67</v>
      </c>
      <c r="I131">
        <v>98.65</v>
      </c>
      <c r="K131" s="2">
        <v>0.2638888888888889</v>
      </c>
      <c r="L131" s="3">
        <f t="shared" si="7"/>
        <v>278.2638888888889</v>
      </c>
      <c r="M131">
        <f t="shared" si="11"/>
        <v>498.63297408951684</v>
      </c>
      <c r="N131">
        <f>(277-103)/(-62+(AVERAGE($P$207,$P$47)))*I131+277-((277-103)/(-62+(AVERAGE($P$207,$P$47)))*210)</f>
        <v>150.64313081655598</v>
      </c>
    </row>
    <row r="132" spans="1:14" ht="12.75">
      <c r="A132" t="s">
        <v>267</v>
      </c>
      <c r="B132" s="1">
        <v>36803</v>
      </c>
      <c r="C132" s="2">
        <v>0.2694560185185185</v>
      </c>
      <c r="D132" t="s">
        <v>382</v>
      </c>
      <c r="E132">
        <v>0.675</v>
      </c>
      <c r="F132">
        <v>9.2507</v>
      </c>
      <c r="G132" t="s">
        <v>383</v>
      </c>
      <c r="H132">
        <v>1.671</v>
      </c>
      <c r="I132">
        <v>102.0705</v>
      </c>
      <c r="K132" s="2">
        <v>0.2659722222222222</v>
      </c>
      <c r="L132" s="3">
        <f t="shared" si="7"/>
        <v>278.2659722222222</v>
      </c>
      <c r="M132">
        <f t="shared" si="11"/>
        <v>506.85156673771183</v>
      </c>
      <c r="N132">
        <f>(277-103)/(-62+(AVERAGE($P$207,$P$47)))*I132+277-((277-103)/(-62+(AVERAGE($P$207,$P$47)))*210)</f>
        <v>154.5246186570766</v>
      </c>
    </row>
    <row r="133" spans="1:14" ht="12.75">
      <c r="A133" t="s">
        <v>390</v>
      </c>
      <c r="B133" s="1">
        <v>36803</v>
      </c>
      <c r="C133">
        <f>AVERAGE(C132,C134)</f>
        <v>0.27153935185185185</v>
      </c>
      <c r="D133" t="s">
        <v>382</v>
      </c>
      <c r="E133" t="s">
        <v>390</v>
      </c>
      <c r="F133" t="s">
        <v>390</v>
      </c>
      <c r="G133" t="s">
        <v>383</v>
      </c>
      <c r="H133" t="s">
        <v>390</v>
      </c>
      <c r="I133" t="s">
        <v>390</v>
      </c>
      <c r="K133" s="2">
        <v>0.26805555555555555</v>
      </c>
      <c r="L133" s="3">
        <f t="shared" si="7"/>
        <v>278.2680555555556</v>
      </c>
      <c r="M133" t="s">
        <v>390</v>
      </c>
      <c r="N133" t="s">
        <v>390</v>
      </c>
    </row>
    <row r="134" spans="1:14" ht="12.75">
      <c r="A134" t="s">
        <v>268</v>
      </c>
      <c r="B134" s="1">
        <v>36803</v>
      </c>
      <c r="C134" s="2">
        <v>0.2736226851851852</v>
      </c>
      <c r="D134" t="s">
        <v>382</v>
      </c>
      <c r="E134">
        <v>0.676</v>
      </c>
      <c r="F134">
        <v>9.9394</v>
      </c>
      <c r="G134" t="s">
        <v>383</v>
      </c>
      <c r="H134">
        <v>1.673</v>
      </c>
      <c r="I134">
        <v>104.8139</v>
      </c>
      <c r="K134" s="2">
        <v>0.2701388888888889</v>
      </c>
      <c r="L134" s="3">
        <f aca="true" t="shared" si="13" ref="L134:L197">B134-DATE(1999,12,31)+K134</f>
        <v>278.2701388888889</v>
      </c>
      <c r="M134">
        <f t="shared" si="11"/>
        <v>544.5858651164574</v>
      </c>
      <c r="N134">
        <f aca="true" t="shared" si="14" ref="N134:N145">(277-103)/(-62+(AVERAGE($P$207,$P$47)))*I134+277-((277-103)/(-62+(AVERAGE($P$207,$P$47)))*210)</f>
        <v>157.6377523339321</v>
      </c>
    </row>
    <row r="135" spans="1:14" ht="12.75">
      <c r="A135" t="s">
        <v>269</v>
      </c>
      <c r="B135" s="1">
        <v>36803</v>
      </c>
      <c r="C135" s="2">
        <v>0.2757060185185185</v>
      </c>
      <c r="D135" t="s">
        <v>382</v>
      </c>
      <c r="E135">
        <v>0.676</v>
      </c>
      <c r="F135">
        <v>9.511</v>
      </c>
      <c r="G135" t="s">
        <v>383</v>
      </c>
      <c r="H135">
        <v>1.671</v>
      </c>
      <c r="I135">
        <v>108.8737</v>
      </c>
      <c r="K135" s="2">
        <v>0.2722222222222222</v>
      </c>
      <c r="L135" s="3">
        <f t="shared" si="13"/>
        <v>278.27222222222224</v>
      </c>
      <c r="M135">
        <f t="shared" si="11"/>
        <v>521.1135645132127</v>
      </c>
      <c r="N135">
        <f t="shared" si="14"/>
        <v>162.24469995414717</v>
      </c>
    </row>
    <row r="136" spans="1:14" ht="12.75">
      <c r="A136" t="s">
        <v>270</v>
      </c>
      <c r="B136" s="1">
        <v>36803</v>
      </c>
      <c r="C136" s="2">
        <v>0.2778009259259259</v>
      </c>
      <c r="D136" t="s">
        <v>382</v>
      </c>
      <c r="E136">
        <v>0.675</v>
      </c>
      <c r="F136">
        <v>9.9533</v>
      </c>
      <c r="G136" t="s">
        <v>383</v>
      </c>
      <c r="H136">
        <v>1.67</v>
      </c>
      <c r="I136">
        <v>135.471</v>
      </c>
      <c r="K136" s="2">
        <v>0.2743055555555555</v>
      </c>
      <c r="L136" s="3">
        <f t="shared" si="13"/>
        <v>278.27430555555554</v>
      </c>
      <c r="M136">
        <f t="shared" si="11"/>
        <v>545.3474547018569</v>
      </c>
      <c r="N136">
        <f t="shared" si="14"/>
        <v>192.4265729378276</v>
      </c>
    </row>
    <row r="137" spans="1:14" ht="12.75">
      <c r="A137" t="s">
        <v>271</v>
      </c>
      <c r="B137" s="1">
        <v>36803</v>
      </c>
      <c r="C137" s="2">
        <v>0.27988425925925925</v>
      </c>
      <c r="D137" t="s">
        <v>382</v>
      </c>
      <c r="E137">
        <v>0.675</v>
      </c>
      <c r="F137">
        <v>9.6513</v>
      </c>
      <c r="G137" t="s">
        <v>383</v>
      </c>
      <c r="H137">
        <v>1.67</v>
      </c>
      <c r="I137">
        <v>122.2907</v>
      </c>
      <c r="K137" s="2">
        <v>0.27638888888888885</v>
      </c>
      <c r="L137" s="3">
        <f t="shared" si="13"/>
        <v>278.2763888888889</v>
      </c>
      <c r="M137">
        <f t="shared" si="11"/>
        <v>528.8006881701577</v>
      </c>
      <c r="N137">
        <f t="shared" si="14"/>
        <v>177.4699367196098</v>
      </c>
    </row>
    <row r="138" spans="1:14" ht="12.75">
      <c r="A138" t="s">
        <v>272</v>
      </c>
      <c r="B138" s="1">
        <v>36803</v>
      </c>
      <c r="C138" s="2">
        <v>0.2819675925925926</v>
      </c>
      <c r="D138" t="s">
        <v>382</v>
      </c>
      <c r="E138">
        <v>0.676</v>
      </c>
      <c r="F138">
        <v>9.504</v>
      </c>
      <c r="G138" t="s">
        <v>383</v>
      </c>
      <c r="H138">
        <v>1.67</v>
      </c>
      <c r="I138">
        <v>123.4381</v>
      </c>
      <c r="K138" s="2">
        <v>0.27847222222222223</v>
      </c>
      <c r="L138" s="3">
        <f t="shared" si="13"/>
        <v>278.2784722222222</v>
      </c>
      <c r="M138">
        <f t="shared" si="11"/>
        <v>520.7300301896303</v>
      </c>
      <c r="N138">
        <f t="shared" si="14"/>
        <v>178.77197418437038</v>
      </c>
    </row>
    <row r="139" spans="1:14" ht="12.75">
      <c r="A139" t="s">
        <v>273</v>
      </c>
      <c r="B139" s="1">
        <v>36803</v>
      </c>
      <c r="C139" s="2">
        <v>0.2840509259259259</v>
      </c>
      <c r="D139" t="s">
        <v>382</v>
      </c>
      <c r="E139">
        <v>0.676</v>
      </c>
      <c r="F139">
        <v>9.7664</v>
      </c>
      <c r="G139" t="s">
        <v>383</v>
      </c>
      <c r="H139">
        <v>1.668</v>
      </c>
      <c r="I139">
        <v>105.1997</v>
      </c>
      <c r="K139" s="2">
        <v>0.28055555555555556</v>
      </c>
      <c r="L139" s="3">
        <f t="shared" si="13"/>
        <v>278.28055555555557</v>
      </c>
      <c r="M139">
        <f t="shared" si="11"/>
        <v>535.107088262206</v>
      </c>
      <c r="N139">
        <f t="shared" si="14"/>
        <v>158.075547395728</v>
      </c>
    </row>
    <row r="140" spans="1:14" ht="12.75">
      <c r="A140" t="s">
        <v>274</v>
      </c>
      <c r="B140" s="1">
        <v>36803</v>
      </c>
      <c r="C140" s="2">
        <v>0.2861342592592592</v>
      </c>
      <c r="D140" t="s">
        <v>382</v>
      </c>
      <c r="E140">
        <v>0.68</v>
      </c>
      <c r="F140">
        <v>10.1248</v>
      </c>
      <c r="G140" t="s">
        <v>383</v>
      </c>
      <c r="H140">
        <v>1.675</v>
      </c>
      <c r="I140">
        <v>107.5584</v>
      </c>
      <c r="K140" s="2">
        <v>0.2826388888888889</v>
      </c>
      <c r="L140" s="3">
        <f t="shared" si="13"/>
        <v>278.28263888888887</v>
      </c>
      <c r="M140">
        <f t="shared" si="11"/>
        <v>554.7440456296264</v>
      </c>
      <c r="N140">
        <f t="shared" si="14"/>
        <v>160.7521342600566</v>
      </c>
    </row>
    <row r="141" spans="1:14" ht="12.75">
      <c r="A141" t="s">
        <v>275</v>
      </c>
      <c r="B141" s="1">
        <v>36803</v>
      </c>
      <c r="C141" s="2">
        <v>0.28821759259259255</v>
      </c>
      <c r="D141" t="s">
        <v>382</v>
      </c>
      <c r="E141">
        <v>0.676</v>
      </c>
      <c r="F141">
        <v>10.0292</v>
      </c>
      <c r="G141" t="s">
        <v>383</v>
      </c>
      <c r="H141">
        <v>1.673</v>
      </c>
      <c r="I141">
        <v>105.4483</v>
      </c>
      <c r="K141" s="2">
        <v>0.2847222222222222</v>
      </c>
      <c r="L141" s="3">
        <f t="shared" si="13"/>
        <v>278.28472222222223</v>
      </c>
      <c r="M141">
        <f t="shared" si="11"/>
        <v>549.5060625818434</v>
      </c>
      <c r="N141">
        <f t="shared" si="14"/>
        <v>158.35765173051925</v>
      </c>
    </row>
    <row r="142" spans="1:14" ht="12.75">
      <c r="A142" t="s">
        <v>276</v>
      </c>
      <c r="B142" s="1">
        <v>36803</v>
      </c>
      <c r="C142" s="2">
        <v>0.2903703703703704</v>
      </c>
      <c r="D142" t="s">
        <v>382</v>
      </c>
      <c r="E142">
        <v>0.676</v>
      </c>
      <c r="F142">
        <v>9.9794</v>
      </c>
      <c r="G142" t="s">
        <v>383</v>
      </c>
      <c r="H142">
        <v>1.67</v>
      </c>
      <c r="I142">
        <v>98.4393</v>
      </c>
      <c r="K142" s="2">
        <v>0.28680555555555554</v>
      </c>
      <c r="L142" s="3">
        <f t="shared" si="13"/>
        <v>278.28680555555553</v>
      </c>
      <c r="M142">
        <f t="shared" si="11"/>
        <v>546.7774898226427</v>
      </c>
      <c r="N142">
        <f t="shared" si="14"/>
        <v>150.4040343429417</v>
      </c>
    </row>
    <row r="143" spans="1:14" ht="12.75">
      <c r="A143" t="s">
        <v>277</v>
      </c>
      <c r="B143" s="1">
        <v>36803</v>
      </c>
      <c r="C143" s="2">
        <v>0.29239583333333335</v>
      </c>
      <c r="D143" t="s">
        <v>382</v>
      </c>
      <c r="E143">
        <v>0.676</v>
      </c>
      <c r="F143">
        <v>10.0156</v>
      </c>
      <c r="G143" t="s">
        <v>383</v>
      </c>
      <c r="H143">
        <v>1.671</v>
      </c>
      <c r="I143">
        <v>100.4854</v>
      </c>
      <c r="K143" s="2">
        <v>0.2888888888888889</v>
      </c>
      <c r="L143" s="3">
        <f t="shared" si="13"/>
        <v>278.2888888888889</v>
      </c>
      <c r="M143">
        <f t="shared" si="11"/>
        <v>548.7609101817404</v>
      </c>
      <c r="N143">
        <f t="shared" si="14"/>
        <v>152.72589146046522</v>
      </c>
    </row>
    <row r="144" spans="1:14" ht="12.75">
      <c r="A144" t="s">
        <v>278</v>
      </c>
      <c r="B144" s="1">
        <v>36803</v>
      </c>
      <c r="C144" s="2">
        <v>0.2944791666666667</v>
      </c>
      <c r="D144" t="s">
        <v>382</v>
      </c>
      <c r="E144">
        <v>0.676</v>
      </c>
      <c r="F144">
        <v>9.0381</v>
      </c>
      <c r="G144" t="s">
        <v>383</v>
      </c>
      <c r="H144">
        <v>1.67</v>
      </c>
      <c r="I144">
        <v>101.1911</v>
      </c>
      <c r="K144" s="2">
        <v>0.29097222222222224</v>
      </c>
      <c r="L144" s="3">
        <f t="shared" si="13"/>
        <v>278.2909722222222</v>
      </c>
      <c r="M144">
        <f t="shared" si="11"/>
        <v>495.2030814243369</v>
      </c>
      <c r="N144">
        <f t="shared" si="14"/>
        <v>153.526700105124</v>
      </c>
    </row>
    <row r="145" spans="1:14" ht="12.75">
      <c r="A145" t="s">
        <v>279</v>
      </c>
      <c r="B145" s="1">
        <v>36803</v>
      </c>
      <c r="C145" s="2">
        <v>0.2965625</v>
      </c>
      <c r="D145" t="s">
        <v>382</v>
      </c>
      <c r="E145">
        <v>0.676</v>
      </c>
      <c r="F145">
        <v>9.0794</v>
      </c>
      <c r="G145" t="s">
        <v>383</v>
      </c>
      <c r="H145">
        <v>1.67</v>
      </c>
      <c r="I145">
        <v>99.2421</v>
      </c>
      <c r="K145" s="2">
        <v>0.29305555555555557</v>
      </c>
      <c r="L145" s="3">
        <f t="shared" si="13"/>
        <v>278.29305555555555</v>
      </c>
      <c r="M145">
        <f t="shared" si="11"/>
        <v>497.4659339334732</v>
      </c>
      <c r="N145">
        <f t="shared" si="14"/>
        <v>151.3150293548902</v>
      </c>
    </row>
    <row r="146" spans="1:14" ht="12.75">
      <c r="A146" t="s">
        <v>390</v>
      </c>
      <c r="B146" s="1">
        <v>36803</v>
      </c>
      <c r="C146">
        <f>AVERAGE(C145,C147)</f>
        <v>0.2986747685185185</v>
      </c>
      <c r="D146" t="s">
        <v>382</v>
      </c>
      <c r="E146" t="s">
        <v>390</v>
      </c>
      <c r="F146" t="s">
        <v>390</v>
      </c>
      <c r="G146" t="s">
        <v>383</v>
      </c>
      <c r="H146" t="s">
        <v>390</v>
      </c>
      <c r="I146" t="s">
        <v>390</v>
      </c>
      <c r="K146" s="2">
        <v>0.2951388888888889</v>
      </c>
      <c r="L146" s="3">
        <f t="shared" si="13"/>
        <v>278.2951388888889</v>
      </c>
      <c r="M146" t="s">
        <v>390</v>
      </c>
      <c r="N146" t="s">
        <v>390</v>
      </c>
    </row>
    <row r="147" spans="1:14" ht="12.75">
      <c r="A147" t="s">
        <v>280</v>
      </c>
      <c r="B147" s="1">
        <v>36803</v>
      </c>
      <c r="C147" s="2">
        <v>0.300787037037037</v>
      </c>
      <c r="D147" t="s">
        <v>382</v>
      </c>
      <c r="E147">
        <v>0.676</v>
      </c>
      <c r="F147">
        <v>9.8979</v>
      </c>
      <c r="G147" t="s">
        <v>383</v>
      </c>
      <c r="H147">
        <v>1.671</v>
      </c>
      <c r="I147">
        <v>99.4959</v>
      </c>
      <c r="K147" s="2">
        <v>0.2972222222222222</v>
      </c>
      <c r="L147" s="3">
        <f t="shared" si="13"/>
        <v>278.2972222222222</v>
      </c>
      <c r="M147">
        <f t="shared" si="11"/>
        <v>542.3120544837901</v>
      </c>
      <c r="N147">
        <f>(277-103)/(-62+(AVERAGE($P$207,$P$47)))*I147+277-((277-103)/(-62+(AVERAGE($P$207,$P$47)))*210)</f>
        <v>151.60303450440756</v>
      </c>
    </row>
    <row r="148" spans="1:14" ht="12.75">
      <c r="A148" t="s">
        <v>281</v>
      </c>
      <c r="B148" s="1">
        <v>36803</v>
      </c>
      <c r="C148" s="2">
        <v>0.3028125</v>
      </c>
      <c r="D148" t="s">
        <v>382</v>
      </c>
      <c r="E148">
        <v>0.676</v>
      </c>
      <c r="F148">
        <v>8.8809</v>
      </c>
      <c r="G148" t="s">
        <v>383</v>
      </c>
      <c r="H148">
        <v>1.671</v>
      </c>
      <c r="I148">
        <v>96.472</v>
      </c>
      <c r="K148" s="2">
        <v>0.29930555555555555</v>
      </c>
      <c r="L148" s="3">
        <f t="shared" si="13"/>
        <v>278.2993055555556</v>
      </c>
      <c r="M148">
        <f t="shared" si="11"/>
        <v>486.58999632902857</v>
      </c>
      <c r="N148">
        <f>(277-103)/(-62+(AVERAGE($P$207,$P$47)))*I148+277-((277-103)/(-62+(AVERAGE($P$207,$P$47)))*210)</f>
        <v>148.17159726396017</v>
      </c>
    </row>
    <row r="149" spans="1:14" ht="12.75">
      <c r="A149" t="s">
        <v>282</v>
      </c>
      <c r="B149" s="1">
        <v>36803</v>
      </c>
      <c r="C149" s="2">
        <v>0.3048958333333333</v>
      </c>
      <c r="D149" t="s">
        <v>382</v>
      </c>
      <c r="E149">
        <v>0.678</v>
      </c>
      <c r="F149">
        <v>8.981</v>
      </c>
      <c r="G149" t="s">
        <v>383</v>
      </c>
      <c r="H149">
        <v>1.671</v>
      </c>
      <c r="I149">
        <v>99.9132</v>
      </c>
      <c r="K149" s="2">
        <v>0.3013888888888889</v>
      </c>
      <c r="L149" s="3">
        <f t="shared" si="13"/>
        <v>278.3013888888889</v>
      </c>
      <c r="M149">
        <f t="shared" si="11"/>
        <v>492.07453715625735</v>
      </c>
      <c r="N149">
        <f>(277-103)/(-62+(AVERAGE($P$207,$P$47)))*I149+277-((277-103)/(-62+(AVERAGE($P$207,$P$47)))*210)</f>
        <v>152.07657488617906</v>
      </c>
    </row>
    <row r="150" spans="1:14" ht="12.75">
      <c r="A150" t="s">
        <v>390</v>
      </c>
      <c r="B150" s="1">
        <v>36803</v>
      </c>
      <c r="C150">
        <f>AVERAGE(C149,C151)</f>
        <v>0.3069849537037037</v>
      </c>
      <c r="D150" t="s">
        <v>382</v>
      </c>
      <c r="E150" t="s">
        <v>390</v>
      </c>
      <c r="F150" t="s">
        <v>390</v>
      </c>
      <c r="G150" t="s">
        <v>383</v>
      </c>
      <c r="H150" t="s">
        <v>390</v>
      </c>
      <c r="I150" t="s">
        <v>390</v>
      </c>
      <c r="K150" s="2">
        <v>0.3034722222222222</v>
      </c>
      <c r="L150" s="3">
        <f t="shared" si="13"/>
        <v>278.30347222222224</v>
      </c>
      <c r="M150" t="s">
        <v>390</v>
      </c>
      <c r="N150" t="s">
        <v>390</v>
      </c>
    </row>
    <row r="151" spans="1:14" ht="12.75">
      <c r="A151" t="s">
        <v>283</v>
      </c>
      <c r="B151" s="1">
        <v>36803</v>
      </c>
      <c r="C151" s="2">
        <v>0.30907407407407406</v>
      </c>
      <c r="D151" t="s">
        <v>382</v>
      </c>
      <c r="E151">
        <v>0.676</v>
      </c>
      <c r="F151">
        <v>8.9392</v>
      </c>
      <c r="G151" t="s">
        <v>383</v>
      </c>
      <c r="H151">
        <v>1.671</v>
      </c>
      <c r="I151">
        <v>102.5528</v>
      </c>
      <c r="K151" s="2">
        <v>0.3055555555555555</v>
      </c>
      <c r="L151" s="3">
        <f t="shared" si="13"/>
        <v>278.30555555555554</v>
      </c>
      <c r="M151">
        <f t="shared" si="11"/>
        <v>489.78428933829366</v>
      </c>
      <c r="N151">
        <f>(277-103)/(-62+(AVERAGE($P$207,$P$47)))*I151+277-((277-103)/(-62+(AVERAGE($P$207,$P$47)))*210)</f>
        <v>155.07191922292463</v>
      </c>
    </row>
    <row r="152" spans="1:14" ht="12.75">
      <c r="A152" t="s">
        <v>284</v>
      </c>
      <c r="B152" s="1">
        <v>36803</v>
      </c>
      <c r="C152" s="2">
        <v>0.31115740740740744</v>
      </c>
      <c r="D152" t="s">
        <v>382</v>
      </c>
      <c r="E152">
        <v>0.676</v>
      </c>
      <c r="F152">
        <v>8.8258</v>
      </c>
      <c r="G152" t="s">
        <v>383</v>
      </c>
      <c r="H152">
        <v>1.67</v>
      </c>
      <c r="I152">
        <v>112.6128</v>
      </c>
      <c r="K152" s="2">
        <v>0.3076388888888889</v>
      </c>
      <c r="L152" s="3">
        <f t="shared" si="13"/>
        <v>278.3076388888889</v>
      </c>
      <c r="M152">
        <f t="shared" si="11"/>
        <v>483.5710332962583</v>
      </c>
      <c r="N152">
        <f>(277-103)/(-62+(AVERAGE($P$207,$P$47)))*I152+277-((277-103)/(-62+(AVERAGE($P$207,$P$47)))*210)</f>
        <v>166.48772617384913</v>
      </c>
    </row>
    <row r="153" spans="1:14" ht="12.75">
      <c r="A153" t="s">
        <v>390</v>
      </c>
      <c r="B153" s="1">
        <v>36803</v>
      </c>
      <c r="C153">
        <f>AVERAGE(C152,C154)</f>
        <v>0.31324074074074076</v>
      </c>
      <c r="D153" t="s">
        <v>382</v>
      </c>
      <c r="E153" t="s">
        <v>390</v>
      </c>
      <c r="F153" t="s">
        <v>390</v>
      </c>
      <c r="G153" t="s">
        <v>383</v>
      </c>
      <c r="H153" t="s">
        <v>390</v>
      </c>
      <c r="I153" t="s">
        <v>390</v>
      </c>
      <c r="K153" s="2">
        <v>0.30972222222222223</v>
      </c>
      <c r="L153" s="3">
        <f t="shared" si="13"/>
        <v>278.3097222222222</v>
      </c>
      <c r="M153" t="s">
        <v>390</v>
      </c>
      <c r="N153" t="s">
        <v>390</v>
      </c>
    </row>
    <row r="154" spans="1:14" ht="12.75">
      <c r="A154" t="s">
        <v>285</v>
      </c>
      <c r="B154" s="1">
        <v>36803</v>
      </c>
      <c r="C154" s="2">
        <v>0.3153240740740741</v>
      </c>
      <c r="D154" t="s">
        <v>382</v>
      </c>
      <c r="E154">
        <v>0.676</v>
      </c>
      <c r="F154">
        <v>8.4872</v>
      </c>
      <c r="G154" t="s">
        <v>383</v>
      </c>
      <c r="H154">
        <v>1.67</v>
      </c>
      <c r="I154">
        <v>99.4338</v>
      </c>
      <c r="K154" s="2">
        <v>0.31180555555555556</v>
      </c>
      <c r="L154" s="3">
        <f t="shared" si="13"/>
        <v>278.31180555555557</v>
      </c>
      <c r="M154">
        <f t="shared" si="11"/>
        <v>465.0189301583996</v>
      </c>
      <c r="N154">
        <f aca="true" t="shared" si="15" ref="N154:N159">(277-103)/(-62+(AVERAGE($P$207,$P$47)))*I154+277-((277-103)/(-62+(AVERAGE($P$207,$P$47)))*210)</f>
        <v>151.53256515931292</v>
      </c>
    </row>
    <row r="155" spans="1:14" ht="12.75">
      <c r="A155" t="s">
        <v>286</v>
      </c>
      <c r="B155" s="1">
        <v>36803</v>
      </c>
      <c r="C155" s="2">
        <v>0.3174074074074074</v>
      </c>
      <c r="D155" t="s">
        <v>382</v>
      </c>
      <c r="E155">
        <v>0.675</v>
      </c>
      <c r="F155">
        <v>8.8319</v>
      </c>
      <c r="G155" t="s">
        <v>383</v>
      </c>
      <c r="H155">
        <v>1.668</v>
      </c>
      <c r="I155">
        <v>103.1499</v>
      </c>
      <c r="K155" s="2">
        <v>0.3138888888888889</v>
      </c>
      <c r="L155" s="3">
        <f t="shared" si="13"/>
        <v>278.31388888888887</v>
      </c>
      <c r="M155">
        <f t="shared" si="11"/>
        <v>483.9052560639516</v>
      </c>
      <c r="N155">
        <f t="shared" si="15"/>
        <v>155.74949162157242</v>
      </c>
    </row>
    <row r="156" spans="1:14" ht="12.75">
      <c r="A156" t="s">
        <v>287</v>
      </c>
      <c r="B156" s="1">
        <v>36803</v>
      </c>
      <c r="C156" s="2">
        <v>0.31950231481481484</v>
      </c>
      <c r="D156" t="s">
        <v>382</v>
      </c>
      <c r="E156">
        <v>0.676</v>
      </c>
      <c r="F156">
        <v>8.2908</v>
      </c>
      <c r="G156" t="s">
        <v>383</v>
      </c>
      <c r="H156">
        <v>1.67</v>
      </c>
      <c r="I156">
        <v>101.7836</v>
      </c>
      <c r="K156" s="2">
        <v>0.3159722222222222</v>
      </c>
      <c r="L156" s="3">
        <f t="shared" si="13"/>
        <v>278.31597222222223</v>
      </c>
      <c r="M156">
        <f t="shared" si="11"/>
        <v>454.25805285102984</v>
      </c>
      <c r="N156">
        <f t="shared" si="15"/>
        <v>154.19905255228332</v>
      </c>
    </row>
    <row r="157" spans="1:14" ht="12.75">
      <c r="A157" t="s">
        <v>288</v>
      </c>
      <c r="B157" s="1">
        <v>36803</v>
      </c>
      <c r="C157" s="2">
        <v>0.32158564814814816</v>
      </c>
      <c r="D157" t="s">
        <v>382</v>
      </c>
      <c r="E157">
        <v>0.678</v>
      </c>
      <c r="F157">
        <v>9.2668</v>
      </c>
      <c r="G157" t="s">
        <v>383</v>
      </c>
      <c r="H157">
        <v>1.673</v>
      </c>
      <c r="I157">
        <v>95.5088</v>
      </c>
      <c r="K157" s="2">
        <v>0.31805555555555554</v>
      </c>
      <c r="L157" s="3">
        <f t="shared" si="13"/>
        <v>278.31805555555553</v>
      </c>
      <c r="M157">
        <f t="shared" si="11"/>
        <v>507.73369568195136</v>
      </c>
      <c r="N157">
        <f t="shared" si="15"/>
        <v>147.07858481315202</v>
      </c>
    </row>
    <row r="158" spans="1:14" ht="12.75">
      <c r="A158" t="s">
        <v>289</v>
      </c>
      <c r="B158" s="1">
        <v>36803</v>
      </c>
      <c r="C158" s="2">
        <v>0.3236689814814815</v>
      </c>
      <c r="D158" t="s">
        <v>382</v>
      </c>
      <c r="E158">
        <v>0.676</v>
      </c>
      <c r="F158">
        <v>9.2527</v>
      </c>
      <c r="G158" t="s">
        <v>383</v>
      </c>
      <c r="H158">
        <v>1.671</v>
      </c>
      <c r="I158">
        <v>90.8125</v>
      </c>
      <c r="K158" s="2">
        <v>0.3201388888888889</v>
      </c>
      <c r="L158" s="3">
        <f t="shared" si="13"/>
        <v>278.3201388888889</v>
      </c>
      <c r="M158">
        <f t="shared" si="11"/>
        <v>506.9611479730211</v>
      </c>
      <c r="N158">
        <f t="shared" si="15"/>
        <v>141.7493547750181</v>
      </c>
    </row>
    <row r="159" spans="1:14" ht="12.75">
      <c r="A159" t="s">
        <v>290</v>
      </c>
      <c r="B159" s="1">
        <v>36803</v>
      </c>
      <c r="C159" s="2">
        <v>0.3257523148148148</v>
      </c>
      <c r="D159" t="s">
        <v>382</v>
      </c>
      <c r="E159">
        <v>0.676</v>
      </c>
      <c r="F159">
        <v>8.887</v>
      </c>
      <c r="G159" t="s">
        <v>383</v>
      </c>
      <c r="H159">
        <v>1.671</v>
      </c>
      <c r="I159">
        <v>91.5109</v>
      </c>
      <c r="K159" s="2">
        <v>0.32222222222222224</v>
      </c>
      <c r="L159" s="3">
        <f t="shared" si="13"/>
        <v>278.3222222222222</v>
      </c>
      <c r="M159">
        <f t="shared" si="11"/>
        <v>486.92421909672186</v>
      </c>
      <c r="N159">
        <f t="shared" si="15"/>
        <v>142.5418795836191</v>
      </c>
    </row>
    <row r="160" spans="1:14" ht="12.75">
      <c r="A160" t="s">
        <v>390</v>
      </c>
      <c r="B160" s="1">
        <v>36803</v>
      </c>
      <c r="C160">
        <f>AVERAGE(C159,C161)</f>
        <v>0.32783564814814814</v>
      </c>
      <c r="D160" t="s">
        <v>382</v>
      </c>
      <c r="E160" t="s">
        <v>390</v>
      </c>
      <c r="F160" t="s">
        <v>390</v>
      </c>
      <c r="G160" t="s">
        <v>383</v>
      </c>
      <c r="H160" t="s">
        <v>390</v>
      </c>
      <c r="I160" t="s">
        <v>390</v>
      </c>
      <c r="K160" s="2">
        <v>0.32430555555555557</v>
      </c>
      <c r="L160" s="3">
        <f t="shared" si="13"/>
        <v>278.32430555555555</v>
      </c>
      <c r="M160" t="s">
        <v>390</v>
      </c>
      <c r="N160" t="s">
        <v>390</v>
      </c>
    </row>
    <row r="161" spans="1:14" ht="12.75">
      <c r="A161" t="s">
        <v>291</v>
      </c>
      <c r="B161" s="1">
        <v>36803</v>
      </c>
      <c r="C161" s="2">
        <v>0.3299189814814815</v>
      </c>
      <c r="D161" t="s">
        <v>382</v>
      </c>
      <c r="E161">
        <v>0.676</v>
      </c>
      <c r="F161">
        <v>9.174</v>
      </c>
      <c r="G161" t="s">
        <v>383</v>
      </c>
      <c r="H161">
        <v>1.67</v>
      </c>
      <c r="I161">
        <v>95.9142</v>
      </c>
      <c r="K161" s="2">
        <v>0.3263888888888889</v>
      </c>
      <c r="L161" s="3">
        <f t="shared" si="13"/>
        <v>278.3263888888889</v>
      </c>
      <c r="M161">
        <f t="shared" si="11"/>
        <v>502.6491263636015</v>
      </c>
      <c r="N161">
        <f aca="true" t="shared" si="16" ref="N161:N167">(277-103)/(-62+(AVERAGE($P$207,$P$47)))*I161+277-((277-103)/(-62+(AVERAGE($P$207,$P$47)))*210)</f>
        <v>147.53862140737715</v>
      </c>
    </row>
    <row r="162" spans="1:14" ht="12.75">
      <c r="A162" t="s">
        <v>292</v>
      </c>
      <c r="B162" s="1">
        <v>36803</v>
      </c>
      <c r="C162" s="2">
        <v>0.33200231481481485</v>
      </c>
      <c r="D162" t="s">
        <v>382</v>
      </c>
      <c r="E162">
        <v>0.676</v>
      </c>
      <c r="F162">
        <v>8.9296</v>
      </c>
      <c r="G162" t="s">
        <v>383</v>
      </c>
      <c r="H162">
        <v>1.671</v>
      </c>
      <c r="I162">
        <v>93.3677</v>
      </c>
      <c r="K162" s="2">
        <v>0.3284722222222222</v>
      </c>
      <c r="L162" s="3">
        <f t="shared" si="13"/>
        <v>278.3284722222222</v>
      </c>
      <c r="M162">
        <f t="shared" si="11"/>
        <v>489.25829940880925</v>
      </c>
      <c r="N162">
        <f t="shared" si="16"/>
        <v>144.64892434967044</v>
      </c>
    </row>
    <row r="163" spans="1:14" ht="12.75">
      <c r="A163" t="s">
        <v>293</v>
      </c>
      <c r="B163" s="1">
        <v>36803</v>
      </c>
      <c r="C163" s="2">
        <v>0.3340856481481482</v>
      </c>
      <c r="D163" t="s">
        <v>382</v>
      </c>
      <c r="E163">
        <v>0.676</v>
      </c>
      <c r="F163">
        <v>9.054</v>
      </c>
      <c r="G163" t="s">
        <v>383</v>
      </c>
      <c r="H163">
        <v>1.671</v>
      </c>
      <c r="I163">
        <v>99.516</v>
      </c>
      <c r="K163" s="2">
        <v>0.33055555555555555</v>
      </c>
      <c r="L163" s="3">
        <f t="shared" si="13"/>
        <v>278.3305555555556</v>
      </c>
      <c r="M163">
        <f t="shared" si="11"/>
        <v>496.07425224504556</v>
      </c>
      <c r="N163">
        <f t="shared" si="16"/>
        <v>151.62584342286817</v>
      </c>
    </row>
    <row r="164" spans="1:14" ht="12.75">
      <c r="A164" t="s">
        <v>294</v>
      </c>
      <c r="B164" s="1">
        <v>36803</v>
      </c>
      <c r="C164" s="2">
        <v>0.33618055555555554</v>
      </c>
      <c r="D164" t="s">
        <v>382</v>
      </c>
      <c r="E164">
        <v>0.676</v>
      </c>
      <c r="F164">
        <v>8.6774</v>
      </c>
      <c r="G164" t="s">
        <v>383</v>
      </c>
      <c r="H164">
        <v>1.671</v>
      </c>
      <c r="I164">
        <v>98.5721</v>
      </c>
      <c r="K164" s="2">
        <v>0.3326388888888889</v>
      </c>
      <c r="L164" s="3">
        <f t="shared" si="13"/>
        <v>278.3326388888889</v>
      </c>
      <c r="M164">
        <f t="shared" si="11"/>
        <v>475.4401056363108</v>
      </c>
      <c r="N164">
        <f t="shared" si="16"/>
        <v>150.55473207287042</v>
      </c>
    </row>
    <row r="165" spans="1:14" ht="12.75">
      <c r="A165" t="s">
        <v>295</v>
      </c>
      <c r="B165" s="1">
        <v>36803</v>
      </c>
      <c r="C165" s="2">
        <v>0.3382638888888889</v>
      </c>
      <c r="D165" t="s">
        <v>382</v>
      </c>
      <c r="E165">
        <v>0.676</v>
      </c>
      <c r="F165">
        <v>9.312</v>
      </c>
      <c r="G165" t="s">
        <v>383</v>
      </c>
      <c r="H165">
        <v>1.671</v>
      </c>
      <c r="I165">
        <v>93.7015</v>
      </c>
      <c r="K165" s="2">
        <v>0.334722222222222</v>
      </c>
      <c r="L165" s="3">
        <f t="shared" si="13"/>
        <v>278.33472222222224</v>
      </c>
      <c r="M165">
        <f t="shared" si="11"/>
        <v>510.2102315999408</v>
      </c>
      <c r="N165">
        <f t="shared" si="16"/>
        <v>145.0277112642051</v>
      </c>
    </row>
    <row r="166" spans="1:14" ht="12.75">
      <c r="A166" t="s">
        <v>296</v>
      </c>
      <c r="B166" s="1">
        <v>36803</v>
      </c>
      <c r="C166" s="2">
        <v>0.3403472222222222</v>
      </c>
      <c r="D166" t="s">
        <v>382</v>
      </c>
      <c r="E166">
        <v>0.675</v>
      </c>
      <c r="F166">
        <v>8.7975</v>
      </c>
      <c r="G166" t="s">
        <v>383</v>
      </c>
      <c r="H166">
        <v>1.67</v>
      </c>
      <c r="I166">
        <v>90.9362</v>
      </c>
      <c r="K166" s="2">
        <v>0.336805555555556</v>
      </c>
      <c r="L166" s="3">
        <f t="shared" si="13"/>
        <v>278.33680555555554</v>
      </c>
      <c r="M166">
        <f t="shared" si="11"/>
        <v>482.02045881663224</v>
      </c>
      <c r="N166">
        <f t="shared" si="16"/>
        <v>141.8897260791761</v>
      </c>
    </row>
    <row r="167" spans="1:14" ht="12.75">
      <c r="A167" t="s">
        <v>297</v>
      </c>
      <c r="B167" s="1">
        <v>36803</v>
      </c>
      <c r="C167" s="2">
        <v>0.34243055555555557</v>
      </c>
      <c r="D167" t="s">
        <v>382</v>
      </c>
      <c r="E167">
        <v>0.676</v>
      </c>
      <c r="F167">
        <v>9.5296</v>
      </c>
      <c r="G167" t="s">
        <v>383</v>
      </c>
      <c r="H167">
        <v>1.671</v>
      </c>
      <c r="I167">
        <v>92.0592</v>
      </c>
      <c r="K167" s="2">
        <v>0.338888888888889</v>
      </c>
      <c r="L167" s="3">
        <f t="shared" si="13"/>
        <v>278.3388888888889</v>
      </c>
      <c r="M167">
        <f t="shared" si="11"/>
        <v>522.132670001589</v>
      </c>
      <c r="N167">
        <f t="shared" si="16"/>
        <v>143.16407510560634</v>
      </c>
    </row>
    <row r="168" spans="1:14" ht="12.75">
      <c r="A168" t="s">
        <v>390</v>
      </c>
      <c r="B168" s="1">
        <v>36803</v>
      </c>
      <c r="C168">
        <f>AVERAGE(C167,C169)</f>
        <v>0.3445428240740741</v>
      </c>
      <c r="D168" t="s">
        <v>382</v>
      </c>
      <c r="E168" t="s">
        <v>390</v>
      </c>
      <c r="F168" t="s">
        <v>390</v>
      </c>
      <c r="G168" t="s">
        <v>383</v>
      </c>
      <c r="H168" t="s">
        <v>390</v>
      </c>
      <c r="I168" t="s">
        <v>390</v>
      </c>
      <c r="K168" s="2">
        <v>0.340972222222222</v>
      </c>
      <c r="L168" s="3">
        <f t="shared" si="13"/>
        <v>278.3409722222222</v>
      </c>
      <c r="M168" t="s">
        <v>390</v>
      </c>
      <c r="N168" t="s">
        <v>390</v>
      </c>
    </row>
    <row r="169" spans="1:14" ht="12.75">
      <c r="A169" t="s">
        <v>298</v>
      </c>
      <c r="B169" s="1">
        <v>36803</v>
      </c>
      <c r="C169" s="2">
        <v>0.3466550925925926</v>
      </c>
      <c r="D169" t="s">
        <v>382</v>
      </c>
      <c r="E169">
        <v>0.676</v>
      </c>
      <c r="F169">
        <v>8.8118</v>
      </c>
      <c r="G169" t="s">
        <v>383</v>
      </c>
      <c r="H169">
        <v>1.673</v>
      </c>
      <c r="I169">
        <v>95.3386</v>
      </c>
      <c r="K169" s="2">
        <v>0.343055555555556</v>
      </c>
      <c r="L169" s="3">
        <f t="shared" si="13"/>
        <v>278.34305555555557</v>
      </c>
      <c r="M169">
        <f t="shared" si="11"/>
        <v>482.8039646490934</v>
      </c>
      <c r="N169">
        <f aca="true" t="shared" si="17" ref="N169:N182">(277-103)/(-62+(AVERAGE($P$207,$P$47)))*I169+277-((277-103)/(-62+(AVERAGE($P$207,$P$47)))*210)</f>
        <v>146.8854466080777</v>
      </c>
    </row>
    <row r="170" spans="1:14" ht="12.75">
      <c r="A170" t="s">
        <v>299</v>
      </c>
      <c r="B170" s="1">
        <v>36803</v>
      </c>
      <c r="C170" s="2">
        <v>0.34869212962962964</v>
      </c>
      <c r="D170" t="s">
        <v>382</v>
      </c>
      <c r="E170">
        <v>0.676</v>
      </c>
      <c r="F170">
        <v>9.5512</v>
      </c>
      <c r="G170" t="s">
        <v>383</v>
      </c>
      <c r="H170">
        <v>1.673</v>
      </c>
      <c r="I170">
        <v>90.9639</v>
      </c>
      <c r="K170" s="2">
        <v>0.345138888888889</v>
      </c>
      <c r="L170" s="3">
        <f t="shared" si="13"/>
        <v>278.34513888888887</v>
      </c>
      <c r="M170">
        <f t="shared" si="11"/>
        <v>523.316147342929</v>
      </c>
      <c r="N170">
        <f t="shared" si="17"/>
        <v>141.92115926531335</v>
      </c>
    </row>
    <row r="171" spans="1:14" ht="12.75">
      <c r="A171" t="s">
        <v>300</v>
      </c>
      <c r="B171" s="1">
        <v>36803</v>
      </c>
      <c r="C171" s="2">
        <v>0.35083333333333333</v>
      </c>
      <c r="D171" t="s">
        <v>382</v>
      </c>
      <c r="E171">
        <v>0.675</v>
      </c>
      <c r="F171">
        <v>9.1413</v>
      </c>
      <c r="G171" t="s">
        <v>383</v>
      </c>
      <c r="H171">
        <v>1.673</v>
      </c>
      <c r="I171">
        <v>83.6656</v>
      </c>
      <c r="K171" s="2">
        <v>0.347222222222222</v>
      </c>
      <c r="L171" s="3">
        <f t="shared" si="13"/>
        <v>278.34722222222223</v>
      </c>
      <c r="M171">
        <f t="shared" si="11"/>
        <v>500.85747316629494</v>
      </c>
      <c r="N171">
        <f t="shared" si="17"/>
        <v>133.639252319992</v>
      </c>
    </row>
    <row r="172" spans="1:14" ht="12.75">
      <c r="A172" t="s">
        <v>301</v>
      </c>
      <c r="B172" s="1">
        <v>36803</v>
      </c>
      <c r="C172" s="2">
        <v>0.3528587962962963</v>
      </c>
      <c r="D172" t="s">
        <v>382</v>
      </c>
      <c r="E172">
        <v>0.678</v>
      </c>
      <c r="F172">
        <v>9.9129</v>
      </c>
      <c r="G172" t="s">
        <v>383</v>
      </c>
      <c r="H172">
        <v>1.675</v>
      </c>
      <c r="I172">
        <v>82.1783</v>
      </c>
      <c r="K172" s="2">
        <v>0.349305555555555</v>
      </c>
      <c r="L172" s="3">
        <f t="shared" si="13"/>
        <v>278.34930555555553</v>
      </c>
      <c r="M172">
        <f t="shared" si="11"/>
        <v>543.1339137486096</v>
      </c>
      <c r="N172">
        <f t="shared" si="17"/>
        <v>131.95150583111428</v>
      </c>
    </row>
    <row r="173" spans="1:14" ht="12.75">
      <c r="A173" t="s">
        <v>302</v>
      </c>
      <c r="B173" s="1">
        <v>36803</v>
      </c>
      <c r="C173" s="2">
        <v>0.3549421296296296</v>
      </c>
      <c r="D173" t="s">
        <v>382</v>
      </c>
      <c r="E173">
        <v>0.676</v>
      </c>
      <c r="F173">
        <v>9.0957</v>
      </c>
      <c r="G173" t="s">
        <v>383</v>
      </c>
      <c r="H173">
        <v>1.673</v>
      </c>
      <c r="I173">
        <v>86.4542</v>
      </c>
      <c r="K173" s="2">
        <v>0.351388888888889</v>
      </c>
      <c r="L173" s="3">
        <f t="shared" si="13"/>
        <v>278.3513888888889</v>
      </c>
      <c r="M173">
        <f t="shared" si="11"/>
        <v>498.3590210012438</v>
      </c>
      <c r="N173">
        <f t="shared" si="17"/>
        <v>136.8036776940823</v>
      </c>
    </row>
    <row r="174" spans="1:14" ht="12.75">
      <c r="A174" t="s">
        <v>303</v>
      </c>
      <c r="B174" s="1">
        <v>36803</v>
      </c>
      <c r="C174" s="2">
        <v>0.35702546296296295</v>
      </c>
      <c r="D174" t="s">
        <v>382</v>
      </c>
      <c r="E174">
        <v>0.676</v>
      </c>
      <c r="F174">
        <v>8.9432</v>
      </c>
      <c r="G174" t="s">
        <v>383</v>
      </c>
      <c r="H174">
        <v>1.673</v>
      </c>
      <c r="I174">
        <v>84.2775</v>
      </c>
      <c r="K174" s="2">
        <v>0.353472222222222</v>
      </c>
      <c r="L174" s="3">
        <f t="shared" si="13"/>
        <v>278.3534722222222</v>
      </c>
      <c r="M174">
        <f t="shared" si="11"/>
        <v>490.0034518089122</v>
      </c>
      <c r="N174">
        <f t="shared" si="17"/>
        <v>134.33361934516802</v>
      </c>
    </row>
    <row r="175" spans="1:14" ht="12.75">
      <c r="A175" t="s">
        <v>304</v>
      </c>
      <c r="B175" s="1">
        <v>36803</v>
      </c>
      <c r="C175" s="2">
        <v>0.3591087962962963</v>
      </c>
      <c r="D175" t="s">
        <v>382</v>
      </c>
      <c r="E175">
        <v>0.676</v>
      </c>
      <c r="F175">
        <v>9.4176</v>
      </c>
      <c r="G175" t="s">
        <v>383</v>
      </c>
      <c r="H175">
        <v>1.673</v>
      </c>
      <c r="I175">
        <v>86.1215</v>
      </c>
      <c r="K175" s="2">
        <v>0.355555555555555</v>
      </c>
      <c r="L175" s="3">
        <f t="shared" si="13"/>
        <v>278.35555555555555</v>
      </c>
      <c r="M175">
        <f t="shared" si="11"/>
        <v>515.9961208242701</v>
      </c>
      <c r="N175">
        <f t="shared" si="17"/>
        <v>136.42613902881664</v>
      </c>
    </row>
    <row r="176" spans="1:14" ht="12.75">
      <c r="A176" t="s">
        <v>305</v>
      </c>
      <c r="B176" s="1">
        <v>36803</v>
      </c>
      <c r="C176" s="2">
        <v>0.36119212962962965</v>
      </c>
      <c r="D176" t="s">
        <v>382</v>
      </c>
      <c r="E176">
        <v>0.676</v>
      </c>
      <c r="F176">
        <v>9.7249</v>
      </c>
      <c r="G176" t="s">
        <v>383</v>
      </c>
      <c r="H176">
        <v>1.673</v>
      </c>
      <c r="I176">
        <v>84.407</v>
      </c>
      <c r="K176" s="2">
        <v>0.357638888888889</v>
      </c>
      <c r="L176" s="3">
        <f t="shared" si="13"/>
        <v>278.3576388888889</v>
      </c>
      <c r="M176">
        <f t="shared" si="11"/>
        <v>532.8332776295387</v>
      </c>
      <c r="N176">
        <f t="shared" si="17"/>
        <v>134.4805723272898</v>
      </c>
    </row>
    <row r="177" spans="1:14" ht="12.75">
      <c r="A177" t="s">
        <v>306</v>
      </c>
      <c r="B177" s="1">
        <v>36803</v>
      </c>
      <c r="C177" s="2">
        <v>0.3632754629629629</v>
      </c>
      <c r="D177" t="s">
        <v>382</v>
      </c>
      <c r="E177">
        <v>0.676</v>
      </c>
      <c r="F177">
        <v>9.6644</v>
      </c>
      <c r="G177" t="s">
        <v>383</v>
      </c>
      <c r="H177">
        <v>1.675</v>
      </c>
      <c r="I177">
        <v>85.5658</v>
      </c>
      <c r="K177" s="2">
        <v>0.359722222222222</v>
      </c>
      <c r="L177" s="3">
        <f t="shared" si="13"/>
        <v>278.3597222222222</v>
      </c>
      <c r="M177">
        <f aca="true" t="shared" si="18" ref="M177:M203">500*F177/AVERAGE($Q$207,$Q$47)</f>
        <v>529.5184452614335</v>
      </c>
      <c r="N177">
        <f t="shared" si="17"/>
        <v>135.79554619356526</v>
      </c>
    </row>
    <row r="178" spans="1:14" ht="12.75">
      <c r="A178" t="s">
        <v>307</v>
      </c>
      <c r="B178" s="1">
        <v>36803</v>
      </c>
      <c r="C178" s="2">
        <v>0.36537037037037035</v>
      </c>
      <c r="D178" t="s">
        <v>382</v>
      </c>
      <c r="E178">
        <v>0.676</v>
      </c>
      <c r="F178">
        <v>9.3301</v>
      </c>
      <c r="G178" t="s">
        <v>383</v>
      </c>
      <c r="H178">
        <v>1.673</v>
      </c>
      <c r="I178">
        <v>86.1842</v>
      </c>
      <c r="K178" s="2">
        <v>0.361805555555555</v>
      </c>
      <c r="L178" s="3">
        <f t="shared" si="13"/>
        <v>278.3618055555556</v>
      </c>
      <c r="M178">
        <f t="shared" si="18"/>
        <v>511.2019417794897</v>
      </c>
      <c r="N178">
        <f t="shared" si="17"/>
        <v>136.49728923714895</v>
      </c>
    </row>
    <row r="179" spans="1:14" ht="12.75">
      <c r="A179" t="s">
        <v>308</v>
      </c>
      <c r="B179" s="1">
        <v>36803</v>
      </c>
      <c r="C179" s="2">
        <v>0.3674537037037037</v>
      </c>
      <c r="D179" t="s">
        <v>382</v>
      </c>
      <c r="E179">
        <v>0.675</v>
      </c>
      <c r="F179">
        <v>9.4728</v>
      </c>
      <c r="G179" t="s">
        <v>383</v>
      </c>
      <c r="H179">
        <v>1.673</v>
      </c>
      <c r="I179">
        <v>86.8609</v>
      </c>
      <c r="K179" s="2">
        <v>0.363888888888889</v>
      </c>
      <c r="L179" s="3">
        <f t="shared" si="13"/>
        <v>278.3638888888889</v>
      </c>
      <c r="M179">
        <f t="shared" si="18"/>
        <v>519.0205629188057</v>
      </c>
      <c r="N179">
        <f t="shared" si="17"/>
        <v>137.26518949198896</v>
      </c>
    </row>
    <row r="180" spans="1:14" ht="12.75">
      <c r="A180" t="s">
        <v>309</v>
      </c>
      <c r="B180" s="1">
        <v>36803</v>
      </c>
      <c r="C180" s="2">
        <v>0.36953703703703705</v>
      </c>
      <c r="D180" t="s">
        <v>382</v>
      </c>
      <c r="E180">
        <v>0.676</v>
      </c>
      <c r="F180">
        <v>10.3465</v>
      </c>
      <c r="G180" t="s">
        <v>383</v>
      </c>
      <c r="H180">
        <v>1.673</v>
      </c>
      <c r="I180">
        <v>91.2283</v>
      </c>
      <c r="K180" s="2">
        <v>0.365972222222222</v>
      </c>
      <c r="L180" s="3">
        <f t="shared" si="13"/>
        <v>278.36597222222224</v>
      </c>
      <c r="M180">
        <f t="shared" si="18"/>
        <v>566.8911255636584</v>
      </c>
      <c r="N180">
        <f t="shared" si="17"/>
        <v>142.22119299869553</v>
      </c>
    </row>
    <row r="181" spans="1:14" ht="12.75">
      <c r="A181" t="s">
        <v>310</v>
      </c>
      <c r="B181" s="1">
        <v>36803</v>
      </c>
      <c r="C181" s="2">
        <v>0.3716203703703704</v>
      </c>
      <c r="D181" t="s">
        <v>382</v>
      </c>
      <c r="E181">
        <v>0.675</v>
      </c>
      <c r="F181">
        <v>10.1997</v>
      </c>
      <c r="G181" t="s">
        <v>383</v>
      </c>
      <c r="H181">
        <v>1.67</v>
      </c>
      <c r="I181">
        <v>93.2659</v>
      </c>
      <c r="K181" s="2">
        <v>0.368055555555555</v>
      </c>
      <c r="L181" s="3">
        <f t="shared" si="13"/>
        <v>278.36805555555554</v>
      </c>
      <c r="M181">
        <f t="shared" si="18"/>
        <v>558.8478628919584</v>
      </c>
      <c r="N181">
        <f t="shared" si="17"/>
        <v>144.53340455368595</v>
      </c>
    </row>
    <row r="182" spans="1:14" ht="12.75">
      <c r="A182" t="s">
        <v>311</v>
      </c>
      <c r="B182" s="1">
        <v>36803</v>
      </c>
      <c r="C182" s="2">
        <v>0.37376157407407407</v>
      </c>
      <c r="D182" t="s">
        <v>382</v>
      </c>
      <c r="E182">
        <v>0.675</v>
      </c>
      <c r="F182">
        <v>10.0728</v>
      </c>
      <c r="G182" t="s">
        <v>383</v>
      </c>
      <c r="H182">
        <v>1.67</v>
      </c>
      <c r="I182">
        <v>89.4315</v>
      </c>
      <c r="K182" s="2">
        <v>0.370138888888889</v>
      </c>
      <c r="L182" s="3">
        <f t="shared" si="13"/>
        <v>278.3701388888889</v>
      </c>
      <c r="M182">
        <f t="shared" si="18"/>
        <v>551.8949335115855</v>
      </c>
      <c r="N182">
        <f t="shared" si="17"/>
        <v>140.18223455640714</v>
      </c>
    </row>
    <row r="183" spans="1:14" ht="12.75">
      <c r="A183" t="s">
        <v>390</v>
      </c>
      <c r="B183" s="1">
        <v>36803</v>
      </c>
      <c r="C183">
        <f>AVERAGE(C182,C184)</f>
        <v>0.3758217592592592</v>
      </c>
      <c r="D183" t="s">
        <v>382</v>
      </c>
      <c r="E183" t="s">
        <v>390</v>
      </c>
      <c r="F183" t="s">
        <v>390</v>
      </c>
      <c r="G183" t="s">
        <v>383</v>
      </c>
      <c r="H183" t="s">
        <v>390</v>
      </c>
      <c r="I183" t="s">
        <v>390</v>
      </c>
      <c r="K183" s="2">
        <v>0.372222222222222</v>
      </c>
      <c r="L183" s="3">
        <f t="shared" si="13"/>
        <v>278.3722222222222</v>
      </c>
      <c r="M183" t="s">
        <v>390</v>
      </c>
      <c r="N183" t="s">
        <v>390</v>
      </c>
    </row>
    <row r="184" spans="1:14" ht="12.75">
      <c r="A184" t="s">
        <v>312</v>
      </c>
      <c r="B184" s="1">
        <v>36803</v>
      </c>
      <c r="C184" s="2">
        <v>0.3778819444444444</v>
      </c>
      <c r="D184" t="s">
        <v>382</v>
      </c>
      <c r="E184">
        <v>0.673</v>
      </c>
      <c r="F184">
        <v>9.4978</v>
      </c>
      <c r="G184" t="s">
        <v>383</v>
      </c>
      <c r="H184">
        <v>1.668</v>
      </c>
      <c r="I184">
        <v>92.6878</v>
      </c>
      <c r="K184" s="2">
        <v>0.374305555555555</v>
      </c>
      <c r="L184" s="3">
        <f t="shared" si="13"/>
        <v>278.37430555555557</v>
      </c>
      <c r="M184">
        <f t="shared" si="18"/>
        <v>520.3903283601716</v>
      </c>
      <c r="N184">
        <f>(277-103)/(-62+(AVERAGE($P$207,$P$47)))*I184+277-((277-103)/(-62+(AVERAGE($P$207,$P$47)))*210)</f>
        <v>143.87739282422973</v>
      </c>
    </row>
    <row r="185" spans="1:14" ht="12.75">
      <c r="A185" t="s">
        <v>313</v>
      </c>
      <c r="B185" s="1">
        <v>36803</v>
      </c>
      <c r="C185" s="2">
        <v>0.37995370370370374</v>
      </c>
      <c r="D185" t="s">
        <v>382</v>
      </c>
      <c r="E185">
        <v>0.673</v>
      </c>
      <c r="F185">
        <v>9.9504</v>
      </c>
      <c r="G185" t="s">
        <v>383</v>
      </c>
      <c r="H185">
        <v>1.665</v>
      </c>
      <c r="I185">
        <v>95.1376</v>
      </c>
      <c r="K185" s="2">
        <v>0.376388888888889</v>
      </c>
      <c r="L185" s="3">
        <f t="shared" si="13"/>
        <v>278.37638888888887</v>
      </c>
      <c r="M185">
        <f t="shared" si="18"/>
        <v>545.1885619106583</v>
      </c>
      <c r="N185">
        <f>(277-103)/(-62+(AVERAGE($P$207,$P$47)))*I185+277-((277-103)/(-62+(AVERAGE($P$207,$P$47)))*210)</f>
        <v>146.65735742347175</v>
      </c>
    </row>
    <row r="186" spans="1:14" ht="12.75">
      <c r="A186" t="s">
        <v>390</v>
      </c>
      <c r="B186" s="1">
        <v>36803</v>
      </c>
      <c r="C186">
        <f>AVERAGE(C185,C187)</f>
        <v>0.3820428240740741</v>
      </c>
      <c r="D186" t="s">
        <v>382</v>
      </c>
      <c r="E186" t="s">
        <v>390</v>
      </c>
      <c r="F186" t="s">
        <v>390</v>
      </c>
      <c r="G186" t="s">
        <v>383</v>
      </c>
      <c r="H186" t="s">
        <v>390</v>
      </c>
      <c r="I186" t="s">
        <v>390</v>
      </c>
      <c r="K186" s="2">
        <v>0.378472222222222</v>
      </c>
      <c r="L186" s="3">
        <f t="shared" si="13"/>
        <v>278.37847222222223</v>
      </c>
      <c r="M186" t="s">
        <v>390</v>
      </c>
      <c r="N186" t="s">
        <v>390</v>
      </c>
    </row>
    <row r="187" spans="1:14" ht="12.75">
      <c r="A187" t="s">
        <v>314</v>
      </c>
      <c r="B187" s="1">
        <v>36803</v>
      </c>
      <c r="C187" s="2">
        <v>0.38413194444444443</v>
      </c>
      <c r="D187" t="s">
        <v>382</v>
      </c>
      <c r="E187">
        <v>0.678</v>
      </c>
      <c r="F187">
        <v>10.1026</v>
      </c>
      <c r="G187" t="s">
        <v>383</v>
      </c>
      <c r="H187">
        <v>1.67</v>
      </c>
      <c r="I187">
        <v>96.2861</v>
      </c>
      <c r="K187" s="2">
        <v>0.380555555555555</v>
      </c>
      <c r="L187" s="3">
        <f t="shared" si="13"/>
        <v>278.38055555555553</v>
      </c>
      <c r="M187">
        <f t="shared" si="18"/>
        <v>553.5276939176936</v>
      </c>
      <c r="N187">
        <f>(277-103)/(-62+(AVERAGE($P$207,$P$47)))*I187+277-((277-103)/(-62+(AVERAGE($P$207,$P$47)))*210)</f>
        <v>147.96064313750128</v>
      </c>
    </row>
    <row r="188" spans="1:14" ht="12.75">
      <c r="A188" t="s">
        <v>390</v>
      </c>
      <c r="B188" s="1">
        <v>36803</v>
      </c>
      <c r="C188">
        <f>AVERAGE(C187,C189)</f>
        <v>0.38621527777777775</v>
      </c>
      <c r="D188" t="s">
        <v>382</v>
      </c>
      <c r="E188" t="s">
        <v>390</v>
      </c>
      <c r="F188" t="s">
        <v>390</v>
      </c>
      <c r="G188" t="s">
        <v>383</v>
      </c>
      <c r="H188" t="s">
        <v>390</v>
      </c>
      <c r="I188" t="s">
        <v>390</v>
      </c>
      <c r="K188" s="2">
        <v>0.382638888888889</v>
      </c>
      <c r="L188" s="3">
        <f t="shared" si="13"/>
        <v>278.3826388888889</v>
      </c>
      <c r="M188" t="s">
        <v>390</v>
      </c>
      <c r="N188" t="s">
        <v>390</v>
      </c>
    </row>
    <row r="189" spans="1:14" ht="12.75">
      <c r="A189" t="s">
        <v>315</v>
      </c>
      <c r="B189" s="1">
        <v>36803</v>
      </c>
      <c r="C189" s="2">
        <v>0.3882986111111111</v>
      </c>
      <c r="D189" t="s">
        <v>382</v>
      </c>
      <c r="E189">
        <v>0.673</v>
      </c>
      <c r="F189">
        <v>10.2879</v>
      </c>
      <c r="G189" t="s">
        <v>383</v>
      </c>
      <c r="H189">
        <v>1.665</v>
      </c>
      <c r="I189">
        <v>89.7418</v>
      </c>
      <c r="K189" s="2">
        <v>0.384722222222222</v>
      </c>
      <c r="L189" s="3">
        <f t="shared" si="13"/>
        <v>278.3847222222222</v>
      </c>
      <c r="M189">
        <f t="shared" si="18"/>
        <v>563.6803953690969</v>
      </c>
      <c r="N189">
        <f>(277-103)/(-62+(AVERAGE($P$207,$P$47)))*I189+277-((277-103)/(-62+(AVERAGE($P$207,$P$47)))*210)</f>
        <v>140.5343543274679</v>
      </c>
    </row>
    <row r="190" spans="1:14" ht="12.75">
      <c r="A190" t="s">
        <v>316</v>
      </c>
      <c r="B190" s="1">
        <v>36803</v>
      </c>
      <c r="C190" s="2">
        <v>0.39038194444444446</v>
      </c>
      <c r="D190" t="s">
        <v>382</v>
      </c>
      <c r="E190">
        <v>0.675</v>
      </c>
      <c r="F190">
        <v>9.8428</v>
      </c>
      <c r="G190" t="s">
        <v>383</v>
      </c>
      <c r="H190">
        <v>1.666</v>
      </c>
      <c r="I190">
        <v>90.8122</v>
      </c>
      <c r="K190" s="2">
        <v>0.386805555555555</v>
      </c>
      <c r="L190" s="3">
        <f t="shared" si="13"/>
        <v>278.38680555555555</v>
      </c>
      <c r="M190">
        <f t="shared" si="18"/>
        <v>539.29309145102</v>
      </c>
      <c r="N190">
        <f>(277-103)/(-62+(AVERAGE($P$207,$P$47)))*I190+277-((277-103)/(-62+(AVERAGE($P$207,$P$47)))*210)</f>
        <v>141.74901434339932</v>
      </c>
    </row>
    <row r="191" spans="1:14" ht="12.75">
      <c r="A191" t="s">
        <v>317</v>
      </c>
      <c r="B191" s="1">
        <v>36803</v>
      </c>
      <c r="C191" s="2">
        <v>0.3924768518518518</v>
      </c>
      <c r="D191" t="s">
        <v>382</v>
      </c>
      <c r="E191">
        <v>0.675</v>
      </c>
      <c r="F191">
        <v>9.822</v>
      </c>
      <c r="G191" t="s">
        <v>383</v>
      </c>
      <c r="H191">
        <v>1.665</v>
      </c>
      <c r="I191">
        <v>90.448</v>
      </c>
      <c r="K191" s="2">
        <v>0.388888888888889</v>
      </c>
      <c r="L191" s="3">
        <f t="shared" si="13"/>
        <v>278.3888888888889</v>
      </c>
      <c r="M191">
        <f t="shared" si="18"/>
        <v>538.1534466038036</v>
      </c>
      <c r="N191">
        <f>(277-103)/(-62+(AVERAGE($P$207,$P$47)))*I191+277-((277-103)/(-62+(AVERAGE($P$207,$P$47)))*210)</f>
        <v>141.33573035815806</v>
      </c>
    </row>
    <row r="192" spans="1:14" ht="12.75">
      <c r="A192" t="s">
        <v>390</v>
      </c>
      <c r="B192" s="1">
        <v>36803</v>
      </c>
      <c r="C192">
        <f>AVERAGE(C191,C193)</f>
        <v>0.39456018518518515</v>
      </c>
      <c r="D192" t="s">
        <v>382</v>
      </c>
      <c r="E192" t="s">
        <v>390</v>
      </c>
      <c r="F192" t="s">
        <v>390</v>
      </c>
      <c r="G192" t="s">
        <v>383</v>
      </c>
      <c r="H192" t="s">
        <v>390</v>
      </c>
      <c r="I192" t="s">
        <v>390</v>
      </c>
      <c r="K192" s="2">
        <v>0.390972222222222</v>
      </c>
      <c r="L192" s="3">
        <f t="shared" si="13"/>
        <v>278.3909722222222</v>
      </c>
      <c r="M192" t="s">
        <v>390</v>
      </c>
      <c r="N192" t="s">
        <v>390</v>
      </c>
    </row>
    <row r="193" spans="1:14" ht="12.75">
      <c r="A193" t="s">
        <v>318</v>
      </c>
      <c r="B193" s="1">
        <v>36803</v>
      </c>
      <c r="C193" s="2">
        <v>0.3966435185185185</v>
      </c>
      <c r="D193" t="s">
        <v>382</v>
      </c>
      <c r="E193">
        <v>0.673</v>
      </c>
      <c r="F193">
        <v>9.8105</v>
      </c>
      <c r="G193" t="s">
        <v>383</v>
      </c>
      <c r="H193">
        <v>1.665</v>
      </c>
      <c r="I193">
        <v>91.8119</v>
      </c>
      <c r="K193" s="2">
        <v>0.393055555555555</v>
      </c>
      <c r="L193" s="3">
        <f t="shared" si="13"/>
        <v>278.3930555555556</v>
      </c>
      <c r="M193">
        <f t="shared" si="18"/>
        <v>537.5233545007753</v>
      </c>
      <c r="N193">
        <f>(277-103)/(-62+(AVERAGE($P$207,$P$47)))*I193+277-((277-103)/(-62+(AVERAGE($P$207,$P$47)))*210)</f>
        <v>142.88344597449662</v>
      </c>
    </row>
    <row r="194" spans="1:14" ht="12.75">
      <c r="A194" t="s">
        <v>390</v>
      </c>
      <c r="B194" s="1">
        <v>36803</v>
      </c>
      <c r="C194">
        <f>AVERAGE(C193,C195)</f>
        <v>0.3987268518518518</v>
      </c>
      <c r="D194" t="s">
        <v>382</v>
      </c>
      <c r="E194" t="s">
        <v>390</v>
      </c>
      <c r="F194" t="s">
        <v>390</v>
      </c>
      <c r="G194" t="s">
        <v>383</v>
      </c>
      <c r="H194" t="s">
        <v>390</v>
      </c>
      <c r="I194" t="s">
        <v>390</v>
      </c>
      <c r="K194" s="2">
        <v>0.395138888888889</v>
      </c>
      <c r="L194" s="3">
        <f t="shared" si="13"/>
        <v>278.3951388888889</v>
      </c>
      <c r="M194" t="s">
        <v>390</v>
      </c>
      <c r="N194" t="s">
        <v>390</v>
      </c>
    </row>
    <row r="195" spans="1:14" ht="12.75">
      <c r="A195" t="s">
        <v>319</v>
      </c>
      <c r="B195" s="1">
        <v>36803</v>
      </c>
      <c r="C195" s="2">
        <v>0.40081018518518513</v>
      </c>
      <c r="D195" t="s">
        <v>382</v>
      </c>
      <c r="E195">
        <v>0.673</v>
      </c>
      <c r="F195">
        <v>9.8349</v>
      </c>
      <c r="G195" t="s">
        <v>383</v>
      </c>
      <c r="H195">
        <v>1.665</v>
      </c>
      <c r="I195">
        <v>91.8696</v>
      </c>
      <c r="K195" s="2">
        <v>0.397222222222222</v>
      </c>
      <c r="L195" s="3">
        <f t="shared" si="13"/>
        <v>278.39722222222224</v>
      </c>
      <c r="M195">
        <f t="shared" si="18"/>
        <v>538.8602455715483</v>
      </c>
      <c r="N195">
        <f aca="true" t="shared" si="19" ref="N195:N200">(277-103)/(-62+(AVERAGE($P$207,$P$47)))*I195+277-((277-103)/(-62+(AVERAGE($P$207,$P$47)))*210)</f>
        <v>142.9489223225154</v>
      </c>
    </row>
    <row r="196" spans="1:14" ht="12.75">
      <c r="A196" t="s">
        <v>320</v>
      </c>
      <c r="B196" s="1">
        <v>36803</v>
      </c>
      <c r="C196" s="2">
        <v>0.4028935185185185</v>
      </c>
      <c r="D196" t="s">
        <v>382</v>
      </c>
      <c r="E196">
        <v>0.675</v>
      </c>
      <c r="F196">
        <v>10.1831</v>
      </c>
      <c r="G196" t="s">
        <v>383</v>
      </c>
      <c r="H196">
        <v>1.665</v>
      </c>
      <c r="I196">
        <v>91.0986</v>
      </c>
      <c r="K196" s="2">
        <v>0.399305555555555</v>
      </c>
      <c r="L196" s="3">
        <f t="shared" si="13"/>
        <v>278.39930555555554</v>
      </c>
      <c r="M196">
        <f t="shared" si="18"/>
        <v>557.9383386388915</v>
      </c>
      <c r="N196">
        <f t="shared" si="19"/>
        <v>142.0740130621612</v>
      </c>
    </row>
    <row r="197" spans="1:14" ht="12.75">
      <c r="A197" t="s">
        <v>321</v>
      </c>
      <c r="B197" s="1">
        <v>36803</v>
      </c>
      <c r="C197" s="2">
        <v>0.4049768518518519</v>
      </c>
      <c r="D197" t="s">
        <v>382</v>
      </c>
      <c r="E197">
        <v>0.676</v>
      </c>
      <c r="F197">
        <v>10.1275</v>
      </c>
      <c r="G197" t="s">
        <v>383</v>
      </c>
      <c r="H197">
        <v>1.668</v>
      </c>
      <c r="I197">
        <v>92.84</v>
      </c>
      <c r="K197" s="2">
        <v>0.401388888888889</v>
      </c>
      <c r="L197" s="3">
        <f t="shared" si="13"/>
        <v>278.4013888888889</v>
      </c>
      <c r="M197">
        <f t="shared" si="18"/>
        <v>554.8919802972939</v>
      </c>
      <c r="N197">
        <f t="shared" si="19"/>
        <v>144.05010513217513</v>
      </c>
    </row>
    <row r="198" spans="1:14" ht="12.75">
      <c r="A198" t="s">
        <v>322</v>
      </c>
      <c r="B198" s="1">
        <v>36803</v>
      </c>
      <c r="C198" s="2">
        <v>0.40706018518518516</v>
      </c>
      <c r="D198" t="s">
        <v>382</v>
      </c>
      <c r="E198">
        <v>0.675</v>
      </c>
      <c r="F198">
        <v>9.8628</v>
      </c>
      <c r="G198" t="s">
        <v>383</v>
      </c>
      <c r="H198">
        <v>1.666</v>
      </c>
      <c r="I198">
        <v>91.4163</v>
      </c>
      <c r="K198" s="2">
        <v>0.403472222222222</v>
      </c>
      <c r="L198" s="3">
        <f aca="true" t="shared" si="20" ref="L198:L261">B198-DATE(1999,12,31)+K198</f>
        <v>278.4034722222222</v>
      </c>
      <c r="M198">
        <f t="shared" si="18"/>
        <v>540.3889038041125</v>
      </c>
      <c r="N198">
        <f t="shared" si="19"/>
        <v>142.43453014648617</v>
      </c>
    </row>
    <row r="199" spans="1:14" ht="12.75">
      <c r="A199" t="s">
        <v>323</v>
      </c>
      <c r="B199" s="1">
        <v>36803</v>
      </c>
      <c r="C199" s="2">
        <v>0.40914351851851855</v>
      </c>
      <c r="D199" t="s">
        <v>382</v>
      </c>
      <c r="E199">
        <v>0.675</v>
      </c>
      <c r="F199">
        <v>10.1661</v>
      </c>
      <c r="G199" t="s">
        <v>383</v>
      </c>
      <c r="H199">
        <v>1.666</v>
      </c>
      <c r="I199">
        <v>92.3749</v>
      </c>
      <c r="K199" s="2">
        <v>0.405555555555555</v>
      </c>
      <c r="L199" s="3">
        <f t="shared" si="20"/>
        <v>278.40555555555557</v>
      </c>
      <c r="M199">
        <f t="shared" si="18"/>
        <v>557.0068981387627</v>
      </c>
      <c r="N199">
        <f t="shared" si="19"/>
        <v>143.52232264580584</v>
      </c>
    </row>
    <row r="200" spans="1:14" ht="12.75">
      <c r="A200" t="s">
        <v>324</v>
      </c>
      <c r="B200" s="1">
        <v>36803</v>
      </c>
      <c r="C200" s="2">
        <v>0.4112384259259259</v>
      </c>
      <c r="D200" t="s">
        <v>382</v>
      </c>
      <c r="E200">
        <v>0.675</v>
      </c>
      <c r="F200">
        <v>9.8363</v>
      </c>
      <c r="G200" t="s">
        <v>383</v>
      </c>
      <c r="H200">
        <v>1.665</v>
      </c>
      <c r="I200">
        <v>89.1098</v>
      </c>
      <c r="K200" s="2">
        <v>0.407638888888889</v>
      </c>
      <c r="L200" s="3">
        <f t="shared" si="20"/>
        <v>278.40763888888887</v>
      </c>
      <c r="M200">
        <f t="shared" si="18"/>
        <v>538.9369524362647</v>
      </c>
      <c r="N200">
        <f t="shared" si="19"/>
        <v>139.81717838383133</v>
      </c>
    </row>
    <row r="201" spans="1:14" ht="12.75">
      <c r="A201" t="s">
        <v>390</v>
      </c>
      <c r="B201" s="1">
        <v>36803</v>
      </c>
      <c r="C201">
        <f>AVERAGE(C200,C203)</f>
        <v>0.4143634259259259</v>
      </c>
      <c r="D201" t="s">
        <v>382</v>
      </c>
      <c r="E201" t="s">
        <v>390</v>
      </c>
      <c r="F201" t="s">
        <v>390</v>
      </c>
      <c r="G201" t="s">
        <v>383</v>
      </c>
      <c r="H201" t="s">
        <v>390</v>
      </c>
      <c r="I201" t="s">
        <v>390</v>
      </c>
      <c r="K201" s="2">
        <v>0.409722222222222</v>
      </c>
      <c r="L201" s="3">
        <f t="shared" si="20"/>
        <v>278.40972222222223</v>
      </c>
      <c r="M201" t="s">
        <v>390</v>
      </c>
      <c r="N201" t="s">
        <v>390</v>
      </c>
    </row>
    <row r="202" spans="1:14" ht="12.75">
      <c r="A202" t="s">
        <v>390</v>
      </c>
      <c r="B202" s="1">
        <v>36803</v>
      </c>
      <c r="C202">
        <f>AVERAGE(C201,C203)</f>
        <v>0.4159259259259259</v>
      </c>
      <c r="D202" t="s">
        <v>382</v>
      </c>
      <c r="E202" t="s">
        <v>390</v>
      </c>
      <c r="F202" t="s">
        <v>390</v>
      </c>
      <c r="G202" t="s">
        <v>383</v>
      </c>
      <c r="H202" t="s">
        <v>390</v>
      </c>
      <c r="I202" t="s">
        <v>390</v>
      </c>
      <c r="K202" s="2">
        <v>0.411805555555555</v>
      </c>
      <c r="L202" s="3">
        <f t="shared" si="20"/>
        <v>278.41180555555553</v>
      </c>
      <c r="M202" t="s">
        <v>390</v>
      </c>
      <c r="N202" t="s">
        <v>390</v>
      </c>
    </row>
    <row r="203" spans="1:14" ht="12.75">
      <c r="A203" t="s">
        <v>325</v>
      </c>
      <c r="B203" s="1">
        <v>36803</v>
      </c>
      <c r="C203" s="2">
        <v>0.41748842592592594</v>
      </c>
      <c r="D203" t="s">
        <v>382</v>
      </c>
      <c r="E203">
        <v>0.673</v>
      </c>
      <c r="F203">
        <v>9.6762</v>
      </c>
      <c r="G203" t="s">
        <v>383</v>
      </c>
      <c r="H203">
        <v>1.665</v>
      </c>
      <c r="I203">
        <v>88.254</v>
      </c>
      <c r="K203" s="2">
        <v>0.413888888888889</v>
      </c>
      <c r="L203" s="3">
        <f t="shared" si="20"/>
        <v>278.4138888888889</v>
      </c>
      <c r="M203">
        <f t="shared" si="18"/>
        <v>530.164974549758</v>
      </c>
      <c r="N203">
        <f>(277-103)/(-62+(AVERAGE($P$207,$P$47)))*I203+277-((277-103)/(-62+(AVERAGE($P$207,$P$47)))*210)</f>
        <v>138.84604045255884</v>
      </c>
    </row>
    <row r="204" spans="1:14" ht="12.75">
      <c r="A204" t="s">
        <v>326</v>
      </c>
      <c r="B204" s="1">
        <v>36803</v>
      </c>
      <c r="C204" s="2">
        <v>0.4195717592592592</v>
      </c>
      <c r="D204" t="s">
        <v>382</v>
      </c>
      <c r="E204">
        <v>0.675</v>
      </c>
      <c r="F204">
        <v>11.9573</v>
      </c>
      <c r="G204" t="s">
        <v>383</v>
      </c>
      <c r="H204">
        <v>1.666</v>
      </c>
      <c r="I204">
        <v>96.9596</v>
      </c>
      <c r="K204" s="2">
        <v>0.415972222222222</v>
      </c>
      <c r="L204" s="3">
        <f t="shared" si="20"/>
        <v>278.4159722222222</v>
      </c>
      <c r="M204">
        <f>$O$4/AVERAGE($P$207,$P$47)*F204*40</f>
        <v>615.2600956085005</v>
      </c>
      <c r="N204">
        <f>$O$4/AVERAGE($P$207,$P$47)*I204</f>
        <v>124.72584271984887</v>
      </c>
    </row>
    <row r="205" spans="1:17" ht="12.75">
      <c r="A205" t="s">
        <v>327</v>
      </c>
      <c r="B205" s="1">
        <v>36803</v>
      </c>
      <c r="C205" s="2">
        <v>0.4216550925925926</v>
      </c>
      <c r="D205" t="s">
        <v>382</v>
      </c>
      <c r="E205">
        <v>0.675</v>
      </c>
      <c r="F205">
        <v>10.0337</v>
      </c>
      <c r="G205" t="s">
        <v>383</v>
      </c>
      <c r="H205">
        <v>1.665</v>
      </c>
      <c r="I205">
        <v>215.487</v>
      </c>
      <c r="K205" s="2">
        <v>0.418055555555555</v>
      </c>
      <c r="L205" s="3">
        <f t="shared" si="20"/>
        <v>278.41805555555555</v>
      </c>
      <c r="M205" t="s">
        <v>390</v>
      </c>
      <c r="N205" t="s">
        <v>390</v>
      </c>
      <c r="P205" t="s">
        <v>391</v>
      </c>
      <c r="Q205" t="s">
        <v>382</v>
      </c>
    </row>
    <row r="206" spans="1:14" ht="12.75">
      <c r="A206" t="s">
        <v>328</v>
      </c>
      <c r="B206" s="1">
        <v>36803</v>
      </c>
      <c r="C206" s="2">
        <v>0.42375</v>
      </c>
      <c r="D206" t="s">
        <v>382</v>
      </c>
      <c r="E206">
        <v>0.675</v>
      </c>
      <c r="F206">
        <v>9.6789</v>
      </c>
      <c r="G206" t="s">
        <v>383</v>
      </c>
      <c r="H206">
        <v>1.666</v>
      </c>
      <c r="I206">
        <v>215.0709</v>
      </c>
      <c r="K206" s="2">
        <v>0.420138888888889</v>
      </c>
      <c r="L206" s="3">
        <f t="shared" si="20"/>
        <v>278.4201388888889</v>
      </c>
      <c r="M206" t="s">
        <v>390</v>
      </c>
      <c r="N206" t="s">
        <v>390</v>
      </c>
    </row>
    <row r="207" spans="1:17" ht="12.75">
      <c r="A207" t="s">
        <v>390</v>
      </c>
      <c r="B207" s="1">
        <v>36803</v>
      </c>
      <c r="C207">
        <f>AVERAGE(C206,C208)</f>
        <v>0.42586226851851855</v>
      </c>
      <c r="D207" t="s">
        <v>382</v>
      </c>
      <c r="E207" t="s">
        <v>390</v>
      </c>
      <c r="F207" t="s">
        <v>390</v>
      </c>
      <c r="G207" t="s">
        <v>383</v>
      </c>
      <c r="H207" t="s">
        <v>390</v>
      </c>
      <c r="I207" t="s">
        <v>390</v>
      </c>
      <c r="K207" s="2">
        <v>0.422222222222222</v>
      </c>
      <c r="L207" s="3">
        <f t="shared" si="20"/>
        <v>278.4222222222222</v>
      </c>
      <c r="M207" t="s">
        <v>390</v>
      </c>
      <c r="N207" t="s">
        <v>390</v>
      </c>
      <c r="P207">
        <f>AVERAGE(I206:I208)</f>
        <v>214.60315</v>
      </c>
      <c r="Q207">
        <f>AVERAGE(F206:F208)</f>
        <v>9.1821</v>
      </c>
    </row>
    <row r="208" spans="1:17" ht="12.75">
      <c r="A208" t="s">
        <v>329</v>
      </c>
      <c r="B208" s="1">
        <v>36803</v>
      </c>
      <c r="C208" s="2">
        <v>0.4279745370370371</v>
      </c>
      <c r="D208" t="s">
        <v>382</v>
      </c>
      <c r="E208">
        <v>0.673</v>
      </c>
      <c r="F208">
        <v>8.6853</v>
      </c>
      <c r="G208" t="s">
        <v>383</v>
      </c>
      <c r="H208">
        <v>1.665</v>
      </c>
      <c r="I208">
        <v>214.1354</v>
      </c>
      <c r="K208" s="2">
        <v>0.424305555555555</v>
      </c>
      <c r="L208" s="3">
        <f t="shared" si="20"/>
        <v>278.4243055555556</v>
      </c>
      <c r="M208" t="s">
        <v>390</v>
      </c>
      <c r="N208" t="s">
        <v>390</v>
      </c>
      <c r="P208">
        <f>STDEV(I206:I208)</f>
        <v>0.6614983937882079</v>
      </c>
      <c r="Q208">
        <f>STDEV(F206:F208)</f>
        <v>0.7025812977869565</v>
      </c>
    </row>
    <row r="209" spans="1:14" ht="12.75">
      <c r="A209" t="s">
        <v>390</v>
      </c>
      <c r="B209" s="1">
        <v>36803</v>
      </c>
      <c r="C209">
        <f>AVERAGE(C208,C210)</f>
        <v>0.4300289351851852</v>
      </c>
      <c r="D209" t="s">
        <v>382</v>
      </c>
      <c r="E209" t="s">
        <v>390</v>
      </c>
      <c r="F209" t="s">
        <v>390</v>
      </c>
      <c r="G209" t="s">
        <v>383</v>
      </c>
      <c r="H209" t="s">
        <v>390</v>
      </c>
      <c r="I209" t="s">
        <v>390</v>
      </c>
      <c r="K209" s="2">
        <v>0.426388888888889</v>
      </c>
      <c r="L209" s="3">
        <f t="shared" si="20"/>
        <v>278.4263888888889</v>
      </c>
      <c r="M209" t="s">
        <v>390</v>
      </c>
      <c r="N209" t="s">
        <v>390</v>
      </c>
    </row>
    <row r="210" spans="1:14" ht="12.75">
      <c r="A210" t="s">
        <v>330</v>
      </c>
      <c r="B210" s="1">
        <v>36803</v>
      </c>
      <c r="C210" s="2">
        <v>0.4320833333333333</v>
      </c>
      <c r="D210" t="s">
        <v>382</v>
      </c>
      <c r="E210">
        <v>0.673</v>
      </c>
      <c r="F210">
        <v>10.1992</v>
      </c>
      <c r="G210" t="s">
        <v>383</v>
      </c>
      <c r="H210">
        <v>1.665</v>
      </c>
      <c r="I210">
        <v>103.1536</v>
      </c>
      <c r="K210" s="2">
        <v>0.428472222222222</v>
      </c>
      <c r="L210" s="3">
        <f t="shared" si="20"/>
        <v>278.42847222222224</v>
      </c>
      <c r="M210">
        <f aca="true" t="shared" si="21" ref="M210:M217">500*F210/AVERAGE($Q$367,$Q$207)</f>
        <v>539.4451741433872</v>
      </c>
      <c r="N210">
        <f aca="true" t="shared" si="22" ref="N210:N217">(277-103)/(-62+(AVERAGE($P$207,$P$367)))*I210+277-((277-103)/(-62+(AVERAGE($P$207,$P$367)))*210)</f>
        <v>154.48448125003398</v>
      </c>
    </row>
    <row r="211" spans="1:14" ht="12.75">
      <c r="A211" t="s">
        <v>331</v>
      </c>
      <c r="B211" s="1">
        <v>36803</v>
      </c>
      <c r="C211" s="2">
        <v>0.43416666666666665</v>
      </c>
      <c r="D211" t="s">
        <v>382</v>
      </c>
      <c r="E211">
        <v>0.678</v>
      </c>
      <c r="F211">
        <v>9.9371</v>
      </c>
      <c r="G211" t="s">
        <v>383</v>
      </c>
      <c r="H211">
        <v>1.67</v>
      </c>
      <c r="I211">
        <v>99.7542</v>
      </c>
      <c r="K211" s="2">
        <v>0.430555555555555</v>
      </c>
      <c r="L211" s="3">
        <f t="shared" si="20"/>
        <v>278.43055555555554</v>
      </c>
      <c r="M211">
        <f t="shared" si="21"/>
        <v>525.582461367583</v>
      </c>
      <c r="N211">
        <f t="shared" si="22"/>
        <v>150.5865562433081</v>
      </c>
    </row>
    <row r="212" spans="1:14" ht="12.75">
      <c r="A212" t="s">
        <v>332</v>
      </c>
      <c r="B212" s="1">
        <v>36803</v>
      </c>
      <c r="C212" s="2">
        <v>0.43626157407407407</v>
      </c>
      <c r="D212" t="s">
        <v>382</v>
      </c>
      <c r="E212">
        <v>0.676</v>
      </c>
      <c r="F212">
        <v>10.8074</v>
      </c>
      <c r="G212" t="s">
        <v>383</v>
      </c>
      <c r="H212">
        <v>1.668</v>
      </c>
      <c r="I212">
        <v>98.9929</v>
      </c>
      <c r="K212" s="2">
        <v>0.432638888888889</v>
      </c>
      <c r="L212" s="3">
        <f t="shared" si="20"/>
        <v>278.4326388888889</v>
      </c>
      <c r="M212">
        <f t="shared" si="21"/>
        <v>571.613437822304</v>
      </c>
      <c r="N212">
        <f t="shared" si="22"/>
        <v>149.71361092718752</v>
      </c>
    </row>
    <row r="213" spans="1:14" ht="12.75">
      <c r="A213" t="s">
        <v>333</v>
      </c>
      <c r="B213" s="1">
        <v>36803</v>
      </c>
      <c r="C213" s="2">
        <v>0.43834490740740745</v>
      </c>
      <c r="D213" t="s">
        <v>382</v>
      </c>
      <c r="E213">
        <v>0.675</v>
      </c>
      <c r="F213">
        <v>10.1464</v>
      </c>
      <c r="G213" t="s">
        <v>383</v>
      </c>
      <c r="H213">
        <v>1.666</v>
      </c>
      <c r="I213">
        <v>100.9004</v>
      </c>
      <c r="K213" s="2">
        <v>0.434722222222222</v>
      </c>
      <c r="L213" s="3">
        <f t="shared" si="20"/>
        <v>278.4347222222222</v>
      </c>
      <c r="M213">
        <f t="shared" si="21"/>
        <v>536.6525330347934</v>
      </c>
      <c r="N213">
        <f t="shared" si="22"/>
        <v>151.90084748373562</v>
      </c>
    </row>
    <row r="214" spans="1:14" ht="12.75">
      <c r="A214" t="s">
        <v>334</v>
      </c>
      <c r="B214" s="1">
        <v>36803</v>
      </c>
      <c r="C214" s="2">
        <v>0.4404282407407407</v>
      </c>
      <c r="D214" t="s">
        <v>382</v>
      </c>
      <c r="E214">
        <v>0.675</v>
      </c>
      <c r="F214">
        <v>9.392</v>
      </c>
      <c r="G214" t="s">
        <v>383</v>
      </c>
      <c r="H214">
        <v>1.665</v>
      </c>
      <c r="I214">
        <v>103.574</v>
      </c>
      <c r="K214" s="2">
        <v>0.436805555555556</v>
      </c>
      <c r="L214" s="3">
        <f t="shared" si="20"/>
        <v>278.43680555555557</v>
      </c>
      <c r="M214">
        <f t="shared" si="21"/>
        <v>496.7516153771564</v>
      </c>
      <c r="N214">
        <f t="shared" si="22"/>
        <v>154.96653328063576</v>
      </c>
    </row>
    <row r="215" spans="1:14" ht="12.75">
      <c r="A215" t="s">
        <v>335</v>
      </c>
      <c r="B215" s="1">
        <v>36803</v>
      </c>
      <c r="C215" s="2">
        <v>0.4425115740740741</v>
      </c>
      <c r="D215" t="s">
        <v>382</v>
      </c>
      <c r="E215">
        <v>0.675</v>
      </c>
      <c r="F215">
        <v>9.8045</v>
      </c>
      <c r="G215" t="s">
        <v>383</v>
      </c>
      <c r="H215">
        <v>1.666</v>
      </c>
      <c r="I215">
        <v>100.4566</v>
      </c>
      <c r="K215" s="2">
        <v>0.438888888888889</v>
      </c>
      <c r="L215" s="3">
        <f t="shared" si="20"/>
        <v>278.43888888888887</v>
      </c>
      <c r="M215">
        <f t="shared" si="21"/>
        <v>518.5691240380462</v>
      </c>
      <c r="N215">
        <f t="shared" si="22"/>
        <v>151.39196382250572</v>
      </c>
    </row>
    <row r="216" spans="1:14" ht="12.75">
      <c r="A216" t="s">
        <v>336</v>
      </c>
      <c r="B216" s="1">
        <v>36803</v>
      </c>
      <c r="C216" s="2">
        <v>0.4445949074074074</v>
      </c>
      <c r="D216" t="s">
        <v>382</v>
      </c>
      <c r="E216">
        <v>0.675</v>
      </c>
      <c r="F216">
        <v>9.915</v>
      </c>
      <c r="G216" t="s">
        <v>383</v>
      </c>
      <c r="H216">
        <v>1.666</v>
      </c>
      <c r="I216">
        <v>98.7865</v>
      </c>
      <c r="K216" s="2">
        <v>0.440972222222222</v>
      </c>
      <c r="L216" s="3">
        <f t="shared" si="20"/>
        <v>278.44097222222223</v>
      </c>
      <c r="M216">
        <f t="shared" si="21"/>
        <v>524.4135718126603</v>
      </c>
      <c r="N216">
        <f t="shared" si="22"/>
        <v>149.47694218523657</v>
      </c>
    </row>
    <row r="217" spans="1:14" ht="12.75">
      <c r="A217" t="s">
        <v>337</v>
      </c>
      <c r="B217" s="1">
        <v>36803</v>
      </c>
      <c r="C217" s="2">
        <v>0.44667824074074075</v>
      </c>
      <c r="D217" t="s">
        <v>382</v>
      </c>
      <c r="E217">
        <v>0.675</v>
      </c>
      <c r="F217">
        <v>10.0441</v>
      </c>
      <c r="G217" t="s">
        <v>383</v>
      </c>
      <c r="H217">
        <v>1.665</v>
      </c>
      <c r="I217">
        <v>100.9977</v>
      </c>
      <c r="K217" s="2">
        <v>0.443055555555556</v>
      </c>
      <c r="L217" s="3">
        <f t="shared" si="20"/>
        <v>278.44305555555553</v>
      </c>
      <c r="M217">
        <f t="shared" si="21"/>
        <v>531.2417908868928</v>
      </c>
      <c r="N217">
        <f t="shared" si="22"/>
        <v>152.01241661451002</v>
      </c>
    </row>
    <row r="218" spans="1:14" ht="12.75">
      <c r="A218" t="s">
        <v>338</v>
      </c>
      <c r="B218" s="1">
        <v>36803</v>
      </c>
      <c r="C218" s="2">
        <v>0.4487615740740741</v>
      </c>
      <c r="D218" t="s">
        <v>382</v>
      </c>
      <c r="E218">
        <v>0.676</v>
      </c>
      <c r="F218">
        <v>1.6957</v>
      </c>
      <c r="G218" t="s">
        <v>383</v>
      </c>
      <c r="H218">
        <v>1.666</v>
      </c>
      <c r="I218">
        <v>80.5631</v>
      </c>
      <c r="K218" s="2">
        <v>0.445138888888889</v>
      </c>
      <c r="L218" s="3">
        <f t="shared" si="20"/>
        <v>278.4451388888889</v>
      </c>
      <c r="M218" t="s">
        <v>390</v>
      </c>
      <c r="N218" t="s">
        <v>390</v>
      </c>
    </row>
    <row r="219" spans="1:14" ht="12.75">
      <c r="A219" t="s">
        <v>339</v>
      </c>
      <c r="B219" s="1">
        <v>36803</v>
      </c>
      <c r="C219" s="2">
        <v>0.4508449074074074</v>
      </c>
      <c r="D219" t="s">
        <v>383</v>
      </c>
      <c r="E219">
        <v>1.666</v>
      </c>
      <c r="F219">
        <v>64.9785</v>
      </c>
      <c r="K219" s="2">
        <v>0.447222222222222</v>
      </c>
      <c r="L219" s="3">
        <f t="shared" si="20"/>
        <v>278.4472222222222</v>
      </c>
      <c r="M219" t="s">
        <v>390</v>
      </c>
      <c r="N219" t="s">
        <v>390</v>
      </c>
    </row>
    <row r="220" spans="1:16" ht="12.75">
      <c r="A220" t="s">
        <v>340</v>
      </c>
      <c r="B220" s="1">
        <v>36803</v>
      </c>
      <c r="C220" s="2">
        <v>0.4529976851851852</v>
      </c>
      <c r="D220" t="s">
        <v>383</v>
      </c>
      <c r="E220">
        <v>1.665</v>
      </c>
      <c r="F220">
        <v>62.0225</v>
      </c>
      <c r="K220" s="2">
        <v>0.449305555555556</v>
      </c>
      <c r="L220" s="3">
        <f t="shared" si="20"/>
        <v>278.44930555555555</v>
      </c>
      <c r="M220" t="s">
        <v>390</v>
      </c>
      <c r="N220" t="s">
        <v>390</v>
      </c>
      <c r="P220" t="s">
        <v>341</v>
      </c>
    </row>
    <row r="221" spans="1:14" ht="12.75">
      <c r="A221" t="s">
        <v>342</v>
      </c>
      <c r="B221" s="1">
        <v>36803</v>
      </c>
      <c r="C221" s="2">
        <v>0.45502314814814815</v>
      </c>
      <c r="D221" t="s">
        <v>383</v>
      </c>
      <c r="E221">
        <v>1.666</v>
      </c>
      <c r="F221">
        <v>61.8172</v>
      </c>
      <c r="K221" s="2">
        <v>0.451388888888889</v>
      </c>
      <c r="L221" s="3">
        <f t="shared" si="20"/>
        <v>278.4513888888889</v>
      </c>
      <c r="M221" t="s">
        <v>390</v>
      </c>
      <c r="N221" t="s">
        <v>390</v>
      </c>
    </row>
    <row r="222" spans="1:16" ht="12.75">
      <c r="A222" t="s">
        <v>390</v>
      </c>
      <c r="B222" s="1">
        <v>36803</v>
      </c>
      <c r="C222">
        <f>AVERAGE(C221,C223)</f>
        <v>0.4571064814814815</v>
      </c>
      <c r="D222" t="s">
        <v>382</v>
      </c>
      <c r="E222" t="s">
        <v>390</v>
      </c>
      <c r="F222" t="s">
        <v>390</v>
      </c>
      <c r="G222" t="s">
        <v>383</v>
      </c>
      <c r="H222" t="s">
        <v>390</v>
      </c>
      <c r="I222" t="s">
        <v>390</v>
      </c>
      <c r="K222" s="2">
        <v>0.453472222222222</v>
      </c>
      <c r="L222" s="3">
        <f t="shared" si="20"/>
        <v>278.4534722222222</v>
      </c>
      <c r="M222" t="s">
        <v>390</v>
      </c>
      <c r="N222" t="s">
        <v>390</v>
      </c>
      <c r="P222">
        <f>AVERAGE(F219:F227)</f>
        <v>62.2538625</v>
      </c>
    </row>
    <row r="223" spans="1:16" ht="12.75">
      <c r="A223" t="s">
        <v>343</v>
      </c>
      <c r="B223" s="1">
        <v>36803</v>
      </c>
      <c r="C223" s="2">
        <v>0.4591898148148148</v>
      </c>
      <c r="D223" t="s">
        <v>383</v>
      </c>
      <c r="E223">
        <v>1.666</v>
      </c>
      <c r="F223">
        <v>59.9696</v>
      </c>
      <c r="K223" s="2">
        <v>0.455555555555556</v>
      </c>
      <c r="L223" s="3">
        <f t="shared" si="20"/>
        <v>278.4555555555556</v>
      </c>
      <c r="M223" t="s">
        <v>390</v>
      </c>
      <c r="N223" t="s">
        <v>390</v>
      </c>
      <c r="P223">
        <f>STDEV(F219:F227)</f>
        <v>1.6884614103103577</v>
      </c>
    </row>
    <row r="224" spans="1:14" ht="12.75">
      <c r="A224" t="s">
        <v>344</v>
      </c>
      <c r="B224" s="1">
        <v>36803</v>
      </c>
      <c r="C224" s="2">
        <v>0.4612731481481482</v>
      </c>
      <c r="D224" t="s">
        <v>383</v>
      </c>
      <c r="E224">
        <v>1.666</v>
      </c>
      <c r="F224">
        <v>63.1877</v>
      </c>
      <c r="K224" s="2">
        <v>0.457638888888889</v>
      </c>
      <c r="L224" s="3">
        <f t="shared" si="20"/>
        <v>278.4576388888889</v>
      </c>
      <c r="M224" t="s">
        <v>390</v>
      </c>
      <c r="N224" t="s">
        <v>390</v>
      </c>
    </row>
    <row r="225" spans="1:14" ht="12.75">
      <c r="A225" t="s">
        <v>345</v>
      </c>
      <c r="B225" s="1">
        <v>36803</v>
      </c>
      <c r="C225" s="2">
        <v>0.46335648148148145</v>
      </c>
      <c r="D225" t="s">
        <v>383</v>
      </c>
      <c r="E225">
        <v>1.666</v>
      </c>
      <c r="F225">
        <v>61.785</v>
      </c>
      <c r="K225" s="2">
        <v>0.459722222222222</v>
      </c>
      <c r="L225" s="3">
        <f t="shared" si="20"/>
        <v>278.45972222222224</v>
      </c>
      <c r="M225" t="s">
        <v>390</v>
      </c>
      <c r="N225" t="s">
        <v>390</v>
      </c>
    </row>
    <row r="226" spans="1:14" ht="12.75">
      <c r="A226" t="s">
        <v>346</v>
      </c>
      <c r="B226" s="1">
        <v>36803</v>
      </c>
      <c r="C226" s="2">
        <v>0.4654513888888889</v>
      </c>
      <c r="D226" t="s">
        <v>383</v>
      </c>
      <c r="E226">
        <v>1.668</v>
      </c>
      <c r="F226">
        <v>63.8601</v>
      </c>
      <c r="K226" s="2">
        <v>0.461805555555556</v>
      </c>
      <c r="L226" s="3">
        <f t="shared" si="20"/>
        <v>278.46180555555554</v>
      </c>
      <c r="M226" t="s">
        <v>390</v>
      </c>
      <c r="N226" t="s">
        <v>390</v>
      </c>
    </row>
    <row r="227" spans="1:14" ht="12.75">
      <c r="A227" t="s">
        <v>347</v>
      </c>
      <c r="B227" s="1">
        <v>36803</v>
      </c>
      <c r="C227" s="2">
        <v>0.4675347222222222</v>
      </c>
      <c r="D227" t="s">
        <v>383</v>
      </c>
      <c r="E227">
        <v>1.666</v>
      </c>
      <c r="F227">
        <v>60.4103</v>
      </c>
      <c r="K227" s="2">
        <v>0.463888888888889</v>
      </c>
      <c r="L227" s="3">
        <f t="shared" si="20"/>
        <v>278.4638888888889</v>
      </c>
      <c r="M227" t="s">
        <v>390</v>
      </c>
      <c r="N227" t="s">
        <v>390</v>
      </c>
    </row>
    <row r="228" spans="1:14" ht="12.75">
      <c r="A228" t="s">
        <v>390</v>
      </c>
      <c r="B228" s="1">
        <v>36803</v>
      </c>
      <c r="C228" s="2" t="s">
        <v>390</v>
      </c>
      <c r="D228" t="s">
        <v>382</v>
      </c>
      <c r="E228" t="s">
        <v>390</v>
      </c>
      <c r="F228" t="s">
        <v>390</v>
      </c>
      <c r="G228" t="s">
        <v>383</v>
      </c>
      <c r="H228" t="s">
        <v>390</v>
      </c>
      <c r="I228" t="s">
        <v>390</v>
      </c>
      <c r="K228" s="2">
        <v>0.465972222222222</v>
      </c>
      <c r="L228" s="3">
        <f t="shared" si="20"/>
        <v>278.4659722222222</v>
      </c>
      <c r="M228" t="s">
        <v>390</v>
      </c>
      <c r="N228" t="s">
        <v>390</v>
      </c>
    </row>
    <row r="229" spans="1:14" ht="12.75">
      <c r="A229" t="s">
        <v>390</v>
      </c>
      <c r="B229" s="1">
        <v>36803</v>
      </c>
      <c r="C229" s="2" t="s">
        <v>390</v>
      </c>
      <c r="D229" t="s">
        <v>382</v>
      </c>
      <c r="E229" t="s">
        <v>390</v>
      </c>
      <c r="F229" t="s">
        <v>390</v>
      </c>
      <c r="G229" t="s">
        <v>383</v>
      </c>
      <c r="H229" t="s">
        <v>390</v>
      </c>
      <c r="I229" t="s">
        <v>390</v>
      </c>
      <c r="K229" s="2">
        <v>0.468055555555556</v>
      </c>
      <c r="L229" s="3">
        <f t="shared" si="20"/>
        <v>278.46805555555557</v>
      </c>
      <c r="M229" t="s">
        <v>390</v>
      </c>
      <c r="N229" t="s">
        <v>390</v>
      </c>
    </row>
    <row r="230" spans="1:14" ht="12.75">
      <c r="A230" t="s">
        <v>390</v>
      </c>
      <c r="B230" s="1">
        <v>36803</v>
      </c>
      <c r="C230" s="2" t="s">
        <v>390</v>
      </c>
      <c r="D230" t="s">
        <v>382</v>
      </c>
      <c r="E230" t="s">
        <v>390</v>
      </c>
      <c r="F230" t="s">
        <v>390</v>
      </c>
      <c r="G230" t="s">
        <v>383</v>
      </c>
      <c r="H230" t="s">
        <v>390</v>
      </c>
      <c r="I230" t="s">
        <v>390</v>
      </c>
      <c r="K230" s="2">
        <v>0.470138888888889</v>
      </c>
      <c r="L230" s="3">
        <f>B210-DATE(1999,12,31)+K210</f>
        <v>278.42847222222224</v>
      </c>
      <c r="M230" t="s">
        <v>390</v>
      </c>
      <c r="N230" t="s">
        <v>390</v>
      </c>
    </row>
    <row r="231" spans="1:14" ht="12.75">
      <c r="A231" t="s">
        <v>390</v>
      </c>
      <c r="B231" s="1">
        <v>36803</v>
      </c>
      <c r="C231" s="2" t="s">
        <v>390</v>
      </c>
      <c r="D231" t="s">
        <v>382</v>
      </c>
      <c r="E231" t="s">
        <v>390</v>
      </c>
      <c r="F231" t="s">
        <v>390</v>
      </c>
      <c r="G231" t="s">
        <v>383</v>
      </c>
      <c r="H231" t="s">
        <v>390</v>
      </c>
      <c r="I231" t="s">
        <v>390</v>
      </c>
      <c r="K231" s="2">
        <v>0.472222222222222</v>
      </c>
      <c r="L231" s="3">
        <f t="shared" si="20"/>
        <v>278.47222222222223</v>
      </c>
      <c r="M231" t="s">
        <v>390</v>
      </c>
      <c r="N231" t="s">
        <v>390</v>
      </c>
    </row>
    <row r="232" spans="1:14" ht="12.75">
      <c r="A232" t="s">
        <v>390</v>
      </c>
      <c r="B232" s="1">
        <v>36803</v>
      </c>
      <c r="C232" s="2" t="s">
        <v>390</v>
      </c>
      <c r="D232" t="s">
        <v>382</v>
      </c>
      <c r="E232" t="s">
        <v>390</v>
      </c>
      <c r="F232" t="s">
        <v>390</v>
      </c>
      <c r="G232" t="s">
        <v>383</v>
      </c>
      <c r="H232" t="s">
        <v>390</v>
      </c>
      <c r="I232" t="s">
        <v>390</v>
      </c>
      <c r="K232" s="2">
        <v>0.474305555555555</v>
      </c>
      <c r="L232" s="3">
        <f t="shared" si="20"/>
        <v>278.47430555555553</v>
      </c>
      <c r="M232" t="s">
        <v>390</v>
      </c>
      <c r="N232" t="s">
        <v>390</v>
      </c>
    </row>
    <row r="233" spans="1:14" ht="12.75">
      <c r="A233" t="s">
        <v>390</v>
      </c>
      <c r="B233" s="1">
        <v>36803</v>
      </c>
      <c r="C233" s="2" t="s">
        <v>390</v>
      </c>
      <c r="D233" t="s">
        <v>382</v>
      </c>
      <c r="E233" t="s">
        <v>390</v>
      </c>
      <c r="F233" t="s">
        <v>390</v>
      </c>
      <c r="G233" t="s">
        <v>383</v>
      </c>
      <c r="H233" t="s">
        <v>390</v>
      </c>
      <c r="I233" t="s">
        <v>390</v>
      </c>
      <c r="K233" s="2">
        <v>0.476388888888889</v>
      </c>
      <c r="L233" s="3">
        <f t="shared" si="20"/>
        <v>278.4763888888889</v>
      </c>
      <c r="M233" t="s">
        <v>390</v>
      </c>
      <c r="N233" t="s">
        <v>390</v>
      </c>
    </row>
    <row r="234" spans="1:14" ht="12.75">
      <c r="A234" t="s">
        <v>390</v>
      </c>
      <c r="B234" s="1">
        <v>36803</v>
      </c>
      <c r="C234" s="2" t="s">
        <v>390</v>
      </c>
      <c r="D234" t="s">
        <v>382</v>
      </c>
      <c r="E234" t="s">
        <v>390</v>
      </c>
      <c r="F234" t="s">
        <v>390</v>
      </c>
      <c r="G234" t="s">
        <v>383</v>
      </c>
      <c r="H234" t="s">
        <v>390</v>
      </c>
      <c r="I234" t="s">
        <v>390</v>
      </c>
      <c r="K234" s="2">
        <v>0.478472222222222</v>
      </c>
      <c r="L234" s="3">
        <f t="shared" si="20"/>
        <v>278.4784722222222</v>
      </c>
      <c r="M234" t="s">
        <v>390</v>
      </c>
      <c r="N234" t="s">
        <v>390</v>
      </c>
    </row>
    <row r="235" spans="1:14" ht="12.75">
      <c r="A235" t="s">
        <v>390</v>
      </c>
      <c r="B235" s="1">
        <v>36803</v>
      </c>
      <c r="C235" s="2" t="s">
        <v>390</v>
      </c>
      <c r="D235" t="s">
        <v>382</v>
      </c>
      <c r="E235" t="s">
        <v>390</v>
      </c>
      <c r="F235" t="s">
        <v>390</v>
      </c>
      <c r="G235" t="s">
        <v>383</v>
      </c>
      <c r="H235" t="s">
        <v>390</v>
      </c>
      <c r="I235" t="s">
        <v>390</v>
      </c>
      <c r="K235" s="2">
        <v>0.480555555555555</v>
      </c>
      <c r="L235" s="3">
        <f t="shared" si="20"/>
        <v>278.48055555555555</v>
      </c>
      <c r="M235" t="s">
        <v>390</v>
      </c>
      <c r="N235" t="s">
        <v>390</v>
      </c>
    </row>
    <row r="236" spans="1:14" ht="12.75">
      <c r="A236" t="s">
        <v>390</v>
      </c>
      <c r="B236" s="1">
        <v>36803</v>
      </c>
      <c r="C236" s="2" t="s">
        <v>390</v>
      </c>
      <c r="D236" t="s">
        <v>382</v>
      </c>
      <c r="E236" t="s">
        <v>390</v>
      </c>
      <c r="F236" t="s">
        <v>390</v>
      </c>
      <c r="G236" t="s">
        <v>383</v>
      </c>
      <c r="H236" t="s">
        <v>390</v>
      </c>
      <c r="I236" t="s">
        <v>390</v>
      </c>
      <c r="K236" s="2">
        <v>0.482638888888889</v>
      </c>
      <c r="L236" s="3">
        <f t="shared" si="20"/>
        <v>278.4826388888889</v>
      </c>
      <c r="M236" t="s">
        <v>390</v>
      </c>
      <c r="N236" t="s">
        <v>390</v>
      </c>
    </row>
    <row r="237" spans="1:14" ht="12.75">
      <c r="A237" t="s">
        <v>390</v>
      </c>
      <c r="B237" s="1">
        <v>36803</v>
      </c>
      <c r="C237" s="2" t="s">
        <v>390</v>
      </c>
      <c r="D237" t="s">
        <v>382</v>
      </c>
      <c r="E237" t="s">
        <v>390</v>
      </c>
      <c r="F237" t="s">
        <v>390</v>
      </c>
      <c r="G237" t="s">
        <v>383</v>
      </c>
      <c r="H237" t="s">
        <v>390</v>
      </c>
      <c r="I237" t="s">
        <v>390</v>
      </c>
      <c r="K237" s="2">
        <v>0.484722222222222</v>
      </c>
      <c r="L237" s="3">
        <f t="shared" si="20"/>
        <v>278.4847222222222</v>
      </c>
      <c r="M237" t="s">
        <v>390</v>
      </c>
      <c r="N237" t="s">
        <v>390</v>
      </c>
    </row>
    <row r="238" spans="1:14" ht="12.75">
      <c r="A238" t="s">
        <v>390</v>
      </c>
      <c r="B238" s="1">
        <v>36803</v>
      </c>
      <c r="C238" s="2" t="s">
        <v>390</v>
      </c>
      <c r="D238" t="s">
        <v>382</v>
      </c>
      <c r="E238" t="s">
        <v>390</v>
      </c>
      <c r="F238" t="s">
        <v>390</v>
      </c>
      <c r="G238" t="s">
        <v>383</v>
      </c>
      <c r="H238" t="s">
        <v>390</v>
      </c>
      <c r="I238" t="s">
        <v>390</v>
      </c>
      <c r="K238" s="2">
        <v>0.486805555555555</v>
      </c>
      <c r="L238" s="3">
        <f t="shared" si="20"/>
        <v>278.4868055555556</v>
      </c>
      <c r="M238" t="s">
        <v>390</v>
      </c>
      <c r="N238" t="s">
        <v>390</v>
      </c>
    </row>
    <row r="239" spans="1:14" ht="12.75">
      <c r="A239" t="s">
        <v>390</v>
      </c>
      <c r="B239" s="1">
        <v>36803</v>
      </c>
      <c r="C239" s="2" t="s">
        <v>390</v>
      </c>
      <c r="D239" t="s">
        <v>382</v>
      </c>
      <c r="E239" t="s">
        <v>390</v>
      </c>
      <c r="F239" t="s">
        <v>390</v>
      </c>
      <c r="G239" t="s">
        <v>383</v>
      </c>
      <c r="H239" t="s">
        <v>390</v>
      </c>
      <c r="I239" t="s">
        <v>390</v>
      </c>
      <c r="K239" s="2">
        <v>0.488888888888889</v>
      </c>
      <c r="L239" s="3">
        <f t="shared" si="20"/>
        <v>278.4888888888889</v>
      </c>
      <c r="M239" t="s">
        <v>390</v>
      </c>
      <c r="N239" t="s">
        <v>390</v>
      </c>
    </row>
    <row r="240" spans="1:14" ht="12.75">
      <c r="A240" t="s">
        <v>390</v>
      </c>
      <c r="B240" s="1">
        <v>36803</v>
      </c>
      <c r="C240" s="2" t="s">
        <v>390</v>
      </c>
      <c r="D240" t="s">
        <v>382</v>
      </c>
      <c r="E240" t="s">
        <v>390</v>
      </c>
      <c r="F240" t="s">
        <v>390</v>
      </c>
      <c r="G240" t="s">
        <v>383</v>
      </c>
      <c r="H240" t="s">
        <v>390</v>
      </c>
      <c r="I240" t="s">
        <v>390</v>
      </c>
      <c r="K240" s="2">
        <v>0.490972222222222</v>
      </c>
      <c r="L240" s="3">
        <f t="shared" si="20"/>
        <v>278.49097222222224</v>
      </c>
      <c r="M240" t="s">
        <v>390</v>
      </c>
      <c r="N240" t="s">
        <v>390</v>
      </c>
    </row>
    <row r="241" spans="1:14" ht="12.75">
      <c r="A241" t="s">
        <v>390</v>
      </c>
      <c r="B241" s="1">
        <v>36803</v>
      </c>
      <c r="C241" s="2" t="s">
        <v>390</v>
      </c>
      <c r="D241" t="s">
        <v>382</v>
      </c>
      <c r="E241" t="s">
        <v>390</v>
      </c>
      <c r="F241" t="s">
        <v>390</v>
      </c>
      <c r="G241" t="s">
        <v>383</v>
      </c>
      <c r="H241" t="s">
        <v>390</v>
      </c>
      <c r="I241" t="s">
        <v>390</v>
      </c>
      <c r="K241" s="2">
        <v>0.493055555555555</v>
      </c>
      <c r="L241" s="3">
        <f t="shared" si="20"/>
        <v>278.49305555555554</v>
      </c>
      <c r="M241" t="s">
        <v>390</v>
      </c>
      <c r="N241" t="s">
        <v>390</v>
      </c>
    </row>
    <row r="242" spans="1:14" ht="12.75">
      <c r="A242" t="s">
        <v>390</v>
      </c>
      <c r="B242" s="1">
        <v>36803</v>
      </c>
      <c r="C242" s="2" t="s">
        <v>390</v>
      </c>
      <c r="D242" t="s">
        <v>382</v>
      </c>
      <c r="E242" t="s">
        <v>390</v>
      </c>
      <c r="F242" t="s">
        <v>390</v>
      </c>
      <c r="G242" t="s">
        <v>383</v>
      </c>
      <c r="H242" t="s">
        <v>390</v>
      </c>
      <c r="I242" t="s">
        <v>390</v>
      </c>
      <c r="K242" s="2">
        <v>0.495138888888889</v>
      </c>
      <c r="L242" s="3">
        <f t="shared" si="20"/>
        <v>278.4951388888889</v>
      </c>
      <c r="M242" t="s">
        <v>390</v>
      </c>
      <c r="N242" t="s">
        <v>390</v>
      </c>
    </row>
    <row r="243" spans="1:14" ht="12.75">
      <c r="A243" t="s">
        <v>390</v>
      </c>
      <c r="B243" s="1">
        <v>36803</v>
      </c>
      <c r="C243" s="2" t="s">
        <v>390</v>
      </c>
      <c r="D243" t="s">
        <v>382</v>
      </c>
      <c r="E243" t="s">
        <v>390</v>
      </c>
      <c r="F243" t="s">
        <v>390</v>
      </c>
      <c r="G243" t="s">
        <v>383</v>
      </c>
      <c r="H243" t="s">
        <v>390</v>
      </c>
      <c r="I243" t="s">
        <v>390</v>
      </c>
      <c r="K243" s="2">
        <v>0.497222222222222</v>
      </c>
      <c r="L243" s="3">
        <f t="shared" si="20"/>
        <v>278.4972222222222</v>
      </c>
      <c r="M243" t="s">
        <v>390</v>
      </c>
      <c r="N243" t="s">
        <v>390</v>
      </c>
    </row>
    <row r="244" spans="1:14" ht="12.75">
      <c r="A244" t="s">
        <v>390</v>
      </c>
      <c r="B244" s="1">
        <v>36803</v>
      </c>
      <c r="C244" s="2" t="s">
        <v>390</v>
      </c>
      <c r="D244" t="s">
        <v>382</v>
      </c>
      <c r="E244" t="s">
        <v>390</v>
      </c>
      <c r="F244" t="s">
        <v>390</v>
      </c>
      <c r="G244" t="s">
        <v>383</v>
      </c>
      <c r="H244" t="s">
        <v>390</v>
      </c>
      <c r="I244" t="s">
        <v>390</v>
      </c>
      <c r="K244" s="2">
        <v>0.499305555555555</v>
      </c>
      <c r="L244" s="3">
        <f t="shared" si="20"/>
        <v>278.49930555555557</v>
      </c>
      <c r="M244" t="s">
        <v>390</v>
      </c>
      <c r="N244" t="s">
        <v>390</v>
      </c>
    </row>
    <row r="245" spans="1:14" ht="12.75">
      <c r="A245" t="s">
        <v>390</v>
      </c>
      <c r="B245" s="1">
        <v>36803</v>
      </c>
      <c r="C245" s="2" t="s">
        <v>390</v>
      </c>
      <c r="D245" t="s">
        <v>382</v>
      </c>
      <c r="E245" t="s">
        <v>390</v>
      </c>
      <c r="F245" t="s">
        <v>390</v>
      </c>
      <c r="G245" t="s">
        <v>383</v>
      </c>
      <c r="H245" t="s">
        <v>390</v>
      </c>
      <c r="I245" t="s">
        <v>390</v>
      </c>
      <c r="K245" s="2">
        <v>0.501388888888889</v>
      </c>
      <c r="L245" s="3">
        <f t="shared" si="20"/>
        <v>278.50138888888887</v>
      </c>
      <c r="M245" t="s">
        <v>390</v>
      </c>
      <c r="N245" t="s">
        <v>390</v>
      </c>
    </row>
    <row r="246" spans="1:14" ht="12.75">
      <c r="A246" t="s">
        <v>390</v>
      </c>
      <c r="B246" s="1">
        <v>36803</v>
      </c>
      <c r="C246" s="2" t="s">
        <v>390</v>
      </c>
      <c r="D246" t="s">
        <v>382</v>
      </c>
      <c r="E246" t="s">
        <v>390</v>
      </c>
      <c r="F246" t="s">
        <v>390</v>
      </c>
      <c r="G246" t="s">
        <v>383</v>
      </c>
      <c r="H246" t="s">
        <v>390</v>
      </c>
      <c r="I246" t="s">
        <v>390</v>
      </c>
      <c r="K246" s="2">
        <v>0.503472222222222</v>
      </c>
      <c r="L246" s="3">
        <f t="shared" si="20"/>
        <v>278.50347222222223</v>
      </c>
      <c r="M246" t="s">
        <v>390</v>
      </c>
      <c r="N246" t="s">
        <v>390</v>
      </c>
    </row>
    <row r="247" spans="1:14" ht="12.75">
      <c r="A247" t="s">
        <v>390</v>
      </c>
      <c r="B247" s="1">
        <v>36803</v>
      </c>
      <c r="C247" s="2" t="s">
        <v>390</v>
      </c>
      <c r="D247" t="s">
        <v>382</v>
      </c>
      <c r="E247" t="s">
        <v>390</v>
      </c>
      <c r="F247" t="s">
        <v>390</v>
      </c>
      <c r="G247" t="s">
        <v>383</v>
      </c>
      <c r="H247" t="s">
        <v>390</v>
      </c>
      <c r="I247" t="s">
        <v>390</v>
      </c>
      <c r="K247" s="2">
        <v>0.505555555555555</v>
      </c>
      <c r="L247" s="3">
        <f t="shared" si="20"/>
        <v>278.50555555555553</v>
      </c>
      <c r="M247" t="s">
        <v>390</v>
      </c>
      <c r="N247" t="s">
        <v>390</v>
      </c>
    </row>
    <row r="248" spans="1:14" ht="12.75">
      <c r="A248" t="s">
        <v>390</v>
      </c>
      <c r="B248" s="1">
        <v>36803</v>
      </c>
      <c r="C248" s="2" t="s">
        <v>390</v>
      </c>
      <c r="D248" t="s">
        <v>382</v>
      </c>
      <c r="E248" t="s">
        <v>390</v>
      </c>
      <c r="F248" t="s">
        <v>390</v>
      </c>
      <c r="G248" t="s">
        <v>383</v>
      </c>
      <c r="H248" t="s">
        <v>390</v>
      </c>
      <c r="I248" t="s">
        <v>390</v>
      </c>
      <c r="K248" s="2">
        <v>0.507638888888889</v>
      </c>
      <c r="L248" s="3">
        <f t="shared" si="20"/>
        <v>278.5076388888889</v>
      </c>
      <c r="M248" t="s">
        <v>390</v>
      </c>
      <c r="N248" t="s">
        <v>390</v>
      </c>
    </row>
    <row r="249" spans="1:14" ht="12.75">
      <c r="A249" t="s">
        <v>390</v>
      </c>
      <c r="B249" s="1">
        <v>36803</v>
      </c>
      <c r="C249" s="2" t="s">
        <v>390</v>
      </c>
      <c r="D249" t="s">
        <v>382</v>
      </c>
      <c r="E249" t="s">
        <v>390</v>
      </c>
      <c r="F249" t="s">
        <v>390</v>
      </c>
      <c r="G249" t="s">
        <v>383</v>
      </c>
      <c r="H249" t="s">
        <v>390</v>
      </c>
      <c r="I249" t="s">
        <v>390</v>
      </c>
      <c r="K249" s="2">
        <v>0.509722222222222</v>
      </c>
      <c r="L249" s="3">
        <f t="shared" si="20"/>
        <v>278.5097222222222</v>
      </c>
      <c r="M249" t="s">
        <v>390</v>
      </c>
      <c r="N249" t="s">
        <v>390</v>
      </c>
    </row>
    <row r="250" spans="1:14" ht="12.75">
      <c r="A250" t="s">
        <v>390</v>
      </c>
      <c r="B250" s="1">
        <v>36803</v>
      </c>
      <c r="C250" s="2" t="s">
        <v>390</v>
      </c>
      <c r="D250" t="s">
        <v>382</v>
      </c>
      <c r="E250" t="s">
        <v>390</v>
      </c>
      <c r="F250" t="s">
        <v>390</v>
      </c>
      <c r="G250" t="s">
        <v>383</v>
      </c>
      <c r="H250" t="s">
        <v>390</v>
      </c>
      <c r="I250" t="s">
        <v>390</v>
      </c>
      <c r="K250" s="2">
        <v>0.511805555555555</v>
      </c>
      <c r="L250" s="3">
        <f t="shared" si="20"/>
        <v>278.51180555555555</v>
      </c>
      <c r="M250" t="s">
        <v>390</v>
      </c>
      <c r="N250" t="s">
        <v>390</v>
      </c>
    </row>
    <row r="251" spans="1:14" ht="12.75">
      <c r="A251" t="s">
        <v>390</v>
      </c>
      <c r="B251" s="1">
        <v>36803</v>
      </c>
      <c r="C251" s="2" t="s">
        <v>390</v>
      </c>
      <c r="D251" t="s">
        <v>382</v>
      </c>
      <c r="E251" t="s">
        <v>390</v>
      </c>
      <c r="F251" t="s">
        <v>390</v>
      </c>
      <c r="G251" t="s">
        <v>383</v>
      </c>
      <c r="H251" t="s">
        <v>390</v>
      </c>
      <c r="I251" t="s">
        <v>390</v>
      </c>
      <c r="K251" s="2">
        <v>0.513888888888889</v>
      </c>
      <c r="L251" s="3">
        <f t="shared" si="20"/>
        <v>278.5138888888889</v>
      </c>
      <c r="M251" t="s">
        <v>390</v>
      </c>
      <c r="N251" t="s">
        <v>390</v>
      </c>
    </row>
    <row r="252" spans="1:14" ht="12.75">
      <c r="A252" t="s">
        <v>390</v>
      </c>
      <c r="B252" s="1">
        <v>36803</v>
      </c>
      <c r="C252" s="2" t="s">
        <v>390</v>
      </c>
      <c r="D252" t="s">
        <v>382</v>
      </c>
      <c r="E252" t="s">
        <v>390</v>
      </c>
      <c r="F252" t="s">
        <v>390</v>
      </c>
      <c r="G252" t="s">
        <v>383</v>
      </c>
      <c r="H252" t="s">
        <v>390</v>
      </c>
      <c r="I252" t="s">
        <v>390</v>
      </c>
      <c r="K252" s="2">
        <v>0.515972222222222</v>
      </c>
      <c r="L252" s="3">
        <f t="shared" si="20"/>
        <v>278.5159722222222</v>
      </c>
      <c r="M252" t="s">
        <v>390</v>
      </c>
      <c r="N252" t="s">
        <v>390</v>
      </c>
    </row>
    <row r="253" spans="1:14" ht="12.75">
      <c r="A253" t="s">
        <v>390</v>
      </c>
      <c r="B253" s="1">
        <v>36803</v>
      </c>
      <c r="C253" s="2" t="s">
        <v>390</v>
      </c>
      <c r="D253" t="s">
        <v>382</v>
      </c>
      <c r="E253" t="s">
        <v>390</v>
      </c>
      <c r="F253" t="s">
        <v>390</v>
      </c>
      <c r="G253" t="s">
        <v>383</v>
      </c>
      <c r="H253" t="s">
        <v>390</v>
      </c>
      <c r="I253" t="s">
        <v>390</v>
      </c>
      <c r="K253" s="2">
        <v>0.518055555555555</v>
      </c>
      <c r="L253" s="3">
        <f t="shared" si="20"/>
        <v>278.5180555555556</v>
      </c>
      <c r="M253" t="s">
        <v>390</v>
      </c>
      <c r="N253" t="s">
        <v>390</v>
      </c>
    </row>
    <row r="254" spans="1:14" ht="12.75">
      <c r="A254" t="s">
        <v>390</v>
      </c>
      <c r="B254" s="1">
        <v>36803</v>
      </c>
      <c r="C254" s="2" t="s">
        <v>390</v>
      </c>
      <c r="D254" t="s">
        <v>382</v>
      </c>
      <c r="E254" t="s">
        <v>390</v>
      </c>
      <c r="F254" t="s">
        <v>390</v>
      </c>
      <c r="G254" t="s">
        <v>383</v>
      </c>
      <c r="H254" t="s">
        <v>390</v>
      </c>
      <c r="I254" t="s">
        <v>390</v>
      </c>
      <c r="K254" s="2">
        <v>0.520138888888888</v>
      </c>
      <c r="L254" s="3">
        <f t="shared" si="20"/>
        <v>278.5201388888889</v>
      </c>
      <c r="M254" t="s">
        <v>390</v>
      </c>
      <c r="N254" t="s">
        <v>390</v>
      </c>
    </row>
    <row r="255" spans="1:14" ht="12.75">
      <c r="A255" t="s">
        <v>390</v>
      </c>
      <c r="B255" s="1">
        <v>36803</v>
      </c>
      <c r="C255" s="2" t="s">
        <v>390</v>
      </c>
      <c r="D255" t="s">
        <v>382</v>
      </c>
      <c r="E255" t="s">
        <v>390</v>
      </c>
      <c r="F255" t="s">
        <v>390</v>
      </c>
      <c r="G255" t="s">
        <v>383</v>
      </c>
      <c r="H255" t="s">
        <v>390</v>
      </c>
      <c r="I255" t="s">
        <v>390</v>
      </c>
      <c r="K255" s="2">
        <v>0.522222222222222</v>
      </c>
      <c r="L255" s="3">
        <f t="shared" si="20"/>
        <v>278.52222222222224</v>
      </c>
      <c r="M255" t="s">
        <v>390</v>
      </c>
      <c r="N255" t="s">
        <v>390</v>
      </c>
    </row>
    <row r="256" spans="1:14" ht="12.75">
      <c r="A256" t="s">
        <v>390</v>
      </c>
      <c r="B256" s="1">
        <v>36803</v>
      </c>
      <c r="C256" s="2" t="s">
        <v>390</v>
      </c>
      <c r="D256" t="s">
        <v>382</v>
      </c>
      <c r="E256" t="s">
        <v>390</v>
      </c>
      <c r="F256" t="s">
        <v>390</v>
      </c>
      <c r="G256" t="s">
        <v>383</v>
      </c>
      <c r="H256" t="s">
        <v>390</v>
      </c>
      <c r="I256" t="s">
        <v>390</v>
      </c>
      <c r="K256" s="2">
        <v>0.524305555555555</v>
      </c>
      <c r="L256" s="3">
        <f t="shared" si="20"/>
        <v>278.52430555555554</v>
      </c>
      <c r="M256" t="s">
        <v>390</v>
      </c>
      <c r="N256" t="s">
        <v>390</v>
      </c>
    </row>
    <row r="257" spans="1:14" ht="12.75">
      <c r="A257" t="s">
        <v>390</v>
      </c>
      <c r="B257" s="1">
        <v>36803</v>
      </c>
      <c r="C257" s="2" t="s">
        <v>390</v>
      </c>
      <c r="D257" t="s">
        <v>382</v>
      </c>
      <c r="E257" t="s">
        <v>390</v>
      </c>
      <c r="F257" t="s">
        <v>390</v>
      </c>
      <c r="G257" t="s">
        <v>383</v>
      </c>
      <c r="H257" t="s">
        <v>390</v>
      </c>
      <c r="I257" t="s">
        <v>390</v>
      </c>
      <c r="K257" s="2">
        <v>0.526388888888889</v>
      </c>
      <c r="L257" s="3">
        <f t="shared" si="20"/>
        <v>278.5263888888889</v>
      </c>
      <c r="M257" t="s">
        <v>390</v>
      </c>
      <c r="N257" t="s">
        <v>390</v>
      </c>
    </row>
    <row r="258" spans="1:14" ht="12.75">
      <c r="A258" t="s">
        <v>390</v>
      </c>
      <c r="B258" s="1">
        <v>36803</v>
      </c>
      <c r="C258" s="2" t="s">
        <v>390</v>
      </c>
      <c r="D258" t="s">
        <v>382</v>
      </c>
      <c r="E258" t="s">
        <v>390</v>
      </c>
      <c r="F258" t="s">
        <v>390</v>
      </c>
      <c r="G258" t="s">
        <v>383</v>
      </c>
      <c r="H258" t="s">
        <v>390</v>
      </c>
      <c r="I258" t="s">
        <v>390</v>
      </c>
      <c r="K258" s="2">
        <v>0.528472222222222</v>
      </c>
      <c r="L258" s="3">
        <f t="shared" si="20"/>
        <v>278.5284722222222</v>
      </c>
      <c r="M258" t="s">
        <v>390</v>
      </c>
      <c r="N258" t="s">
        <v>390</v>
      </c>
    </row>
    <row r="259" spans="1:14" ht="12.75">
      <c r="A259" t="s">
        <v>390</v>
      </c>
      <c r="B259" s="1">
        <v>36803</v>
      </c>
      <c r="C259" s="2" t="s">
        <v>390</v>
      </c>
      <c r="D259" t="s">
        <v>382</v>
      </c>
      <c r="E259" t="s">
        <v>390</v>
      </c>
      <c r="F259" t="s">
        <v>390</v>
      </c>
      <c r="G259" t="s">
        <v>383</v>
      </c>
      <c r="H259" t="s">
        <v>390</v>
      </c>
      <c r="I259" t="s">
        <v>390</v>
      </c>
      <c r="K259" s="2">
        <v>0.530555555555555</v>
      </c>
      <c r="L259" s="3">
        <f t="shared" si="20"/>
        <v>278.53055555555557</v>
      </c>
      <c r="M259" t="s">
        <v>390</v>
      </c>
      <c r="N259" t="s">
        <v>390</v>
      </c>
    </row>
    <row r="260" spans="1:14" ht="12.75">
      <c r="A260" t="s">
        <v>390</v>
      </c>
      <c r="B260" s="1">
        <v>36803</v>
      </c>
      <c r="C260" s="2" t="s">
        <v>390</v>
      </c>
      <c r="D260" t="s">
        <v>382</v>
      </c>
      <c r="E260" t="s">
        <v>390</v>
      </c>
      <c r="F260" t="s">
        <v>390</v>
      </c>
      <c r="G260" t="s">
        <v>383</v>
      </c>
      <c r="H260" t="s">
        <v>390</v>
      </c>
      <c r="I260" t="s">
        <v>390</v>
      </c>
      <c r="K260" s="2">
        <v>0.532638888888889</v>
      </c>
      <c r="L260" s="3">
        <f t="shared" si="20"/>
        <v>278.53263888888887</v>
      </c>
      <c r="M260" t="s">
        <v>390</v>
      </c>
      <c r="N260" t="s">
        <v>390</v>
      </c>
    </row>
    <row r="261" spans="1:14" ht="12.75">
      <c r="A261" t="s">
        <v>390</v>
      </c>
      <c r="B261" s="1">
        <v>36803</v>
      </c>
      <c r="C261" s="2" t="s">
        <v>390</v>
      </c>
      <c r="D261" t="s">
        <v>382</v>
      </c>
      <c r="E261" t="s">
        <v>390</v>
      </c>
      <c r="F261" t="s">
        <v>390</v>
      </c>
      <c r="G261" t="s">
        <v>383</v>
      </c>
      <c r="H261" t="s">
        <v>390</v>
      </c>
      <c r="I261" t="s">
        <v>390</v>
      </c>
      <c r="K261" s="2">
        <v>0.534722222222222</v>
      </c>
      <c r="L261" s="3">
        <f t="shared" si="20"/>
        <v>278.53472222222223</v>
      </c>
      <c r="M261" t="s">
        <v>390</v>
      </c>
      <c r="N261" t="s">
        <v>390</v>
      </c>
    </row>
    <row r="262" spans="1:14" ht="12.75">
      <c r="A262" t="s">
        <v>390</v>
      </c>
      <c r="B262" s="1">
        <v>36803</v>
      </c>
      <c r="C262" s="2" t="s">
        <v>390</v>
      </c>
      <c r="D262" t="s">
        <v>382</v>
      </c>
      <c r="E262" t="s">
        <v>390</v>
      </c>
      <c r="F262" t="s">
        <v>390</v>
      </c>
      <c r="G262" t="s">
        <v>383</v>
      </c>
      <c r="H262" t="s">
        <v>390</v>
      </c>
      <c r="I262" t="s">
        <v>390</v>
      </c>
      <c r="K262" s="2">
        <v>0.536805555555555</v>
      </c>
      <c r="L262" s="3">
        <f aca="true" t="shared" si="23" ref="L262:L325">B262-DATE(1999,12,31)+K262</f>
        <v>278.53680555555553</v>
      </c>
      <c r="M262" t="s">
        <v>390</v>
      </c>
      <c r="N262" t="s">
        <v>390</v>
      </c>
    </row>
    <row r="263" spans="1:14" ht="12.75">
      <c r="A263" t="s">
        <v>390</v>
      </c>
      <c r="B263" s="1">
        <v>36803</v>
      </c>
      <c r="C263" s="2" t="s">
        <v>390</v>
      </c>
      <c r="D263" t="s">
        <v>382</v>
      </c>
      <c r="E263" t="s">
        <v>390</v>
      </c>
      <c r="F263" t="s">
        <v>390</v>
      </c>
      <c r="G263" t="s">
        <v>383</v>
      </c>
      <c r="H263" t="s">
        <v>390</v>
      </c>
      <c r="I263" t="s">
        <v>390</v>
      </c>
      <c r="K263" s="2">
        <v>0.538888888888889</v>
      </c>
      <c r="L263" s="3">
        <f t="shared" si="23"/>
        <v>278.5388888888889</v>
      </c>
      <c r="M263" t="s">
        <v>390</v>
      </c>
      <c r="N263" t="s">
        <v>390</v>
      </c>
    </row>
    <row r="264" spans="1:14" ht="12.75">
      <c r="A264" t="s">
        <v>390</v>
      </c>
      <c r="B264" s="1">
        <v>36803</v>
      </c>
      <c r="C264" s="2" t="s">
        <v>390</v>
      </c>
      <c r="D264" t="s">
        <v>382</v>
      </c>
      <c r="E264" t="s">
        <v>390</v>
      </c>
      <c r="F264" t="s">
        <v>390</v>
      </c>
      <c r="G264" t="s">
        <v>383</v>
      </c>
      <c r="H264" t="s">
        <v>390</v>
      </c>
      <c r="I264" t="s">
        <v>390</v>
      </c>
      <c r="K264" s="2">
        <v>0.540972222222222</v>
      </c>
      <c r="L264" s="3">
        <f t="shared" si="23"/>
        <v>278.5409722222222</v>
      </c>
      <c r="M264" t="s">
        <v>390</v>
      </c>
      <c r="N264" t="s">
        <v>390</v>
      </c>
    </row>
    <row r="265" spans="1:14" ht="12.75">
      <c r="A265" t="s">
        <v>348</v>
      </c>
      <c r="B265" s="1">
        <v>36803</v>
      </c>
      <c r="C265" s="2">
        <v>0.5443865740740741</v>
      </c>
      <c r="D265" t="s">
        <v>382</v>
      </c>
      <c r="E265">
        <v>0.678</v>
      </c>
      <c r="F265">
        <v>9.9747</v>
      </c>
      <c r="G265" t="s">
        <v>383</v>
      </c>
      <c r="H265">
        <v>1.678</v>
      </c>
      <c r="I265">
        <v>112.0224</v>
      </c>
      <c r="K265" s="2">
        <v>0.543055555555555</v>
      </c>
      <c r="L265" s="3">
        <f t="shared" si="23"/>
        <v>278.54305555555555</v>
      </c>
      <c r="M265">
        <f>500*F265/AVERAGE($Q$367,$Q$207)</f>
        <v>527.5711603388545</v>
      </c>
      <c r="N265">
        <f>(277-103)/(-62+(AVERAGE($P$207,$P$367)))*I265+277-((277-103)/(-62+(AVERAGE($P$207,$P$367)))*210)</f>
        <v>164.65389858828496</v>
      </c>
    </row>
    <row r="266" spans="1:14" ht="12.75">
      <c r="A266" t="s">
        <v>390</v>
      </c>
      <c r="B266" s="1">
        <v>36803</v>
      </c>
      <c r="C266" s="2">
        <f>AVERAGE(C265,C267)</f>
        <v>0.545798611111111</v>
      </c>
      <c r="D266" t="s">
        <v>382</v>
      </c>
      <c r="E266" t="s">
        <v>390</v>
      </c>
      <c r="F266" t="s">
        <v>390</v>
      </c>
      <c r="G266" t="s">
        <v>383</v>
      </c>
      <c r="H266" t="s">
        <v>390</v>
      </c>
      <c r="I266" t="s">
        <v>390</v>
      </c>
      <c r="K266" s="2">
        <v>0.545138888888889</v>
      </c>
      <c r="L266" s="3">
        <f t="shared" si="23"/>
        <v>278.5451388888889</v>
      </c>
      <c r="M266" t="s">
        <v>390</v>
      </c>
      <c r="N266" t="s">
        <v>390</v>
      </c>
    </row>
    <row r="267" spans="1:14" ht="12.75">
      <c r="A267" t="s">
        <v>349</v>
      </c>
      <c r="B267" s="1">
        <v>36803</v>
      </c>
      <c r="C267" s="2">
        <v>0.5472106481481481</v>
      </c>
      <c r="D267" t="s">
        <v>382</v>
      </c>
      <c r="E267">
        <v>0.675</v>
      </c>
      <c r="F267">
        <v>10.2475</v>
      </c>
      <c r="G267" t="s">
        <v>383</v>
      </c>
      <c r="H267">
        <v>1.671</v>
      </c>
      <c r="I267">
        <v>104.5695</v>
      </c>
      <c r="K267" s="2">
        <v>0.547222222222222</v>
      </c>
      <c r="L267" s="3">
        <f t="shared" si="23"/>
        <v>278.5472222222222</v>
      </c>
      <c r="M267">
        <f aca="true" t="shared" si="24" ref="M267:M272">500*F267/AVERAGE($Q$367,$Q$207)</f>
        <v>541.9998060665896</v>
      </c>
      <c r="N267">
        <f aca="true" t="shared" si="25" ref="N267:N272">(277-103)/(-62+(AVERAGE($P$207,$P$367)))*I267+277-((277-103)/(-62+(AVERAGE($P$207,$P$367)))*210)</f>
        <v>156.10802423321434</v>
      </c>
    </row>
    <row r="268" spans="1:14" ht="12.75">
      <c r="A268" t="s">
        <v>350</v>
      </c>
      <c r="B268" s="1">
        <v>36803</v>
      </c>
      <c r="C268" s="2">
        <v>0.5492361111111111</v>
      </c>
      <c r="D268" t="s">
        <v>382</v>
      </c>
      <c r="E268">
        <v>0.673</v>
      </c>
      <c r="F268">
        <v>10.0487</v>
      </c>
      <c r="G268" t="s">
        <v>383</v>
      </c>
      <c r="H268">
        <v>1.67</v>
      </c>
      <c r="I268">
        <v>104.9893</v>
      </c>
      <c r="K268" s="2">
        <v>0.549305555555555</v>
      </c>
      <c r="L268" s="3">
        <f t="shared" si="23"/>
        <v>278.5493055555556</v>
      </c>
      <c r="M268">
        <f t="shared" si="24"/>
        <v>531.485089165293</v>
      </c>
      <c r="N268">
        <f t="shared" si="25"/>
        <v>156.5893882732871</v>
      </c>
    </row>
    <row r="269" spans="1:14" ht="12.75">
      <c r="A269" t="s">
        <v>351</v>
      </c>
      <c r="B269" s="1">
        <v>36803</v>
      </c>
      <c r="C269" s="2">
        <v>0.5513310185185185</v>
      </c>
      <c r="D269" t="s">
        <v>382</v>
      </c>
      <c r="E269">
        <v>0.675</v>
      </c>
      <c r="F269">
        <v>9.6787</v>
      </c>
      <c r="G269" t="s">
        <v>383</v>
      </c>
      <c r="H269">
        <v>1.67</v>
      </c>
      <c r="I269">
        <v>109.0385</v>
      </c>
      <c r="K269" s="2">
        <v>0.551388888888888</v>
      </c>
      <c r="L269" s="3">
        <f t="shared" si="23"/>
        <v>278.5513888888889</v>
      </c>
      <c r="M269">
        <f t="shared" si="24"/>
        <v>511.9154450331008</v>
      </c>
      <c r="N269">
        <f t="shared" si="25"/>
        <v>161.23240702284124</v>
      </c>
    </row>
    <row r="270" spans="1:14" ht="12.75">
      <c r="A270" t="s">
        <v>352</v>
      </c>
      <c r="B270" s="1">
        <v>36803</v>
      </c>
      <c r="C270" s="2">
        <v>0.5534143518518518</v>
      </c>
      <c r="D270" t="s">
        <v>382</v>
      </c>
      <c r="E270">
        <v>0.675</v>
      </c>
      <c r="F270">
        <v>10.3028</v>
      </c>
      <c r="G270" t="s">
        <v>383</v>
      </c>
      <c r="H270">
        <v>1.67</v>
      </c>
      <c r="I270">
        <v>110.5265</v>
      </c>
      <c r="K270" s="2">
        <v>0.553472222222222</v>
      </c>
      <c r="L270" s="3">
        <f t="shared" si="23"/>
        <v>278.55347222222224</v>
      </c>
      <c r="M270">
        <f t="shared" si="24"/>
        <v>544.924674500401</v>
      </c>
      <c r="N270">
        <f t="shared" si="25"/>
        <v>162.93862353458098</v>
      </c>
    </row>
    <row r="271" spans="1:14" ht="12.75">
      <c r="A271" t="s">
        <v>353</v>
      </c>
      <c r="B271" s="1">
        <v>36803</v>
      </c>
      <c r="C271" s="2">
        <v>0.5554976851851852</v>
      </c>
      <c r="D271" t="s">
        <v>382</v>
      </c>
      <c r="E271">
        <v>0.675</v>
      </c>
      <c r="F271">
        <v>9.9628</v>
      </c>
      <c r="G271" t="s">
        <v>383</v>
      </c>
      <c r="H271">
        <v>1.67</v>
      </c>
      <c r="I271">
        <v>107.5588</v>
      </c>
      <c r="K271" s="2">
        <v>0.555555555555555</v>
      </c>
      <c r="L271" s="3">
        <f t="shared" si="23"/>
        <v>278.55555555555554</v>
      </c>
      <c r="M271">
        <f t="shared" si="24"/>
        <v>526.9417582708192</v>
      </c>
      <c r="N271">
        <f t="shared" si="25"/>
        <v>159.53570771341833</v>
      </c>
    </row>
    <row r="272" spans="1:14" ht="12.75">
      <c r="A272" t="s">
        <v>354</v>
      </c>
      <c r="B272" s="1">
        <v>36803</v>
      </c>
      <c r="C272" s="2">
        <v>0.5575810185185185</v>
      </c>
      <c r="D272" t="s">
        <v>382</v>
      </c>
      <c r="E272">
        <v>0.675</v>
      </c>
      <c r="F272">
        <v>11.3456</v>
      </c>
      <c r="G272" t="s">
        <v>383</v>
      </c>
      <c r="H272">
        <v>1.668</v>
      </c>
      <c r="I272">
        <v>112.1715</v>
      </c>
      <c r="K272" s="2">
        <v>0.557638888888889</v>
      </c>
      <c r="L272" s="3">
        <f t="shared" si="23"/>
        <v>278.5576388888889</v>
      </c>
      <c r="M272">
        <f t="shared" si="24"/>
        <v>600.0793363951303</v>
      </c>
      <c r="N272">
        <f t="shared" si="25"/>
        <v>164.8248642347234</v>
      </c>
    </row>
    <row r="273" spans="1:14" ht="12.75">
      <c r="A273" t="s">
        <v>390</v>
      </c>
      <c r="B273" s="1">
        <v>36803</v>
      </c>
      <c r="C273">
        <f>AVERAGE(C272,C274)</f>
        <v>0.559670138888889</v>
      </c>
      <c r="D273" t="s">
        <v>382</v>
      </c>
      <c r="E273" t="s">
        <v>390</v>
      </c>
      <c r="F273" t="s">
        <v>390</v>
      </c>
      <c r="G273" t="s">
        <v>383</v>
      </c>
      <c r="H273" t="s">
        <v>390</v>
      </c>
      <c r="I273" t="s">
        <v>390</v>
      </c>
      <c r="K273" s="2">
        <v>0.559722222222222</v>
      </c>
      <c r="L273" s="3">
        <f t="shared" si="23"/>
        <v>278.5597222222222</v>
      </c>
      <c r="M273" t="s">
        <v>390</v>
      </c>
      <c r="N273" t="s">
        <v>390</v>
      </c>
    </row>
    <row r="274" spans="1:14" ht="12.75">
      <c r="A274" t="s">
        <v>355</v>
      </c>
      <c r="B274" s="1">
        <v>36803</v>
      </c>
      <c r="C274" s="2">
        <v>0.5617592592592593</v>
      </c>
      <c r="D274" t="s">
        <v>382</v>
      </c>
      <c r="E274">
        <v>0.673</v>
      </c>
      <c r="F274">
        <v>10.1324</v>
      </c>
      <c r="G274" t="s">
        <v>383</v>
      </c>
      <c r="H274">
        <v>1.668</v>
      </c>
      <c r="I274">
        <v>106.613</v>
      </c>
      <c r="K274" s="2">
        <v>0.561805555555555</v>
      </c>
      <c r="L274" s="3">
        <f t="shared" si="23"/>
        <v>278.56180555555557</v>
      </c>
      <c r="M274">
        <f aca="true" t="shared" si="26" ref="M274:M337">500*F274/AVERAGE($Q$367,$Q$207)</f>
        <v>535.9120600135752</v>
      </c>
      <c r="N274">
        <f aca="true" t="shared" si="27" ref="N274:N294">(277-103)/(-62+(AVERAGE($P$207,$P$367)))*I274+277-((277-103)/(-62+(AVERAGE($P$207,$P$367)))*210)</f>
        <v>158.4512053096526</v>
      </c>
    </row>
    <row r="275" spans="1:14" ht="12.75">
      <c r="A275" t="s">
        <v>356</v>
      </c>
      <c r="B275" s="1">
        <v>36803</v>
      </c>
      <c r="C275" s="2">
        <v>0.5638425925925926</v>
      </c>
      <c r="D275" t="s">
        <v>382</v>
      </c>
      <c r="E275">
        <v>0.675</v>
      </c>
      <c r="F275">
        <v>9.9786</v>
      </c>
      <c r="G275" t="s">
        <v>383</v>
      </c>
      <c r="H275">
        <v>1.67</v>
      </c>
      <c r="I275">
        <v>107.2105</v>
      </c>
      <c r="K275" s="2">
        <v>0.563888888888889</v>
      </c>
      <c r="L275" s="3">
        <f t="shared" si="23"/>
        <v>278.56388888888887</v>
      </c>
      <c r="M275">
        <f t="shared" si="26"/>
        <v>527.7774349661938</v>
      </c>
      <c r="N275">
        <f t="shared" si="27"/>
        <v>159.13632921137605</v>
      </c>
    </row>
    <row r="276" spans="1:14" ht="12.75">
      <c r="A276" t="s">
        <v>357</v>
      </c>
      <c r="B276" s="1">
        <v>36803</v>
      </c>
      <c r="C276" s="2">
        <v>0.5659259259259259</v>
      </c>
      <c r="D276" t="s">
        <v>382</v>
      </c>
      <c r="E276">
        <v>0.673</v>
      </c>
      <c r="F276">
        <v>10.197</v>
      </c>
      <c r="G276" t="s">
        <v>383</v>
      </c>
      <c r="H276">
        <v>1.666</v>
      </c>
      <c r="I276">
        <v>111.1844</v>
      </c>
      <c r="K276" s="2">
        <v>0.565972222222222</v>
      </c>
      <c r="L276" s="3">
        <f t="shared" si="23"/>
        <v>278.56597222222223</v>
      </c>
      <c r="M276">
        <f t="shared" si="26"/>
        <v>539.3288140971958</v>
      </c>
      <c r="N276">
        <f t="shared" si="27"/>
        <v>163.69300514954983</v>
      </c>
    </row>
    <row r="277" spans="1:14" ht="12.75">
      <c r="A277" t="s">
        <v>358</v>
      </c>
      <c r="B277" s="1">
        <v>36803</v>
      </c>
      <c r="C277" s="2">
        <v>0.5680092592592593</v>
      </c>
      <c r="D277" t="s">
        <v>382</v>
      </c>
      <c r="E277">
        <v>0.673</v>
      </c>
      <c r="F277">
        <v>9.9606</v>
      </c>
      <c r="G277" t="s">
        <v>383</v>
      </c>
      <c r="H277">
        <v>1.666</v>
      </c>
      <c r="I277">
        <v>107.5255</v>
      </c>
      <c r="K277" s="2">
        <v>0.568055555555555</v>
      </c>
      <c r="L277" s="3">
        <f t="shared" si="23"/>
        <v>278.56805555555553</v>
      </c>
      <c r="M277">
        <f t="shared" si="26"/>
        <v>526.8253982246276</v>
      </c>
      <c r="N277">
        <f t="shared" si="27"/>
        <v>159.4975242390629</v>
      </c>
    </row>
    <row r="278" spans="1:14" ht="12.75">
      <c r="A278" t="s">
        <v>359</v>
      </c>
      <c r="B278" s="1">
        <v>36803</v>
      </c>
      <c r="C278" s="2">
        <v>0.5700925925925926</v>
      </c>
      <c r="D278" t="s">
        <v>382</v>
      </c>
      <c r="E278">
        <v>0.673</v>
      </c>
      <c r="F278">
        <v>10.1022</v>
      </c>
      <c r="G278" t="s">
        <v>383</v>
      </c>
      <c r="H278">
        <v>1.666</v>
      </c>
      <c r="I278">
        <v>110.2628</v>
      </c>
      <c r="K278" s="2">
        <v>0.570138888888888</v>
      </c>
      <c r="L278" s="3">
        <f t="shared" si="23"/>
        <v>278.5701388888889</v>
      </c>
      <c r="M278">
        <f t="shared" si="26"/>
        <v>534.3147539249478</v>
      </c>
      <c r="N278">
        <f t="shared" si="27"/>
        <v>162.63625169711747</v>
      </c>
    </row>
    <row r="279" spans="1:14" ht="12.75">
      <c r="A279" t="s">
        <v>360</v>
      </c>
      <c r="B279" s="1">
        <v>36803</v>
      </c>
      <c r="C279" s="2">
        <v>0.5721759259259259</v>
      </c>
      <c r="D279" t="s">
        <v>382</v>
      </c>
      <c r="E279">
        <v>0.675</v>
      </c>
      <c r="F279">
        <v>10.0141</v>
      </c>
      <c r="G279" t="s">
        <v>383</v>
      </c>
      <c r="H279">
        <v>1.668</v>
      </c>
      <c r="I279">
        <v>107.4864</v>
      </c>
      <c r="K279" s="2">
        <v>0.572222222222222</v>
      </c>
      <c r="L279" s="3">
        <f t="shared" si="23"/>
        <v>278.5722222222222</v>
      </c>
      <c r="M279">
        <f t="shared" si="26"/>
        <v>529.6550629842825</v>
      </c>
      <c r="N279">
        <f t="shared" si="27"/>
        <v>159.45269018959448</v>
      </c>
    </row>
    <row r="280" spans="1:14" ht="12.75">
      <c r="A280" t="s">
        <v>361</v>
      </c>
      <c r="B280" s="1">
        <v>36803</v>
      </c>
      <c r="C280" s="2">
        <v>0.5742592592592592</v>
      </c>
      <c r="D280" t="s">
        <v>382</v>
      </c>
      <c r="E280">
        <v>0.675</v>
      </c>
      <c r="F280">
        <v>10.4122</v>
      </c>
      <c r="G280" t="s">
        <v>383</v>
      </c>
      <c r="H280">
        <v>1.668</v>
      </c>
      <c r="I280">
        <v>109.7655</v>
      </c>
      <c r="K280" s="2">
        <v>0.574305555555555</v>
      </c>
      <c r="L280" s="3">
        <f t="shared" si="23"/>
        <v>278.57430555555555</v>
      </c>
      <c r="M280">
        <f t="shared" si="26"/>
        <v>550.7109422519195</v>
      </c>
      <c r="N280">
        <f t="shared" si="27"/>
        <v>162.06602221372486</v>
      </c>
    </row>
    <row r="281" spans="1:14" ht="12.75">
      <c r="A281" t="s">
        <v>362</v>
      </c>
      <c r="B281" s="1">
        <v>36803</v>
      </c>
      <c r="C281" s="2">
        <v>0.5763425925925926</v>
      </c>
      <c r="D281" t="s">
        <v>382</v>
      </c>
      <c r="E281">
        <v>0.675</v>
      </c>
      <c r="F281">
        <v>10.0013</v>
      </c>
      <c r="G281" t="s">
        <v>383</v>
      </c>
      <c r="H281">
        <v>1.668</v>
      </c>
      <c r="I281">
        <v>106.2775</v>
      </c>
      <c r="K281" s="2">
        <v>0.576388888888888</v>
      </c>
      <c r="L281" s="3">
        <f t="shared" si="23"/>
        <v>278.5763888888889</v>
      </c>
      <c r="M281">
        <f t="shared" si="26"/>
        <v>528.9780590791689</v>
      </c>
      <c r="N281">
        <f t="shared" si="27"/>
        <v>158.06650393889407</v>
      </c>
    </row>
    <row r="282" spans="1:14" ht="12.75">
      <c r="A282" t="s">
        <v>363</v>
      </c>
      <c r="B282" s="1">
        <v>36803</v>
      </c>
      <c r="C282" s="2">
        <v>0.5784375</v>
      </c>
      <c r="D282" t="s">
        <v>382</v>
      </c>
      <c r="E282">
        <v>0.675</v>
      </c>
      <c r="F282">
        <v>10.5625</v>
      </c>
      <c r="G282" t="s">
        <v>383</v>
      </c>
      <c r="H282">
        <v>1.668</v>
      </c>
      <c r="I282">
        <v>107.7447</v>
      </c>
      <c r="K282" s="2">
        <v>0.578472222222222</v>
      </c>
      <c r="L282" s="3">
        <f t="shared" si="23"/>
        <v>278.5784722222222</v>
      </c>
      <c r="M282">
        <f t="shared" si="26"/>
        <v>558.6604490439964</v>
      </c>
      <c r="N282">
        <f t="shared" si="27"/>
        <v>159.74887011229765</v>
      </c>
    </row>
    <row r="283" spans="1:14" ht="12.75">
      <c r="A283" t="s">
        <v>364</v>
      </c>
      <c r="B283" s="1">
        <v>36803</v>
      </c>
      <c r="C283" s="2">
        <v>0.5805208333333333</v>
      </c>
      <c r="D283" t="s">
        <v>382</v>
      </c>
      <c r="E283">
        <v>0.673</v>
      </c>
      <c r="F283">
        <v>10.4372</v>
      </c>
      <c r="G283" t="s">
        <v>383</v>
      </c>
      <c r="H283">
        <v>1.668</v>
      </c>
      <c r="I283">
        <v>104.6872</v>
      </c>
      <c r="K283" s="2">
        <v>0.580555555555555</v>
      </c>
      <c r="L283" s="3">
        <f t="shared" si="23"/>
        <v>278.5805555555556</v>
      </c>
      <c r="M283">
        <f t="shared" si="26"/>
        <v>552.0332155040946</v>
      </c>
      <c r="N283">
        <f t="shared" si="27"/>
        <v>156.24298504197225</v>
      </c>
    </row>
    <row r="284" spans="1:14" ht="12.75">
      <c r="A284" t="s">
        <v>365</v>
      </c>
      <c r="B284" s="1">
        <v>36803</v>
      </c>
      <c r="C284" s="2">
        <v>0.5826041666666667</v>
      </c>
      <c r="D284" t="s">
        <v>382</v>
      </c>
      <c r="E284">
        <v>0.675</v>
      </c>
      <c r="F284">
        <v>10.8759</v>
      </c>
      <c r="G284" t="s">
        <v>383</v>
      </c>
      <c r="H284">
        <v>1.668</v>
      </c>
      <c r="I284">
        <v>101.9154</v>
      </c>
      <c r="K284" s="2">
        <v>0.582638888888888</v>
      </c>
      <c r="L284" s="3">
        <f t="shared" si="23"/>
        <v>278.5826388888889</v>
      </c>
      <c r="M284">
        <f t="shared" si="26"/>
        <v>575.2364665332639</v>
      </c>
      <c r="N284">
        <f t="shared" si="27"/>
        <v>153.06469812850435</v>
      </c>
    </row>
    <row r="285" spans="1:14" ht="12.75">
      <c r="A285" t="s">
        <v>366</v>
      </c>
      <c r="B285" s="1">
        <v>36803</v>
      </c>
      <c r="C285" s="2">
        <v>0.5846875</v>
      </c>
      <c r="D285" t="s">
        <v>382</v>
      </c>
      <c r="E285">
        <v>0.675</v>
      </c>
      <c r="F285">
        <v>10.3427</v>
      </c>
      <c r="G285" t="s">
        <v>383</v>
      </c>
      <c r="H285">
        <v>1.668</v>
      </c>
      <c r="I285">
        <v>104.3495</v>
      </c>
      <c r="K285" s="2">
        <v>0.584722222222221</v>
      </c>
      <c r="L285" s="3">
        <f t="shared" si="23"/>
        <v>278.58472222222224</v>
      </c>
      <c r="M285">
        <f t="shared" si="26"/>
        <v>547.0350226108726</v>
      </c>
      <c r="N285">
        <f t="shared" si="27"/>
        <v>155.85576103927428</v>
      </c>
    </row>
    <row r="286" spans="1:14" ht="12.75">
      <c r="A286" t="s">
        <v>367</v>
      </c>
      <c r="B286" s="1">
        <v>36803</v>
      </c>
      <c r="C286" s="2">
        <v>0.5867708333333334</v>
      </c>
      <c r="D286" t="s">
        <v>382</v>
      </c>
      <c r="E286">
        <v>0.675</v>
      </c>
      <c r="F286">
        <v>9.9949</v>
      </c>
      <c r="G286" t="s">
        <v>383</v>
      </c>
      <c r="H286">
        <v>1.668</v>
      </c>
      <c r="I286">
        <v>102.3912</v>
      </c>
      <c r="K286" s="2">
        <v>0.586805555555554</v>
      </c>
      <c r="L286" s="3">
        <f t="shared" si="23"/>
        <v>278.58680555555554</v>
      </c>
      <c r="M286">
        <f t="shared" si="26"/>
        <v>528.639557126612</v>
      </c>
      <c r="N286">
        <f t="shared" si="27"/>
        <v>153.61027461794367</v>
      </c>
    </row>
    <row r="287" spans="1:14" ht="12.75">
      <c r="A287" t="s">
        <v>368</v>
      </c>
      <c r="B287" s="1">
        <v>36803</v>
      </c>
      <c r="C287" s="2">
        <v>0.5888541666666667</v>
      </c>
      <c r="D287" t="s">
        <v>382</v>
      </c>
      <c r="E287">
        <v>0.675</v>
      </c>
      <c r="F287">
        <v>10.0046</v>
      </c>
      <c r="G287" t="s">
        <v>383</v>
      </c>
      <c r="H287">
        <v>1.668</v>
      </c>
      <c r="I287">
        <v>103.7068</v>
      </c>
      <c r="K287" s="2">
        <v>0.588888888888888</v>
      </c>
      <c r="L287" s="3">
        <f t="shared" si="23"/>
        <v>278.5888888888889</v>
      </c>
      <c r="M287">
        <f t="shared" si="26"/>
        <v>529.152599148456</v>
      </c>
      <c r="N287">
        <f t="shared" si="27"/>
        <v>155.11880851770502</v>
      </c>
    </row>
    <row r="288" spans="1:14" ht="12.75">
      <c r="A288" t="s">
        <v>369</v>
      </c>
      <c r="B288" s="1">
        <v>36803</v>
      </c>
      <c r="C288" s="2">
        <v>0.5909375</v>
      </c>
      <c r="D288" t="s">
        <v>382</v>
      </c>
      <c r="E288">
        <v>0.673</v>
      </c>
      <c r="F288">
        <v>9.9677</v>
      </c>
      <c r="G288" t="s">
        <v>383</v>
      </c>
      <c r="H288">
        <v>1.666</v>
      </c>
      <c r="I288">
        <v>102.0117</v>
      </c>
      <c r="K288" s="2">
        <v>0.590972222222222</v>
      </c>
      <c r="L288" s="3">
        <f t="shared" si="23"/>
        <v>278.5909722222222</v>
      </c>
      <c r="M288">
        <f t="shared" si="26"/>
        <v>527.2009238282455</v>
      </c>
      <c r="N288">
        <f t="shared" si="27"/>
        <v>153.17512060839715</v>
      </c>
    </row>
    <row r="289" spans="1:14" ht="12.75">
      <c r="A289" t="s">
        <v>370</v>
      </c>
      <c r="B289" s="1">
        <v>36803</v>
      </c>
      <c r="C289" s="2">
        <v>0.5930324074074075</v>
      </c>
      <c r="D289" t="s">
        <v>382</v>
      </c>
      <c r="E289">
        <v>0.675</v>
      </c>
      <c r="F289">
        <v>10.3794</v>
      </c>
      <c r="G289" t="s">
        <v>383</v>
      </c>
      <c r="H289">
        <v>1.668</v>
      </c>
      <c r="I289">
        <v>99.2015</v>
      </c>
      <c r="K289" s="2">
        <v>0.593055555555555</v>
      </c>
      <c r="L289" s="3">
        <f t="shared" si="23"/>
        <v>278.59305555555557</v>
      </c>
      <c r="M289">
        <f t="shared" si="26"/>
        <v>548.9761197450656</v>
      </c>
      <c r="N289">
        <f t="shared" si="27"/>
        <v>149.9528023010779</v>
      </c>
    </row>
    <row r="290" spans="1:14" ht="12.75">
      <c r="A290" t="s">
        <v>371</v>
      </c>
      <c r="B290" s="1">
        <v>36803</v>
      </c>
      <c r="C290" s="2">
        <v>0.5951157407407407</v>
      </c>
      <c r="D290" t="s">
        <v>382</v>
      </c>
      <c r="E290">
        <v>0.675</v>
      </c>
      <c r="F290">
        <v>10.3537</v>
      </c>
      <c r="G290" t="s">
        <v>383</v>
      </c>
      <c r="H290">
        <v>1.668</v>
      </c>
      <c r="I290">
        <v>100.7828</v>
      </c>
      <c r="K290" s="2">
        <v>0.595138888888888</v>
      </c>
      <c r="L290" s="3">
        <f t="shared" si="23"/>
        <v>278.59513888888887</v>
      </c>
      <c r="M290">
        <f t="shared" si="26"/>
        <v>547.6168228418296</v>
      </c>
      <c r="N290">
        <f t="shared" si="27"/>
        <v>151.76600134006583</v>
      </c>
    </row>
    <row r="291" spans="1:14" ht="12.75">
      <c r="A291" t="s">
        <v>372</v>
      </c>
      <c r="B291" s="1">
        <v>36803</v>
      </c>
      <c r="C291" s="2">
        <v>0.5971990740740741</v>
      </c>
      <c r="D291" t="s">
        <v>382</v>
      </c>
      <c r="E291">
        <v>0.68</v>
      </c>
      <c r="F291">
        <v>9.6172</v>
      </c>
      <c r="G291" t="s">
        <v>383</v>
      </c>
      <c r="H291">
        <v>1.671</v>
      </c>
      <c r="I291">
        <v>103.6801</v>
      </c>
      <c r="K291" s="2">
        <v>0.597222222222222</v>
      </c>
      <c r="L291" s="3">
        <f t="shared" si="23"/>
        <v>278.59722222222223</v>
      </c>
      <c r="M291">
        <f t="shared" si="26"/>
        <v>508.66265283275004</v>
      </c>
      <c r="N291">
        <f t="shared" si="27"/>
        <v>155.0881929391677</v>
      </c>
    </row>
    <row r="292" spans="1:14" ht="12.75">
      <c r="A292" t="s">
        <v>0</v>
      </c>
      <c r="B292" s="1">
        <v>36803</v>
      </c>
      <c r="C292" s="2">
        <v>0.5993402777777778</v>
      </c>
      <c r="D292" t="s">
        <v>382</v>
      </c>
      <c r="E292">
        <v>0.676</v>
      </c>
      <c r="F292">
        <v>10.5059</v>
      </c>
      <c r="G292" t="s">
        <v>383</v>
      </c>
      <c r="H292">
        <v>1.67</v>
      </c>
      <c r="I292">
        <v>101.2726</v>
      </c>
      <c r="K292" s="2">
        <v>0.599305555555555</v>
      </c>
      <c r="L292" s="3">
        <f t="shared" si="23"/>
        <v>278.59930555555553</v>
      </c>
      <c r="M292">
        <f t="shared" si="26"/>
        <v>555.6668224010718</v>
      </c>
      <c r="N292">
        <f t="shared" si="27"/>
        <v>152.32763094184685</v>
      </c>
    </row>
    <row r="293" spans="1:14" ht="12.75">
      <c r="A293" t="s">
        <v>1</v>
      </c>
      <c r="B293" s="1">
        <v>36803</v>
      </c>
      <c r="C293" s="2">
        <v>0.6013657407407408</v>
      </c>
      <c r="D293" t="s">
        <v>382</v>
      </c>
      <c r="E293">
        <v>0.675</v>
      </c>
      <c r="F293">
        <v>9.9897</v>
      </c>
      <c r="G293" t="s">
        <v>383</v>
      </c>
      <c r="H293">
        <v>1.668</v>
      </c>
      <c r="I293">
        <v>101.7982</v>
      </c>
      <c r="K293" s="2">
        <v>0.601388888888888</v>
      </c>
      <c r="L293" s="3">
        <f t="shared" si="23"/>
        <v>278.6013888888889</v>
      </c>
      <c r="M293">
        <f t="shared" si="26"/>
        <v>528.3645242901596</v>
      </c>
      <c r="N293">
        <f t="shared" si="27"/>
        <v>152.9303106451872</v>
      </c>
    </row>
    <row r="294" spans="1:14" ht="12.75">
      <c r="A294" t="s">
        <v>2</v>
      </c>
      <c r="B294" s="1">
        <v>36803</v>
      </c>
      <c r="C294" s="2">
        <v>0.603449074074074</v>
      </c>
      <c r="D294" t="s">
        <v>382</v>
      </c>
      <c r="E294">
        <v>0.675</v>
      </c>
      <c r="F294">
        <v>10.6235</v>
      </c>
      <c r="G294" t="s">
        <v>383</v>
      </c>
      <c r="H294">
        <v>1.668</v>
      </c>
      <c r="I294">
        <v>101.2613</v>
      </c>
      <c r="K294" s="2">
        <v>0.603472222222222</v>
      </c>
      <c r="L294" s="3">
        <f t="shared" si="23"/>
        <v>278.6034722222222</v>
      </c>
      <c r="M294">
        <f t="shared" si="26"/>
        <v>561.8867957793037</v>
      </c>
      <c r="N294">
        <f t="shared" si="27"/>
        <v>152.3146737868854</v>
      </c>
    </row>
    <row r="295" spans="1:14" ht="12.75">
      <c r="A295" t="s">
        <v>390</v>
      </c>
      <c r="B295" s="1">
        <v>36803</v>
      </c>
      <c r="C295">
        <f>AVERAGE(C294,C296)</f>
        <v>0.6055381944444445</v>
      </c>
      <c r="D295" t="s">
        <v>382</v>
      </c>
      <c r="E295" t="s">
        <v>390</v>
      </c>
      <c r="F295" t="s">
        <v>390</v>
      </c>
      <c r="G295" t="s">
        <v>383</v>
      </c>
      <c r="H295" t="s">
        <v>390</v>
      </c>
      <c r="I295" t="s">
        <v>390</v>
      </c>
      <c r="K295" s="2">
        <v>0.605555555555555</v>
      </c>
      <c r="L295" s="3">
        <f t="shared" si="23"/>
        <v>278.60555555555555</v>
      </c>
      <c r="M295" t="s">
        <v>390</v>
      </c>
      <c r="N295" t="s">
        <v>390</v>
      </c>
    </row>
    <row r="296" spans="1:14" ht="12.75">
      <c r="A296" t="s">
        <v>3</v>
      </c>
      <c r="B296" s="1">
        <v>36803</v>
      </c>
      <c r="C296" s="2">
        <v>0.6076273148148148</v>
      </c>
      <c r="D296" t="s">
        <v>382</v>
      </c>
      <c r="E296">
        <v>0.675</v>
      </c>
      <c r="F296">
        <v>10.404</v>
      </c>
      <c r="G296" t="s">
        <v>383</v>
      </c>
      <c r="H296">
        <v>1.67</v>
      </c>
      <c r="I296">
        <v>102.0834</v>
      </c>
      <c r="K296" s="2">
        <v>0.607638888888888</v>
      </c>
      <c r="L296" s="3">
        <f t="shared" si="23"/>
        <v>278.6076388888889</v>
      </c>
      <c r="M296">
        <f t="shared" si="26"/>
        <v>550.277236625206</v>
      </c>
      <c r="N296">
        <f>(277-103)/(-62+(AVERAGE($P$207,$P$367)))*I296+277-((277-103)/(-62+(AVERAGE($P$207,$P$367)))*210)</f>
        <v>153.257335476604</v>
      </c>
    </row>
    <row r="297" spans="1:14" ht="12.75">
      <c r="A297" t="s">
        <v>4</v>
      </c>
      <c r="B297" s="1">
        <v>36803</v>
      </c>
      <c r="C297" s="2">
        <v>0.6097106481481481</v>
      </c>
      <c r="D297" t="s">
        <v>382</v>
      </c>
      <c r="E297">
        <v>0.673</v>
      </c>
      <c r="F297">
        <v>10.0755</v>
      </c>
      <c r="G297" t="s">
        <v>383</v>
      </c>
      <c r="H297">
        <v>1.666</v>
      </c>
      <c r="I297">
        <v>99.7429</v>
      </c>
      <c r="K297" s="2">
        <v>0.609722222222222</v>
      </c>
      <c r="L297" s="3">
        <f t="shared" si="23"/>
        <v>278.6097222222222</v>
      </c>
      <c r="M297">
        <f t="shared" si="26"/>
        <v>532.9025660916246</v>
      </c>
      <c r="N297">
        <f>(277-103)/(-62+(AVERAGE($P$207,$P$367)))*I297+277-((277-103)/(-62+(AVERAGE($P$207,$P$367)))*210)</f>
        <v>150.57359908834667</v>
      </c>
    </row>
    <row r="298" spans="1:14" ht="12.75">
      <c r="A298" t="s">
        <v>390</v>
      </c>
      <c r="B298" s="1">
        <v>36803</v>
      </c>
      <c r="C298">
        <f>AVERAGE(C297,C299)</f>
        <v>0.6117939814814815</v>
      </c>
      <c r="D298" t="s">
        <v>382</v>
      </c>
      <c r="E298" t="s">
        <v>390</v>
      </c>
      <c r="F298" t="s">
        <v>390</v>
      </c>
      <c r="G298" t="s">
        <v>383</v>
      </c>
      <c r="H298" t="s">
        <v>390</v>
      </c>
      <c r="I298" t="s">
        <v>390</v>
      </c>
      <c r="K298" s="2">
        <v>0.611805555555555</v>
      </c>
      <c r="L298" s="3">
        <f t="shared" si="23"/>
        <v>278.6118055555556</v>
      </c>
      <c r="M298" t="s">
        <v>390</v>
      </c>
      <c r="N298" t="s">
        <v>390</v>
      </c>
    </row>
    <row r="299" spans="1:14" ht="12.75">
      <c r="A299" t="s">
        <v>5</v>
      </c>
      <c r="B299" s="1">
        <v>36803</v>
      </c>
      <c r="C299" s="2">
        <v>0.6138773148148148</v>
      </c>
      <c r="D299" t="s">
        <v>382</v>
      </c>
      <c r="E299">
        <v>0.673</v>
      </c>
      <c r="F299">
        <v>10.0584</v>
      </c>
      <c r="G299" t="s">
        <v>383</v>
      </c>
      <c r="H299">
        <v>1.67</v>
      </c>
      <c r="I299">
        <v>94.3525</v>
      </c>
      <c r="K299" s="2">
        <v>0.613888888888888</v>
      </c>
      <c r="L299" s="3">
        <f t="shared" si="23"/>
        <v>278.6138888888889</v>
      </c>
      <c r="M299">
        <f t="shared" si="26"/>
        <v>531.998131187137</v>
      </c>
      <c r="N299">
        <f>(277-103)/(-62+(AVERAGE($P$207,$P$367)))*I299+277-((277-103)/(-62+(AVERAGE($P$207,$P$367)))*210)</f>
        <v>144.3926921764637</v>
      </c>
    </row>
    <row r="300" spans="1:14" ht="12.75">
      <c r="A300" t="s">
        <v>6</v>
      </c>
      <c r="B300" s="1">
        <v>36803</v>
      </c>
      <c r="C300" s="2">
        <v>0.6159606481481482</v>
      </c>
      <c r="D300" t="s">
        <v>382</v>
      </c>
      <c r="E300">
        <v>0.675</v>
      </c>
      <c r="F300">
        <v>10.231</v>
      </c>
      <c r="G300" t="s">
        <v>383</v>
      </c>
      <c r="H300">
        <v>1.67</v>
      </c>
      <c r="I300">
        <v>97.6865</v>
      </c>
      <c r="K300" s="2">
        <v>0.615972222222221</v>
      </c>
      <c r="L300" s="3">
        <f t="shared" si="23"/>
        <v>278.61597222222224</v>
      </c>
      <c r="M300">
        <f t="shared" si="26"/>
        <v>541.1271057201541</v>
      </c>
      <c r="N300">
        <f>(277-103)/(-62+(AVERAGE($P$207,$P$367)))*I300+277-((277-103)/(-62+(AVERAGE($P$207,$P$367)))*210)</f>
        <v>148.21562621553642</v>
      </c>
    </row>
    <row r="301" spans="1:14" ht="12.75">
      <c r="A301" t="s">
        <v>390</v>
      </c>
      <c r="B301" s="1">
        <v>36803</v>
      </c>
      <c r="C301">
        <f>AVERAGE(C300,C303)</f>
        <v>0.6190914351851853</v>
      </c>
      <c r="D301" t="s">
        <v>382</v>
      </c>
      <c r="E301" t="s">
        <v>390</v>
      </c>
      <c r="F301" t="s">
        <v>390</v>
      </c>
      <c r="G301" t="s">
        <v>383</v>
      </c>
      <c r="H301" t="s">
        <v>390</v>
      </c>
      <c r="I301" t="s">
        <v>390</v>
      </c>
      <c r="K301" s="2">
        <v>0.618055555555554</v>
      </c>
      <c r="L301" s="3">
        <f t="shared" si="23"/>
        <v>278.61805555555554</v>
      </c>
      <c r="M301" t="s">
        <v>390</v>
      </c>
      <c r="N301" t="s">
        <v>390</v>
      </c>
    </row>
    <row r="302" spans="1:14" ht="12.75">
      <c r="A302" t="s">
        <v>390</v>
      </c>
      <c r="B302" s="1">
        <v>36803</v>
      </c>
      <c r="C302">
        <f>AVERAGE(C301,C303)</f>
        <v>0.6206568287037038</v>
      </c>
      <c r="D302" t="s">
        <v>382</v>
      </c>
      <c r="E302" t="s">
        <v>390</v>
      </c>
      <c r="F302" t="s">
        <v>390</v>
      </c>
      <c r="G302" t="s">
        <v>383</v>
      </c>
      <c r="H302" t="s">
        <v>390</v>
      </c>
      <c r="I302" t="s">
        <v>390</v>
      </c>
      <c r="K302" s="2">
        <v>0.620138888888888</v>
      </c>
      <c r="L302" s="3">
        <f t="shared" si="23"/>
        <v>278.6201388888889</v>
      </c>
      <c r="M302" t="s">
        <v>390</v>
      </c>
      <c r="N302" t="s">
        <v>390</v>
      </c>
    </row>
    <row r="303" spans="1:14" ht="12.75">
      <c r="A303" t="s">
        <v>7</v>
      </c>
      <c r="B303" s="1">
        <v>36803</v>
      </c>
      <c r="C303" s="2">
        <v>0.6222222222222222</v>
      </c>
      <c r="D303" t="s">
        <v>382</v>
      </c>
      <c r="E303">
        <v>0.675</v>
      </c>
      <c r="F303">
        <v>10.7147</v>
      </c>
      <c r="G303" t="s">
        <v>383</v>
      </c>
      <c r="H303">
        <v>1.671</v>
      </c>
      <c r="I303">
        <v>96.2532</v>
      </c>
      <c r="K303" s="2">
        <v>0.622222222222222</v>
      </c>
      <c r="L303" s="3">
        <f t="shared" si="23"/>
        <v>278.6222222222222</v>
      </c>
      <c r="M303">
        <f t="shared" si="26"/>
        <v>566.7104486032387</v>
      </c>
      <c r="N303">
        <f aca="true" t="shared" si="28" ref="N303:N314">(277-103)/(-62+(AVERAGE($P$207,$P$367)))*I303+277-((277-103)/(-62+(AVERAGE($P$207,$P$367)))*210)</f>
        <v>146.57213150701727</v>
      </c>
    </row>
    <row r="304" spans="1:14" ht="12.75">
      <c r="A304" t="s">
        <v>8</v>
      </c>
      <c r="B304" s="1">
        <v>36803</v>
      </c>
      <c r="C304" s="2">
        <v>0.6243055555555556</v>
      </c>
      <c r="D304" t="s">
        <v>382</v>
      </c>
      <c r="E304">
        <v>0.673</v>
      </c>
      <c r="F304">
        <v>9.553</v>
      </c>
      <c r="G304" t="s">
        <v>383</v>
      </c>
      <c r="H304">
        <v>1.67</v>
      </c>
      <c r="I304">
        <v>96.6455</v>
      </c>
      <c r="K304" s="2">
        <v>0.624305555555555</v>
      </c>
      <c r="L304" s="3">
        <f t="shared" si="23"/>
        <v>278.62430555555557</v>
      </c>
      <c r="M304">
        <f t="shared" si="26"/>
        <v>505.2670551211643</v>
      </c>
      <c r="N304">
        <f t="shared" si="28"/>
        <v>147.02196264784754</v>
      </c>
    </row>
    <row r="305" spans="1:14" ht="12.75">
      <c r="A305" t="s">
        <v>9</v>
      </c>
      <c r="B305" s="1">
        <v>36803</v>
      </c>
      <c r="C305" s="2">
        <v>0.6263888888888889</v>
      </c>
      <c r="D305" t="s">
        <v>382</v>
      </c>
      <c r="E305">
        <v>0.675</v>
      </c>
      <c r="F305">
        <v>10.473</v>
      </c>
      <c r="G305" t="s">
        <v>383</v>
      </c>
      <c r="H305">
        <v>1.671</v>
      </c>
      <c r="I305">
        <v>97.1928</v>
      </c>
      <c r="K305" s="2">
        <v>0.626388888888888</v>
      </c>
      <c r="L305" s="3">
        <f t="shared" si="23"/>
        <v>278.62638888888887</v>
      </c>
      <c r="M305">
        <f t="shared" si="26"/>
        <v>553.9267108012094</v>
      </c>
      <c r="N305">
        <f t="shared" si="28"/>
        <v>147.64952467531742</v>
      </c>
    </row>
    <row r="306" spans="1:14" ht="12.75">
      <c r="A306" t="s">
        <v>10</v>
      </c>
      <c r="B306" s="1">
        <v>36803</v>
      </c>
      <c r="C306" s="2">
        <v>0.6284722222222222</v>
      </c>
      <c r="D306" t="s">
        <v>382</v>
      </c>
      <c r="E306">
        <v>0.675</v>
      </c>
      <c r="F306">
        <v>9.8956</v>
      </c>
      <c r="G306" t="s">
        <v>383</v>
      </c>
      <c r="H306">
        <v>1.67</v>
      </c>
      <c r="I306">
        <v>98.699</v>
      </c>
      <c r="K306" s="2">
        <v>0.628472222222222</v>
      </c>
      <c r="L306" s="3">
        <f t="shared" si="23"/>
        <v>278.62847222222223</v>
      </c>
      <c r="M306">
        <f t="shared" si="26"/>
        <v>523.3874877689724</v>
      </c>
      <c r="N306">
        <f t="shared" si="28"/>
        <v>149.3766102331013</v>
      </c>
    </row>
    <row r="307" spans="1:14" ht="12.75">
      <c r="A307" t="s">
        <v>11</v>
      </c>
      <c r="B307" s="1">
        <v>36803</v>
      </c>
      <c r="C307" s="2">
        <v>0.630613425925926</v>
      </c>
      <c r="D307" t="s">
        <v>382</v>
      </c>
      <c r="E307">
        <v>0.675</v>
      </c>
      <c r="F307">
        <v>10.638</v>
      </c>
      <c r="G307" t="s">
        <v>383</v>
      </c>
      <c r="H307">
        <v>1.671</v>
      </c>
      <c r="I307">
        <v>100.295</v>
      </c>
      <c r="K307" s="2">
        <v>0.630555555555555</v>
      </c>
      <c r="L307" s="3">
        <f t="shared" si="23"/>
        <v>278.63055555555553</v>
      </c>
      <c r="M307">
        <f t="shared" si="26"/>
        <v>562.6537142655653</v>
      </c>
      <c r="N307">
        <f t="shared" si="28"/>
        <v>151.20666504004794</v>
      </c>
    </row>
    <row r="308" spans="1:14" ht="12.75">
      <c r="A308" t="s">
        <v>12</v>
      </c>
      <c r="B308" s="1">
        <v>36803</v>
      </c>
      <c r="C308" s="2">
        <v>0.6326388888888889</v>
      </c>
      <c r="D308" t="s">
        <v>382</v>
      </c>
      <c r="E308">
        <v>0.673</v>
      </c>
      <c r="F308">
        <v>9.5272</v>
      </c>
      <c r="G308" t="s">
        <v>383</v>
      </c>
      <c r="H308">
        <v>1.67</v>
      </c>
      <c r="I308">
        <v>99.8635</v>
      </c>
      <c r="K308" s="2">
        <v>0.632638888888888</v>
      </c>
      <c r="L308" s="3">
        <f t="shared" si="23"/>
        <v>278.6326388888889</v>
      </c>
      <c r="M308">
        <f t="shared" si="26"/>
        <v>503.90246912491955</v>
      </c>
      <c r="N308">
        <f t="shared" si="28"/>
        <v>150.71188518466107</v>
      </c>
    </row>
    <row r="309" spans="1:14" ht="12.75">
      <c r="A309" t="s">
        <v>13</v>
      </c>
      <c r="B309" s="1">
        <v>36803</v>
      </c>
      <c r="C309" s="2">
        <v>0.6347337962962963</v>
      </c>
      <c r="D309" t="s">
        <v>382</v>
      </c>
      <c r="E309">
        <v>0.675</v>
      </c>
      <c r="F309">
        <v>10.0337</v>
      </c>
      <c r="G309" t="s">
        <v>383</v>
      </c>
      <c r="H309">
        <v>1.67</v>
      </c>
      <c r="I309">
        <v>100.5842</v>
      </c>
      <c r="K309" s="2">
        <v>0.634722222222222</v>
      </c>
      <c r="L309" s="3">
        <f t="shared" si="23"/>
        <v>278.6347222222222</v>
      </c>
      <c r="M309">
        <f t="shared" si="26"/>
        <v>530.6917252139878</v>
      </c>
      <c r="N309">
        <f t="shared" si="28"/>
        <v>151.53827647499094</v>
      </c>
    </row>
    <row r="310" spans="1:14" ht="12.75">
      <c r="A310" t="s">
        <v>14</v>
      </c>
      <c r="B310" s="1">
        <v>36803</v>
      </c>
      <c r="C310" s="2">
        <v>0.6368171296296297</v>
      </c>
      <c r="D310" t="s">
        <v>382</v>
      </c>
      <c r="E310">
        <v>0.673</v>
      </c>
      <c r="F310">
        <v>10.1195</v>
      </c>
      <c r="G310" t="s">
        <v>383</v>
      </c>
      <c r="H310">
        <v>1.67</v>
      </c>
      <c r="I310">
        <v>96.9511</v>
      </c>
      <c r="K310" s="2">
        <v>0.636805555555555</v>
      </c>
      <c r="L310" s="3">
        <f t="shared" si="23"/>
        <v>278.63680555555555</v>
      </c>
      <c r="M310">
        <f t="shared" si="26"/>
        <v>535.2297670154529</v>
      </c>
      <c r="N310">
        <f t="shared" si="28"/>
        <v>147.37237915724785</v>
      </c>
    </row>
    <row r="311" spans="1:14" ht="12.75">
      <c r="A311" t="s">
        <v>15</v>
      </c>
      <c r="B311" s="1">
        <v>36803</v>
      </c>
      <c r="C311" s="2">
        <v>0.638900462962963</v>
      </c>
      <c r="D311" t="s">
        <v>382</v>
      </c>
      <c r="E311">
        <v>0.675</v>
      </c>
      <c r="F311">
        <v>10.2234</v>
      </c>
      <c r="G311" t="s">
        <v>383</v>
      </c>
      <c r="H311">
        <v>1.67</v>
      </c>
      <c r="I311">
        <v>99.2946</v>
      </c>
      <c r="K311" s="2">
        <v>0.638888888888888</v>
      </c>
      <c r="L311" s="3">
        <f t="shared" si="23"/>
        <v>278.6388888888889</v>
      </c>
      <c r="M311">
        <f t="shared" si="26"/>
        <v>540.7251346514928</v>
      </c>
      <c r="N311">
        <f t="shared" si="28"/>
        <v>150.05955549814985</v>
      </c>
    </row>
    <row r="312" spans="1:14" ht="12.75">
      <c r="A312" t="s">
        <v>16</v>
      </c>
      <c r="B312" s="1">
        <v>36803</v>
      </c>
      <c r="C312" s="2">
        <v>0.6409837962962963</v>
      </c>
      <c r="D312" t="s">
        <v>382</v>
      </c>
      <c r="E312">
        <v>0.675</v>
      </c>
      <c r="F312">
        <v>10.2909</v>
      </c>
      <c r="G312" t="s">
        <v>383</v>
      </c>
      <c r="H312">
        <v>1.671</v>
      </c>
      <c r="I312">
        <v>102.747</v>
      </c>
      <c r="K312" s="2">
        <v>0.640972222222222</v>
      </c>
      <c r="L312" s="3">
        <f t="shared" si="23"/>
        <v>278.6409722222222</v>
      </c>
      <c r="M312">
        <f t="shared" si="26"/>
        <v>544.2952724323658</v>
      </c>
      <c r="N312">
        <f t="shared" si="28"/>
        <v>154.0182530015976</v>
      </c>
    </row>
    <row r="313" spans="1:14" ht="12.75">
      <c r="A313" t="s">
        <v>17</v>
      </c>
      <c r="B313" s="1">
        <v>36803</v>
      </c>
      <c r="C313" s="2">
        <v>0.6430671296296296</v>
      </c>
      <c r="D313" t="s">
        <v>382</v>
      </c>
      <c r="E313">
        <v>0.675</v>
      </c>
      <c r="F313">
        <v>10.8896</v>
      </c>
      <c r="G313" t="s">
        <v>383</v>
      </c>
      <c r="H313">
        <v>1.671</v>
      </c>
      <c r="I313">
        <v>102.8734</v>
      </c>
      <c r="K313" s="2">
        <v>0.643055555555555</v>
      </c>
      <c r="L313" s="3">
        <f t="shared" si="23"/>
        <v>278.6430555555556</v>
      </c>
      <c r="M313">
        <f t="shared" si="26"/>
        <v>575.961072275456</v>
      </c>
      <c r="N313">
        <f t="shared" si="28"/>
        <v>154.16318967302493</v>
      </c>
    </row>
    <row r="314" spans="1:14" ht="12.75">
      <c r="A314" t="s">
        <v>18</v>
      </c>
      <c r="B314" s="1">
        <v>36803</v>
      </c>
      <c r="C314" s="2">
        <v>0.645150462962963</v>
      </c>
      <c r="D314" t="s">
        <v>382</v>
      </c>
      <c r="E314">
        <v>0.675</v>
      </c>
      <c r="F314">
        <v>10.5221</v>
      </c>
      <c r="G314" t="s">
        <v>383</v>
      </c>
      <c r="H314">
        <v>1.671</v>
      </c>
      <c r="I314">
        <v>103.1761</v>
      </c>
      <c r="K314" s="2">
        <v>0.645138888888888</v>
      </c>
      <c r="L314" s="3">
        <f t="shared" si="23"/>
        <v>278.6451388888889</v>
      </c>
      <c r="M314">
        <f t="shared" si="26"/>
        <v>556.5236554684814</v>
      </c>
      <c r="N314">
        <f t="shared" si="28"/>
        <v>154.5102808948688</v>
      </c>
    </row>
    <row r="315" spans="1:14" ht="12.75">
      <c r="A315" t="s">
        <v>390</v>
      </c>
      <c r="B315" s="1">
        <v>36803</v>
      </c>
      <c r="C315">
        <f>AVERAGE(C314,C316)</f>
        <v>0.6472395833333333</v>
      </c>
      <c r="D315" t="s">
        <v>382</v>
      </c>
      <c r="E315" t="s">
        <v>390</v>
      </c>
      <c r="F315" t="s">
        <v>390</v>
      </c>
      <c r="G315" t="s">
        <v>383</v>
      </c>
      <c r="H315" t="s">
        <v>390</v>
      </c>
      <c r="I315" t="s">
        <v>390</v>
      </c>
      <c r="K315" s="2">
        <v>0.647222222222221</v>
      </c>
      <c r="L315" s="3">
        <f t="shared" si="23"/>
        <v>278.64722222222224</v>
      </c>
      <c r="M315" t="s">
        <v>390</v>
      </c>
      <c r="N315" t="s">
        <v>390</v>
      </c>
    </row>
    <row r="316" spans="1:14" ht="12.75">
      <c r="A316" t="s">
        <v>19</v>
      </c>
      <c r="B316" s="1">
        <v>36803</v>
      </c>
      <c r="C316" s="2">
        <v>0.6493287037037038</v>
      </c>
      <c r="D316" t="s">
        <v>382</v>
      </c>
      <c r="E316">
        <v>0.675</v>
      </c>
      <c r="F316">
        <v>9.7202</v>
      </c>
      <c r="G316" t="s">
        <v>383</v>
      </c>
      <c r="H316">
        <v>1.671</v>
      </c>
      <c r="I316">
        <v>107.468</v>
      </c>
      <c r="K316" s="2">
        <v>0.649305555555554</v>
      </c>
      <c r="L316" s="3">
        <f t="shared" si="23"/>
        <v>278.64930555555554</v>
      </c>
      <c r="M316">
        <f t="shared" si="26"/>
        <v>514.1104186317116</v>
      </c>
      <c r="N316">
        <f>(277-103)/(-62+(AVERAGE($P$207,$P$367)))*I316+277-((277-103)/(-62+(AVERAGE($P$207,$P$367)))*210)</f>
        <v>159.43159181337404</v>
      </c>
    </row>
    <row r="317" spans="1:14" ht="12.75">
      <c r="A317" t="s">
        <v>390</v>
      </c>
      <c r="B317" s="1">
        <v>36803</v>
      </c>
      <c r="C317">
        <f>AVERAGE(C316,C318)</f>
        <v>0.6514120370370371</v>
      </c>
      <c r="D317" t="s">
        <v>382</v>
      </c>
      <c r="E317" t="s">
        <v>390</v>
      </c>
      <c r="F317" t="s">
        <v>390</v>
      </c>
      <c r="G317" t="s">
        <v>383</v>
      </c>
      <c r="H317" t="s">
        <v>390</v>
      </c>
      <c r="I317" t="s">
        <v>390</v>
      </c>
      <c r="K317" s="2">
        <v>0.651388888888888</v>
      </c>
      <c r="L317" s="3">
        <f t="shared" si="23"/>
        <v>278.6513888888889</v>
      </c>
      <c r="M317" t="s">
        <v>390</v>
      </c>
      <c r="N317" t="s">
        <v>390</v>
      </c>
    </row>
    <row r="318" spans="1:14" ht="12.75">
      <c r="A318" t="s">
        <v>20</v>
      </c>
      <c r="B318" s="1">
        <v>36803</v>
      </c>
      <c r="C318" s="2">
        <v>0.6534953703703704</v>
      </c>
      <c r="D318" t="s">
        <v>382</v>
      </c>
      <c r="E318">
        <v>0.675</v>
      </c>
      <c r="F318">
        <v>9.8119</v>
      </c>
      <c r="G318" t="s">
        <v>383</v>
      </c>
      <c r="H318">
        <v>1.673</v>
      </c>
      <c r="I318">
        <v>103.8053</v>
      </c>
      <c r="K318" s="2">
        <v>0.653472222222222</v>
      </c>
      <c r="L318" s="3">
        <f t="shared" si="23"/>
        <v>278.6534722222222</v>
      </c>
      <c r="M318">
        <f t="shared" si="26"/>
        <v>518.96051692069</v>
      </c>
      <c r="N318">
        <f>(277-103)/(-62+(AVERAGE($P$207,$P$367)))*I318+277-((277-103)/(-62+(AVERAGE($P$207,$P$367)))*210)</f>
        <v>155.23175362953725</v>
      </c>
    </row>
    <row r="319" spans="1:14" ht="12.75">
      <c r="A319" t="s">
        <v>21</v>
      </c>
      <c r="B319" s="1">
        <v>36803</v>
      </c>
      <c r="C319" s="2">
        <v>0.6555787037037036</v>
      </c>
      <c r="D319" t="s">
        <v>382</v>
      </c>
      <c r="E319">
        <v>0.675</v>
      </c>
      <c r="F319">
        <v>10.0425</v>
      </c>
      <c r="G319" t="s">
        <v>383</v>
      </c>
      <c r="H319">
        <v>1.673</v>
      </c>
      <c r="I319">
        <v>105.7562</v>
      </c>
      <c r="K319" s="2">
        <v>0.655555555555555</v>
      </c>
      <c r="L319" s="3">
        <f t="shared" si="23"/>
        <v>278.65555555555557</v>
      </c>
      <c r="M319">
        <f t="shared" si="26"/>
        <v>531.1571653987535</v>
      </c>
      <c r="N319">
        <f>(277-103)/(-62+(AVERAGE($P$207,$P$367)))*I319+277-((277-103)/(-62+(AVERAGE($P$207,$P$367)))*210)</f>
        <v>157.4687548343444</v>
      </c>
    </row>
    <row r="320" spans="1:14" ht="12.75">
      <c r="A320" t="s">
        <v>22</v>
      </c>
      <c r="B320" s="1">
        <v>36803</v>
      </c>
      <c r="C320" s="2">
        <v>0.6576620370370371</v>
      </c>
      <c r="D320" t="s">
        <v>382</v>
      </c>
      <c r="E320">
        <v>0.673</v>
      </c>
      <c r="F320">
        <v>9.732</v>
      </c>
      <c r="G320" t="s">
        <v>383</v>
      </c>
      <c r="H320">
        <v>1.671</v>
      </c>
      <c r="I320">
        <v>106.4298</v>
      </c>
      <c r="K320" s="2">
        <v>0.657638888888888</v>
      </c>
      <c r="L320" s="3">
        <f t="shared" si="23"/>
        <v>278.65763888888887</v>
      </c>
      <c r="M320">
        <f t="shared" si="26"/>
        <v>514.7345316067383</v>
      </c>
      <c r="N320">
        <f>(277-103)/(-62+(AVERAGE($P$207,$P$367)))*I320+277-((277-103)/(-62+(AVERAGE($P$207,$P$367)))*210)</f>
        <v>158.24113886815348</v>
      </c>
    </row>
    <row r="321" spans="1:14" ht="12.75">
      <c r="A321" t="s">
        <v>390</v>
      </c>
      <c r="B321" s="1">
        <v>36803</v>
      </c>
      <c r="C321">
        <f>AVERAGE(C320,C322)</f>
        <v>0.6597453703703704</v>
      </c>
      <c r="D321" t="s">
        <v>382</v>
      </c>
      <c r="E321" t="s">
        <v>390</v>
      </c>
      <c r="F321" t="s">
        <v>390</v>
      </c>
      <c r="G321" t="s">
        <v>383</v>
      </c>
      <c r="H321" t="s">
        <v>390</v>
      </c>
      <c r="I321" t="s">
        <v>390</v>
      </c>
      <c r="K321" s="2">
        <v>0.659722222222221</v>
      </c>
      <c r="L321" s="3">
        <f t="shared" si="23"/>
        <v>278.65972222222223</v>
      </c>
      <c r="M321" t="s">
        <v>390</v>
      </c>
      <c r="N321" t="s">
        <v>390</v>
      </c>
    </row>
    <row r="322" spans="1:14" ht="12.75">
      <c r="A322" t="s">
        <v>23</v>
      </c>
      <c r="B322" s="1">
        <v>36803</v>
      </c>
      <c r="C322" s="2">
        <v>0.6618287037037037</v>
      </c>
      <c r="D322" t="s">
        <v>382</v>
      </c>
      <c r="E322">
        <v>0.673</v>
      </c>
      <c r="F322">
        <v>11.6995</v>
      </c>
      <c r="G322" t="s">
        <v>383</v>
      </c>
      <c r="H322">
        <v>1.673</v>
      </c>
      <c r="I322">
        <v>109.7207</v>
      </c>
      <c r="K322" s="2">
        <v>0.661805555555555</v>
      </c>
      <c r="L322" s="3">
        <f t="shared" si="23"/>
        <v>278.66180555555553</v>
      </c>
      <c r="M322">
        <f t="shared" si="26"/>
        <v>618.7974365529217</v>
      </c>
      <c r="N322">
        <f>(277-103)/(-62+(AVERAGE($P$207,$P$367)))*I322+277-((277-103)/(-62+(AVERAGE($P$207,$P$367)))*210)</f>
        <v>162.01465225423163</v>
      </c>
    </row>
    <row r="323" spans="1:14" ht="12.75">
      <c r="A323" t="s">
        <v>24</v>
      </c>
      <c r="B323" s="1">
        <v>36803</v>
      </c>
      <c r="C323" s="2">
        <v>0.6639236111111111</v>
      </c>
      <c r="D323" t="s">
        <v>382</v>
      </c>
      <c r="E323">
        <v>0.675</v>
      </c>
      <c r="F323">
        <v>9.6158</v>
      </c>
      <c r="G323" t="s">
        <v>383</v>
      </c>
      <c r="H323">
        <v>1.673</v>
      </c>
      <c r="I323">
        <v>113.1521</v>
      </c>
      <c r="K323" s="2">
        <v>0.663888888888888</v>
      </c>
      <c r="L323" s="3">
        <f t="shared" si="23"/>
        <v>278.6638888888889</v>
      </c>
      <c r="M323">
        <f t="shared" si="26"/>
        <v>508.5886055306282</v>
      </c>
      <c r="N323">
        <f>(277-103)/(-62+(AVERAGE($P$207,$P$367)))*I323+277-((277-103)/(-62+(AVERAGE($P$207,$P$367)))*210)</f>
        <v>165.94927008916693</v>
      </c>
    </row>
    <row r="324" spans="1:14" ht="12.75">
      <c r="A324" t="s">
        <v>390</v>
      </c>
      <c r="B324" s="1">
        <v>36803</v>
      </c>
      <c r="C324">
        <f>AVERAGE(C323,C325)</f>
        <v>0.6660069444444445</v>
      </c>
      <c r="D324" t="s">
        <v>382</v>
      </c>
      <c r="E324" t="s">
        <v>390</v>
      </c>
      <c r="F324" t="s">
        <v>390</v>
      </c>
      <c r="G324" t="s">
        <v>383</v>
      </c>
      <c r="H324" t="s">
        <v>390</v>
      </c>
      <c r="I324" t="s">
        <v>390</v>
      </c>
      <c r="K324" s="2">
        <v>0.665972222222221</v>
      </c>
      <c r="L324" s="3">
        <f t="shared" si="23"/>
        <v>278.6659722222222</v>
      </c>
      <c r="M324" t="s">
        <v>390</v>
      </c>
      <c r="N324" t="s">
        <v>390</v>
      </c>
    </row>
    <row r="325" spans="1:14" ht="12.75">
      <c r="A325" t="s">
        <v>25</v>
      </c>
      <c r="B325" s="1">
        <v>36803</v>
      </c>
      <c r="C325" s="2">
        <v>0.6680902777777779</v>
      </c>
      <c r="D325" t="s">
        <v>382</v>
      </c>
      <c r="E325">
        <v>0.676</v>
      </c>
      <c r="F325">
        <v>9.8289</v>
      </c>
      <c r="G325" t="s">
        <v>383</v>
      </c>
      <c r="H325">
        <v>1.675</v>
      </c>
      <c r="I325">
        <v>111.9249</v>
      </c>
      <c r="K325" s="2">
        <v>0.668055555555555</v>
      </c>
      <c r="L325" s="3">
        <f t="shared" si="23"/>
        <v>278.66805555555555</v>
      </c>
      <c r="M325">
        <f t="shared" si="26"/>
        <v>519.8596627321692</v>
      </c>
      <c r="N325">
        <f aca="true" t="shared" si="29" ref="N325:N331">(277-103)/(-62+(AVERAGE($P$207,$P$367)))*I325+277-((277-103)/(-62+(AVERAGE($P$207,$P$367)))*210)</f>
        <v>164.54210012733427</v>
      </c>
    </row>
    <row r="326" spans="1:14" ht="12.75">
      <c r="A326" t="s">
        <v>26</v>
      </c>
      <c r="B326" s="1">
        <v>36803</v>
      </c>
      <c r="C326" s="2">
        <v>0.6701736111111112</v>
      </c>
      <c r="D326" t="s">
        <v>382</v>
      </c>
      <c r="E326">
        <v>0.675</v>
      </c>
      <c r="F326">
        <v>9.7543</v>
      </c>
      <c r="G326" t="s">
        <v>383</v>
      </c>
      <c r="H326">
        <v>1.675</v>
      </c>
      <c r="I326">
        <v>113.6949</v>
      </c>
      <c r="K326" s="2">
        <v>0.670138888888888</v>
      </c>
      <c r="L326" s="3">
        <f aca="true" t="shared" si="30" ref="L326:L389">B326-DATE(1999,12,31)+K326</f>
        <v>278.6701388888889</v>
      </c>
      <c r="M326">
        <f t="shared" si="26"/>
        <v>515.9139993476786</v>
      </c>
      <c r="N326">
        <f t="shared" si="29"/>
        <v>166.57167218766983</v>
      </c>
    </row>
    <row r="327" spans="1:14" ht="12.75">
      <c r="A327" t="s">
        <v>27</v>
      </c>
      <c r="B327" s="1">
        <v>36803</v>
      </c>
      <c r="C327" s="2">
        <v>0.6722569444444444</v>
      </c>
      <c r="D327" t="s">
        <v>382</v>
      </c>
      <c r="E327">
        <v>0.675</v>
      </c>
      <c r="F327">
        <v>10.5888</v>
      </c>
      <c r="G327" t="s">
        <v>383</v>
      </c>
      <c r="H327">
        <v>1.675</v>
      </c>
      <c r="I327">
        <v>114.3531</v>
      </c>
      <c r="K327" s="2">
        <v>0.672222222222221</v>
      </c>
      <c r="L327" s="3">
        <f t="shared" si="30"/>
        <v>278.6722222222222</v>
      </c>
      <c r="M327">
        <f t="shared" si="26"/>
        <v>560.0514805052846</v>
      </c>
      <c r="N327">
        <f t="shared" si="29"/>
        <v>167.32639779790316</v>
      </c>
    </row>
    <row r="328" spans="1:14" ht="12.75">
      <c r="A328" t="s">
        <v>28</v>
      </c>
      <c r="B328" s="1">
        <v>36803</v>
      </c>
      <c r="C328" s="2">
        <v>0.6743402777777777</v>
      </c>
      <c r="D328" t="s">
        <v>382</v>
      </c>
      <c r="E328">
        <v>0.675</v>
      </c>
      <c r="F328">
        <v>10.3439</v>
      </c>
      <c r="G328" t="s">
        <v>383</v>
      </c>
      <c r="H328">
        <v>1.675</v>
      </c>
      <c r="I328">
        <v>117.1138</v>
      </c>
      <c r="K328" s="2">
        <v>0.674305555555555</v>
      </c>
      <c r="L328" s="3">
        <f t="shared" si="30"/>
        <v>278.6743055555556</v>
      </c>
      <c r="M328">
        <f t="shared" si="26"/>
        <v>547.0984917269769</v>
      </c>
      <c r="N328">
        <f t="shared" si="29"/>
        <v>170.49195688658585</v>
      </c>
    </row>
    <row r="329" spans="1:14" ht="12.75">
      <c r="A329" t="s">
        <v>29</v>
      </c>
      <c r="B329" s="1">
        <v>36803</v>
      </c>
      <c r="C329" s="2">
        <v>0.6764236111111112</v>
      </c>
      <c r="D329" t="s">
        <v>382</v>
      </c>
      <c r="E329">
        <v>0.675</v>
      </c>
      <c r="F329">
        <v>9.8557</v>
      </c>
      <c r="G329" t="s">
        <v>383</v>
      </c>
      <c r="H329">
        <v>1.675</v>
      </c>
      <c r="I329">
        <v>115.6225</v>
      </c>
      <c r="K329" s="2">
        <v>0.676388888888888</v>
      </c>
      <c r="L329" s="3">
        <f t="shared" si="30"/>
        <v>278.6763888888889</v>
      </c>
      <c r="M329">
        <f t="shared" si="26"/>
        <v>521.2771396585009</v>
      </c>
      <c r="N329">
        <f t="shared" si="29"/>
        <v>168.78195642693703</v>
      </c>
    </row>
    <row r="330" spans="1:14" ht="12.75">
      <c r="A330" t="s">
        <v>30</v>
      </c>
      <c r="B330" s="1">
        <v>36803</v>
      </c>
      <c r="C330" s="2">
        <v>0.6785185185185184</v>
      </c>
      <c r="D330" t="s">
        <v>382</v>
      </c>
      <c r="E330">
        <v>0.673</v>
      </c>
      <c r="F330">
        <v>10.9223</v>
      </c>
      <c r="G330" t="s">
        <v>383</v>
      </c>
      <c r="H330">
        <v>1.675</v>
      </c>
      <c r="I330">
        <v>114.9025</v>
      </c>
      <c r="K330" s="2">
        <v>0.678472222222221</v>
      </c>
      <c r="L330" s="3">
        <f t="shared" si="30"/>
        <v>278.67847222222224</v>
      </c>
      <c r="M330">
        <f t="shared" si="26"/>
        <v>577.6906056893009</v>
      </c>
      <c r="N330">
        <f t="shared" si="29"/>
        <v>167.95636779222423</v>
      </c>
    </row>
    <row r="331" spans="1:14" ht="12.75">
      <c r="A331" t="s">
        <v>31</v>
      </c>
      <c r="B331" s="1">
        <v>36803</v>
      </c>
      <c r="C331" s="2">
        <v>0.6806018518518518</v>
      </c>
      <c r="D331" t="s">
        <v>382</v>
      </c>
      <c r="E331">
        <v>0.675</v>
      </c>
      <c r="F331">
        <v>10.3093</v>
      </c>
      <c r="G331" t="s">
        <v>383</v>
      </c>
      <c r="H331">
        <v>1.673</v>
      </c>
      <c r="I331">
        <v>119.9908</v>
      </c>
      <c r="K331" s="2">
        <v>0.680555555555554</v>
      </c>
      <c r="L331" s="3">
        <f t="shared" si="30"/>
        <v>278.68055555555554</v>
      </c>
      <c r="M331">
        <f t="shared" si="26"/>
        <v>545.2684655459666</v>
      </c>
      <c r="N331">
        <f t="shared" si="29"/>
        <v>173.79087147279233</v>
      </c>
    </row>
    <row r="332" spans="1:14" ht="12.75">
      <c r="A332" t="s">
        <v>390</v>
      </c>
      <c r="B332" s="1">
        <v>36803</v>
      </c>
      <c r="C332">
        <f>AVERAGE(C331,C333)</f>
        <v>0.6826851851851852</v>
      </c>
      <c r="D332" t="s">
        <v>382</v>
      </c>
      <c r="E332" t="s">
        <v>390</v>
      </c>
      <c r="F332" t="s">
        <v>390</v>
      </c>
      <c r="G332" t="s">
        <v>383</v>
      </c>
      <c r="H332" t="s">
        <v>390</v>
      </c>
      <c r="I332" t="s">
        <v>390</v>
      </c>
      <c r="K332" s="2">
        <v>0.682638888888888</v>
      </c>
      <c r="L332" s="3">
        <f t="shared" si="30"/>
        <v>278.6826388888889</v>
      </c>
      <c r="M332" t="s">
        <v>390</v>
      </c>
      <c r="N332" t="s">
        <v>390</v>
      </c>
    </row>
    <row r="333" spans="1:14" ht="12.75">
      <c r="A333" t="s">
        <v>32</v>
      </c>
      <c r="B333" s="1">
        <v>36803</v>
      </c>
      <c r="C333" s="2">
        <v>0.6847685185185185</v>
      </c>
      <c r="D333" t="s">
        <v>382</v>
      </c>
      <c r="E333">
        <v>0.675</v>
      </c>
      <c r="F333">
        <v>9.7143</v>
      </c>
      <c r="G333" t="s">
        <v>383</v>
      </c>
      <c r="H333">
        <v>1.673</v>
      </c>
      <c r="I333">
        <v>121.6719</v>
      </c>
      <c r="K333" s="2">
        <v>0.684722222222221</v>
      </c>
      <c r="L333" s="3">
        <f t="shared" si="30"/>
        <v>278.6847222222222</v>
      </c>
      <c r="M333">
        <f t="shared" si="26"/>
        <v>513.7983621441982</v>
      </c>
      <c r="N333">
        <f>(277-103)/(-62+(AVERAGE($P$207,$P$367)))*I333+277-((277-103)/(-62+(AVERAGE($P$207,$P$367)))*210)</f>
        <v>175.71850626975856</v>
      </c>
    </row>
    <row r="334" spans="1:14" ht="12.75">
      <c r="A334" t="s">
        <v>390</v>
      </c>
      <c r="B334" s="1">
        <v>36803</v>
      </c>
      <c r="C334">
        <f>AVERAGE(C333,C335)</f>
        <v>0.6868518518518518</v>
      </c>
      <c r="D334" t="s">
        <v>382</v>
      </c>
      <c r="E334" t="s">
        <v>390</v>
      </c>
      <c r="F334" t="s">
        <v>390</v>
      </c>
      <c r="G334" t="s">
        <v>383</v>
      </c>
      <c r="H334" t="s">
        <v>390</v>
      </c>
      <c r="I334" t="s">
        <v>390</v>
      </c>
      <c r="K334" s="2">
        <v>0.686805555555555</v>
      </c>
      <c r="L334" s="3">
        <f t="shared" si="30"/>
        <v>278.68680555555557</v>
      </c>
      <c r="M334" t="s">
        <v>390</v>
      </c>
      <c r="N334" t="s">
        <v>390</v>
      </c>
    </row>
    <row r="335" spans="1:14" ht="12.75">
      <c r="A335" t="s">
        <v>33</v>
      </c>
      <c r="B335" s="1">
        <v>36803</v>
      </c>
      <c r="C335" s="2">
        <v>0.6889351851851853</v>
      </c>
      <c r="D335" t="s">
        <v>382</v>
      </c>
      <c r="E335">
        <v>0.675</v>
      </c>
      <c r="F335">
        <v>10.1178</v>
      </c>
      <c r="G335" t="s">
        <v>383</v>
      </c>
      <c r="H335">
        <v>1.673</v>
      </c>
      <c r="I335">
        <v>119.1138</v>
      </c>
      <c r="K335" s="2">
        <v>0.688888888888888</v>
      </c>
      <c r="L335" s="3">
        <f t="shared" si="30"/>
        <v>278.68888888888887</v>
      </c>
      <c r="M335">
        <f t="shared" si="26"/>
        <v>535.1398524343051</v>
      </c>
      <c r="N335">
        <f>(277-103)/(-62+(AVERAGE($P$207,$P$367)))*I335+277-((277-103)/(-62+(AVERAGE($P$207,$P$367)))*210)</f>
        <v>172.78525864967696</v>
      </c>
    </row>
    <row r="336" spans="1:14" ht="12.75">
      <c r="A336" t="s">
        <v>34</v>
      </c>
      <c r="B336" s="1">
        <v>36803</v>
      </c>
      <c r="C336" s="2">
        <v>0.6910185185185185</v>
      </c>
      <c r="D336" t="s">
        <v>382</v>
      </c>
      <c r="E336">
        <v>0.675</v>
      </c>
      <c r="F336">
        <v>10.1938</v>
      </c>
      <c r="G336" t="s">
        <v>383</v>
      </c>
      <c r="H336">
        <v>1.675</v>
      </c>
      <c r="I336">
        <v>123.1295</v>
      </c>
      <c r="K336" s="2">
        <v>0.690972222222221</v>
      </c>
      <c r="L336" s="3">
        <f t="shared" si="30"/>
        <v>278.69097222222223</v>
      </c>
      <c r="M336">
        <f t="shared" si="26"/>
        <v>539.1595631209174</v>
      </c>
      <c r="N336">
        <f>(277-103)/(-62+(AVERAGE($P$207,$P$367)))*I336+277-((277-103)/(-62+(AVERAGE($P$207,$P$367)))*210)</f>
        <v>177.38986459469925</v>
      </c>
    </row>
    <row r="337" spans="1:14" ht="12.75">
      <c r="A337" t="s">
        <v>35</v>
      </c>
      <c r="B337" s="1">
        <v>36803</v>
      </c>
      <c r="C337" s="2">
        <v>0.6931018518518518</v>
      </c>
      <c r="D337" t="s">
        <v>382</v>
      </c>
      <c r="E337">
        <v>0.676</v>
      </c>
      <c r="F337">
        <v>10.6846</v>
      </c>
      <c r="G337" t="s">
        <v>383</v>
      </c>
      <c r="H337">
        <v>1.675</v>
      </c>
      <c r="I337">
        <v>124.0637</v>
      </c>
      <c r="K337" s="2">
        <v>0.693055555555555</v>
      </c>
      <c r="L337" s="3">
        <f t="shared" si="30"/>
        <v>278.69305555555553</v>
      </c>
      <c r="M337">
        <f t="shared" si="26"/>
        <v>565.1184316076198</v>
      </c>
      <c r="N337">
        <f>(277-103)/(-62+(AVERAGE($P$207,$P$367)))*I337+277-((277-103)/(-62+(AVERAGE($P$207,$P$367)))*210)</f>
        <v>178.46106584823912</v>
      </c>
    </row>
    <row r="338" spans="1:14" ht="12.75">
      <c r="A338" t="s">
        <v>36</v>
      </c>
      <c r="B338" s="1">
        <v>36803</v>
      </c>
      <c r="C338" s="2">
        <v>0.6951967592592593</v>
      </c>
      <c r="D338" t="s">
        <v>382</v>
      </c>
      <c r="E338">
        <v>0.676</v>
      </c>
      <c r="F338">
        <v>9.9388</v>
      </c>
      <c r="G338" t="s">
        <v>383</v>
      </c>
      <c r="H338">
        <v>1.675</v>
      </c>
      <c r="I338">
        <v>121.9384</v>
      </c>
      <c r="K338" s="2">
        <v>0.695138888888888</v>
      </c>
      <c r="L338" s="3">
        <f t="shared" si="30"/>
        <v>278.6951388888889</v>
      </c>
      <c r="M338">
        <f aca="true" t="shared" si="31" ref="M338:M364">500*F338/AVERAGE($Q$367,$Q$207)</f>
        <v>525.6723759487311</v>
      </c>
      <c r="N338">
        <f>(277-103)/(-62+(AVERAGE($P$207,$P$367)))*I338+277-((277-103)/(-62+(AVERAGE($P$207,$P$367)))*210)</f>
        <v>176.02408872969045</v>
      </c>
    </row>
    <row r="339" spans="1:14" ht="12.75">
      <c r="A339" t="s">
        <v>37</v>
      </c>
      <c r="B339" s="1">
        <v>36803</v>
      </c>
      <c r="C339" s="2">
        <v>0.6972800925925925</v>
      </c>
      <c r="D339" t="s">
        <v>382</v>
      </c>
      <c r="E339">
        <v>0.676</v>
      </c>
      <c r="F339">
        <v>10.3298</v>
      </c>
      <c r="G339" t="s">
        <v>383</v>
      </c>
      <c r="H339">
        <v>1.676</v>
      </c>
      <c r="I339">
        <v>124.0077</v>
      </c>
      <c r="K339" s="2">
        <v>0.697222222222221</v>
      </c>
      <c r="L339" s="3">
        <f t="shared" si="30"/>
        <v>278.6972222222222</v>
      </c>
      <c r="M339">
        <f t="shared" si="31"/>
        <v>546.3527296127503</v>
      </c>
      <c r="N339">
        <f>(277-103)/(-62+(AVERAGE($P$207,$P$367)))*I339+277-((277-103)/(-62+(AVERAGE($P$207,$P$367)))*210)</f>
        <v>178.39685339887257</v>
      </c>
    </row>
    <row r="340" spans="1:14" ht="12.75">
      <c r="A340" t="s">
        <v>390</v>
      </c>
      <c r="B340" s="1">
        <v>36803</v>
      </c>
      <c r="C340">
        <f>AVERAGE(C339,C341)</f>
        <v>0.6993634259259258</v>
      </c>
      <c r="D340" t="s">
        <v>382</v>
      </c>
      <c r="E340" t="s">
        <v>390</v>
      </c>
      <c r="F340" t="s">
        <v>390</v>
      </c>
      <c r="G340" t="s">
        <v>383</v>
      </c>
      <c r="H340" t="s">
        <v>390</v>
      </c>
      <c r="I340" t="s">
        <v>390</v>
      </c>
      <c r="K340" s="2">
        <v>0.699305555555555</v>
      </c>
      <c r="L340" s="3">
        <f t="shared" si="30"/>
        <v>278.69930555555555</v>
      </c>
      <c r="M340" t="s">
        <v>390</v>
      </c>
      <c r="N340" t="s">
        <v>390</v>
      </c>
    </row>
    <row r="341" spans="1:14" ht="12.75">
      <c r="A341" t="s">
        <v>38</v>
      </c>
      <c r="B341" s="1">
        <v>36803</v>
      </c>
      <c r="C341" s="2">
        <v>0.7014467592592593</v>
      </c>
      <c r="D341" t="s">
        <v>382</v>
      </c>
      <c r="E341">
        <v>0.676</v>
      </c>
      <c r="F341">
        <v>10.4681</v>
      </c>
      <c r="G341" t="s">
        <v>383</v>
      </c>
      <c r="H341">
        <v>1.675</v>
      </c>
      <c r="I341">
        <v>125.1675</v>
      </c>
      <c r="K341" s="2">
        <v>0.701388888888888</v>
      </c>
      <c r="L341" s="3">
        <f t="shared" si="30"/>
        <v>278.7013888888889</v>
      </c>
      <c r="M341">
        <f t="shared" si="31"/>
        <v>553.6675452437831</v>
      </c>
      <c r="N341">
        <f aca="true" t="shared" si="32" ref="N341:N360">(277-103)/(-62+(AVERAGE($P$207,$P$367)))*I341+277-((277-103)/(-62+(AVERAGE($P$207,$P$367)))*210)</f>
        <v>179.72673909128912</v>
      </c>
    </row>
    <row r="342" spans="1:14" ht="12.75">
      <c r="A342" t="s">
        <v>39</v>
      </c>
      <c r="B342" s="1">
        <v>36803</v>
      </c>
      <c r="C342" s="2">
        <v>0.7035300925925926</v>
      </c>
      <c r="D342" t="s">
        <v>382</v>
      </c>
      <c r="E342">
        <v>0.675</v>
      </c>
      <c r="F342">
        <v>10.7129</v>
      </c>
      <c r="G342" t="s">
        <v>383</v>
      </c>
      <c r="H342">
        <v>1.675</v>
      </c>
      <c r="I342">
        <v>125.8233</v>
      </c>
      <c r="K342" s="2">
        <v>0.703472222222221</v>
      </c>
      <c r="L342" s="3">
        <f t="shared" si="30"/>
        <v>278.7034722222222</v>
      </c>
      <c r="M342">
        <f t="shared" si="31"/>
        <v>566.615244929082</v>
      </c>
      <c r="N342">
        <f t="shared" si="32"/>
        <v>180.47871273940666</v>
      </c>
    </row>
    <row r="343" spans="1:14" ht="12.75">
      <c r="A343" t="s">
        <v>40</v>
      </c>
      <c r="B343" s="1">
        <v>36803</v>
      </c>
      <c r="C343" s="2">
        <v>0.705613425925926</v>
      </c>
      <c r="D343" t="s">
        <v>382</v>
      </c>
      <c r="E343">
        <v>0.678</v>
      </c>
      <c r="F343">
        <v>10.3439</v>
      </c>
      <c r="G343" t="s">
        <v>383</v>
      </c>
      <c r="H343">
        <v>1.676</v>
      </c>
      <c r="I343">
        <v>129.7332</v>
      </c>
      <c r="K343" s="2">
        <v>0.705555555555555</v>
      </c>
      <c r="L343" s="3">
        <f t="shared" si="30"/>
        <v>278.7055555555556</v>
      </c>
      <c r="M343">
        <f t="shared" si="31"/>
        <v>547.0984917269769</v>
      </c>
      <c r="N343">
        <f t="shared" si="32"/>
        <v>184.96200302116154</v>
      </c>
    </row>
    <row r="344" spans="1:14" ht="12.75">
      <c r="A344" t="s">
        <v>41</v>
      </c>
      <c r="B344" s="1">
        <v>36803</v>
      </c>
      <c r="C344" s="2">
        <v>0.7076967592592592</v>
      </c>
      <c r="D344" t="s">
        <v>382</v>
      </c>
      <c r="E344">
        <v>0.676</v>
      </c>
      <c r="F344">
        <v>10.7798</v>
      </c>
      <c r="G344" t="s">
        <v>383</v>
      </c>
      <c r="H344">
        <v>1.675</v>
      </c>
      <c r="I344">
        <v>129.5622</v>
      </c>
      <c r="K344" s="2">
        <v>0.707638888888888</v>
      </c>
      <c r="L344" s="3">
        <f t="shared" si="30"/>
        <v>278.7076388888889</v>
      </c>
      <c r="M344">
        <f t="shared" si="31"/>
        <v>570.1536481519026</v>
      </c>
      <c r="N344">
        <f t="shared" si="32"/>
        <v>184.76592572041716</v>
      </c>
    </row>
    <row r="345" spans="1:14" ht="12.75">
      <c r="A345" t="s">
        <v>42</v>
      </c>
      <c r="B345" s="1">
        <v>36803</v>
      </c>
      <c r="C345" s="2">
        <v>0.7097916666666667</v>
      </c>
      <c r="D345" t="s">
        <v>382</v>
      </c>
      <c r="E345">
        <v>0.68</v>
      </c>
      <c r="F345">
        <v>10.1326</v>
      </c>
      <c r="G345" t="s">
        <v>383</v>
      </c>
      <c r="H345">
        <v>1.678</v>
      </c>
      <c r="I345">
        <v>126.4041</v>
      </c>
      <c r="K345" s="2">
        <v>0.709722222222221</v>
      </c>
      <c r="L345" s="3">
        <f t="shared" si="30"/>
        <v>278.70972222222224</v>
      </c>
      <c r="M345">
        <f t="shared" si="31"/>
        <v>535.9226381995927</v>
      </c>
      <c r="N345">
        <f t="shared" si="32"/>
        <v>181.14468757140827</v>
      </c>
    </row>
    <row r="346" spans="1:14" ht="12.75">
      <c r="A346" t="s">
        <v>43</v>
      </c>
      <c r="B346" s="1">
        <v>36803</v>
      </c>
      <c r="C346" s="2">
        <v>0.7119328703703703</v>
      </c>
      <c r="D346" t="s">
        <v>382</v>
      </c>
      <c r="E346">
        <v>0.676</v>
      </c>
      <c r="F346">
        <v>10.4927</v>
      </c>
      <c r="G346" t="s">
        <v>383</v>
      </c>
      <c r="H346">
        <v>1.675</v>
      </c>
      <c r="I346">
        <v>126.705</v>
      </c>
      <c r="K346" s="2">
        <v>0.711805555555554</v>
      </c>
      <c r="L346" s="3">
        <f t="shared" si="30"/>
        <v>278.71180555555554</v>
      </c>
      <c r="M346">
        <f t="shared" si="31"/>
        <v>554.9686621239233</v>
      </c>
      <c r="N346">
        <f t="shared" si="32"/>
        <v>181.4897148216653</v>
      </c>
    </row>
    <row r="347" spans="1:14" ht="12.75">
      <c r="A347" t="s">
        <v>44</v>
      </c>
      <c r="B347" s="1">
        <v>36803</v>
      </c>
      <c r="C347" s="2">
        <v>0.7139583333333334</v>
      </c>
      <c r="D347" t="s">
        <v>382</v>
      </c>
      <c r="E347">
        <v>0.676</v>
      </c>
      <c r="F347">
        <v>9.7988</v>
      </c>
      <c r="G347" t="s">
        <v>383</v>
      </c>
      <c r="H347">
        <v>1.675</v>
      </c>
      <c r="I347">
        <v>127.112</v>
      </c>
      <c r="K347" s="2">
        <v>0.713888888888888</v>
      </c>
      <c r="L347" s="3">
        <f t="shared" si="30"/>
        <v>278.7138888888889</v>
      </c>
      <c r="M347">
        <f t="shared" si="31"/>
        <v>518.2676457365502</v>
      </c>
      <c r="N347">
        <f t="shared" si="32"/>
        <v>181.95640173045433</v>
      </c>
    </row>
    <row r="348" spans="1:14" ht="12.75">
      <c r="A348" t="s">
        <v>45</v>
      </c>
      <c r="B348" s="1">
        <v>36803</v>
      </c>
      <c r="C348" s="2">
        <v>0.7160416666666666</v>
      </c>
      <c r="D348" t="s">
        <v>382</v>
      </c>
      <c r="E348">
        <v>0.676</v>
      </c>
      <c r="F348">
        <v>10.2107</v>
      </c>
      <c r="G348" t="s">
        <v>383</v>
      </c>
      <c r="H348">
        <v>1.675</v>
      </c>
      <c r="I348">
        <v>128.7163</v>
      </c>
      <c r="K348" s="2">
        <v>0.715972222222221</v>
      </c>
      <c r="L348" s="3">
        <f t="shared" si="30"/>
        <v>278.7159722222222</v>
      </c>
      <c r="M348">
        <f t="shared" si="31"/>
        <v>540.0534198393877</v>
      </c>
      <c r="N348">
        <f t="shared" si="32"/>
        <v>183.79597373971785</v>
      </c>
    </row>
    <row r="349" spans="1:14" ht="12.75">
      <c r="A349" t="s">
        <v>46</v>
      </c>
      <c r="B349" s="1">
        <v>36803</v>
      </c>
      <c r="C349" s="2">
        <v>0.718125</v>
      </c>
      <c r="D349" t="s">
        <v>382</v>
      </c>
      <c r="E349">
        <v>0.676</v>
      </c>
      <c r="F349">
        <v>10.5078</v>
      </c>
      <c r="G349" t="s">
        <v>383</v>
      </c>
      <c r="H349">
        <v>1.675</v>
      </c>
      <c r="I349">
        <v>130.9344</v>
      </c>
      <c r="K349" s="2">
        <v>0.718055555555555</v>
      </c>
      <c r="L349" s="3">
        <f t="shared" si="30"/>
        <v>278.71805555555557</v>
      </c>
      <c r="M349">
        <f t="shared" si="31"/>
        <v>555.7673151682371</v>
      </c>
      <c r="N349">
        <f t="shared" si="32"/>
        <v>186.339360060074</v>
      </c>
    </row>
    <row r="350" spans="1:14" ht="12.75">
      <c r="A350" t="s">
        <v>47</v>
      </c>
      <c r="B350" s="1">
        <v>36803</v>
      </c>
      <c r="C350" s="2">
        <v>0.7202083333333333</v>
      </c>
      <c r="D350" t="s">
        <v>382</v>
      </c>
      <c r="E350">
        <v>0.676</v>
      </c>
      <c r="F350">
        <v>10.7583</v>
      </c>
      <c r="G350" t="s">
        <v>383</v>
      </c>
      <c r="H350">
        <v>1.675</v>
      </c>
      <c r="I350">
        <v>130.2293</v>
      </c>
      <c r="K350" s="2">
        <v>0.720138888888888</v>
      </c>
      <c r="L350" s="3">
        <f t="shared" si="30"/>
        <v>278.72013888888887</v>
      </c>
      <c r="M350">
        <f t="shared" si="31"/>
        <v>569.0164931550321</v>
      </c>
      <c r="N350">
        <f t="shared" si="32"/>
        <v>185.53085652349625</v>
      </c>
    </row>
    <row r="351" spans="1:14" ht="12.75">
      <c r="A351" t="s">
        <v>48</v>
      </c>
      <c r="B351" s="1">
        <v>36803</v>
      </c>
      <c r="C351" s="2">
        <v>0.7223032407407407</v>
      </c>
      <c r="D351" t="s">
        <v>382</v>
      </c>
      <c r="E351">
        <v>0.676</v>
      </c>
      <c r="F351">
        <v>10.4212</v>
      </c>
      <c r="G351" t="s">
        <v>383</v>
      </c>
      <c r="H351">
        <v>1.673</v>
      </c>
      <c r="I351">
        <v>129.1833</v>
      </c>
      <c r="K351" s="2">
        <v>0.722222222222221</v>
      </c>
      <c r="L351" s="3">
        <f t="shared" si="30"/>
        <v>278.72222222222223</v>
      </c>
      <c r="M351">
        <f t="shared" si="31"/>
        <v>551.1869606227025</v>
      </c>
      <c r="N351">
        <f t="shared" si="32"/>
        <v>184.33145970139958</v>
      </c>
    </row>
    <row r="352" spans="1:14" ht="12.75">
      <c r="A352" t="s">
        <v>49</v>
      </c>
      <c r="B352" s="1">
        <v>36803</v>
      </c>
      <c r="C352" s="2">
        <v>0.724386574074074</v>
      </c>
      <c r="D352" t="s">
        <v>382</v>
      </c>
      <c r="E352">
        <v>0.675</v>
      </c>
      <c r="F352">
        <v>10.1429</v>
      </c>
      <c r="G352" t="s">
        <v>383</v>
      </c>
      <c r="H352">
        <v>1.673</v>
      </c>
      <c r="I352">
        <v>139.9997</v>
      </c>
      <c r="K352" s="2">
        <v>0.724305555555555</v>
      </c>
      <c r="L352" s="3">
        <f t="shared" si="30"/>
        <v>278.72430555555553</v>
      </c>
      <c r="M352">
        <f t="shared" si="31"/>
        <v>536.4674147794889</v>
      </c>
      <c r="N352">
        <f t="shared" si="32"/>
        <v>196.73409429654862</v>
      </c>
    </row>
    <row r="353" spans="1:14" ht="12.75">
      <c r="A353" t="s">
        <v>50</v>
      </c>
      <c r="B353" s="1">
        <v>36803</v>
      </c>
      <c r="C353" s="2">
        <v>0.7265277777777778</v>
      </c>
      <c r="D353" t="s">
        <v>382</v>
      </c>
      <c r="E353">
        <v>0.676</v>
      </c>
      <c r="F353">
        <v>10.0346</v>
      </c>
      <c r="G353" t="s">
        <v>383</v>
      </c>
      <c r="H353">
        <v>1.673</v>
      </c>
      <c r="I353">
        <v>158.8795</v>
      </c>
      <c r="K353" s="2">
        <v>0.726388888888888</v>
      </c>
      <c r="L353" s="3">
        <f t="shared" si="30"/>
        <v>278.7263888888889</v>
      </c>
      <c r="M353">
        <f t="shared" si="31"/>
        <v>530.7393270510661</v>
      </c>
      <c r="N353">
        <f t="shared" si="32"/>
        <v>218.38263360995188</v>
      </c>
    </row>
    <row r="354" spans="1:14" ht="12.75">
      <c r="A354" t="s">
        <v>51</v>
      </c>
      <c r="B354" s="1">
        <v>36803</v>
      </c>
      <c r="C354" s="2">
        <v>0.7285532407407408</v>
      </c>
      <c r="D354" t="s">
        <v>382</v>
      </c>
      <c r="E354">
        <v>0.676</v>
      </c>
      <c r="F354">
        <v>9.7301</v>
      </c>
      <c r="G354" t="s">
        <v>383</v>
      </c>
      <c r="H354">
        <v>1.673</v>
      </c>
      <c r="I354">
        <v>134.6961</v>
      </c>
      <c r="K354" s="2">
        <v>0.728472222222221</v>
      </c>
      <c r="L354" s="3">
        <f t="shared" si="30"/>
        <v>278.7284722222222</v>
      </c>
      <c r="M354">
        <f t="shared" si="31"/>
        <v>514.634038839573</v>
      </c>
      <c r="N354">
        <f t="shared" si="32"/>
        <v>190.6527166811838</v>
      </c>
    </row>
    <row r="355" spans="1:14" ht="12.75">
      <c r="A355" t="s">
        <v>52</v>
      </c>
      <c r="B355" s="1">
        <v>36803</v>
      </c>
      <c r="C355" s="2">
        <v>0.7306365740740741</v>
      </c>
      <c r="D355" t="s">
        <v>382</v>
      </c>
      <c r="E355">
        <v>0.678</v>
      </c>
      <c r="F355">
        <v>10.3447</v>
      </c>
      <c r="G355" t="s">
        <v>383</v>
      </c>
      <c r="H355">
        <v>1.675</v>
      </c>
      <c r="I355">
        <v>130.5967</v>
      </c>
      <c r="K355" s="2">
        <v>0.730555555555555</v>
      </c>
      <c r="L355" s="3">
        <f t="shared" si="30"/>
        <v>278.73055555555555</v>
      </c>
      <c r="M355">
        <f t="shared" si="31"/>
        <v>547.1408044710465</v>
      </c>
      <c r="N355">
        <f t="shared" si="32"/>
        <v>185.95213605737604</v>
      </c>
    </row>
    <row r="356" spans="1:14" ht="12.75">
      <c r="A356" t="s">
        <v>53</v>
      </c>
      <c r="B356" s="1">
        <v>36803</v>
      </c>
      <c r="C356" s="2">
        <v>0.7327199074074073</v>
      </c>
      <c r="D356" t="s">
        <v>382</v>
      </c>
      <c r="E356">
        <v>0.678</v>
      </c>
      <c r="F356">
        <v>10.4568</v>
      </c>
      <c r="G356" t="s">
        <v>383</v>
      </c>
      <c r="H356">
        <v>1.676</v>
      </c>
      <c r="I356">
        <v>140.1021</v>
      </c>
      <c r="K356" s="2">
        <v>0.732638888888888</v>
      </c>
      <c r="L356" s="3">
        <f t="shared" si="30"/>
        <v>278.7326388888889</v>
      </c>
      <c r="M356">
        <f t="shared" si="31"/>
        <v>553.0698777337999</v>
      </c>
      <c r="N356">
        <f t="shared" si="32"/>
        <v>196.85151134681894</v>
      </c>
    </row>
    <row r="357" spans="1:14" ht="12.75">
      <c r="A357" t="s">
        <v>54</v>
      </c>
      <c r="B357" s="1">
        <v>36803</v>
      </c>
      <c r="C357" s="2">
        <v>0.7348032407407407</v>
      </c>
      <c r="D357" t="s">
        <v>382</v>
      </c>
      <c r="E357">
        <v>0.676</v>
      </c>
      <c r="F357">
        <v>10.5208</v>
      </c>
      <c r="G357" t="s">
        <v>383</v>
      </c>
      <c r="H357">
        <v>1.676</v>
      </c>
      <c r="I357">
        <v>143.0781</v>
      </c>
      <c r="K357" s="2">
        <v>0.734722222222221</v>
      </c>
      <c r="L357" s="3">
        <f t="shared" si="30"/>
        <v>278.7347222222222</v>
      </c>
      <c r="M357">
        <f t="shared" si="31"/>
        <v>556.4548972593682</v>
      </c>
      <c r="N357">
        <f t="shared" si="32"/>
        <v>200.26394437029842</v>
      </c>
    </row>
    <row r="358" spans="1:14" ht="12.75">
      <c r="A358" t="s">
        <v>55</v>
      </c>
      <c r="B358" s="1">
        <v>36803</v>
      </c>
      <c r="C358" s="2">
        <v>0.7368865740740741</v>
      </c>
      <c r="D358" t="s">
        <v>382</v>
      </c>
      <c r="E358">
        <v>0.678</v>
      </c>
      <c r="F358">
        <v>10.0547</v>
      </c>
      <c r="G358" t="s">
        <v>383</v>
      </c>
      <c r="H358">
        <v>1.678</v>
      </c>
      <c r="I358">
        <v>135.3313</v>
      </c>
      <c r="K358" s="2">
        <v>0.736805555555555</v>
      </c>
      <c r="L358" s="3">
        <f t="shared" si="30"/>
        <v>278.7368055555556</v>
      </c>
      <c r="M358">
        <f t="shared" si="31"/>
        <v>531.802434745815</v>
      </c>
      <c r="N358">
        <f t="shared" si="32"/>
        <v>191.38106932114147</v>
      </c>
    </row>
    <row r="359" spans="1:14" ht="12.75">
      <c r="A359" t="s">
        <v>56</v>
      </c>
      <c r="B359" s="1">
        <v>36803</v>
      </c>
      <c r="C359" s="2">
        <v>0.7389814814814816</v>
      </c>
      <c r="D359" t="s">
        <v>382</v>
      </c>
      <c r="E359">
        <v>0.676</v>
      </c>
      <c r="F359">
        <v>10.7215</v>
      </c>
      <c r="G359" t="s">
        <v>383</v>
      </c>
      <c r="H359">
        <v>1.678</v>
      </c>
      <c r="I359">
        <v>135.7615</v>
      </c>
      <c r="K359" s="2">
        <v>0.738888888888888</v>
      </c>
      <c r="L359" s="3">
        <f t="shared" si="30"/>
        <v>278.7388888888889</v>
      </c>
      <c r="M359">
        <f t="shared" si="31"/>
        <v>567.0701069278302</v>
      </c>
      <c r="N359">
        <f t="shared" si="32"/>
        <v>191.87435853038244</v>
      </c>
    </row>
    <row r="360" spans="1:14" ht="12.75">
      <c r="A360" t="s">
        <v>57</v>
      </c>
      <c r="B360" s="1">
        <v>36803</v>
      </c>
      <c r="C360" s="2">
        <v>0.7410648148148148</v>
      </c>
      <c r="D360" t="s">
        <v>382</v>
      </c>
      <c r="E360">
        <v>0.675</v>
      </c>
      <c r="F360">
        <v>10.5441</v>
      </c>
      <c r="G360" t="s">
        <v>383</v>
      </c>
      <c r="H360">
        <v>1.676</v>
      </c>
      <c r="I360">
        <v>131.2906</v>
      </c>
      <c r="K360" s="2">
        <v>0.740972222222221</v>
      </c>
      <c r="L360" s="3">
        <f t="shared" si="30"/>
        <v>278.74097222222224</v>
      </c>
      <c r="M360">
        <f t="shared" si="31"/>
        <v>557.6872559303955</v>
      </c>
      <c r="N360">
        <f t="shared" si="32"/>
        <v>186.74779710408052</v>
      </c>
    </row>
    <row r="361" spans="1:14" ht="12.75">
      <c r="A361" t="s">
        <v>390</v>
      </c>
      <c r="B361" s="1">
        <v>36803</v>
      </c>
      <c r="C361">
        <f>AVERAGE(C360,C362)</f>
        <v>0.7431770833333333</v>
      </c>
      <c r="D361" t="s">
        <v>382</v>
      </c>
      <c r="E361" t="s">
        <v>390</v>
      </c>
      <c r="F361" t="s">
        <v>390</v>
      </c>
      <c r="G361" t="s">
        <v>383</v>
      </c>
      <c r="H361" t="s">
        <v>390</v>
      </c>
      <c r="I361" t="s">
        <v>390</v>
      </c>
      <c r="K361" s="2">
        <v>0.743055555555554</v>
      </c>
      <c r="L361" s="3">
        <f t="shared" si="30"/>
        <v>278.74305555555554</v>
      </c>
      <c r="M361" t="s">
        <v>390</v>
      </c>
      <c r="N361" t="s">
        <v>390</v>
      </c>
    </row>
    <row r="362" spans="1:14" ht="12.75">
      <c r="A362" t="s">
        <v>58</v>
      </c>
      <c r="B362" s="1">
        <v>36803</v>
      </c>
      <c r="C362" s="2">
        <v>0.7452893518518519</v>
      </c>
      <c r="D362" t="s">
        <v>382</v>
      </c>
      <c r="E362">
        <v>0.678</v>
      </c>
      <c r="F362">
        <v>10.021</v>
      </c>
      <c r="G362" t="s">
        <v>383</v>
      </c>
      <c r="H362">
        <v>1.678</v>
      </c>
      <c r="I362">
        <v>130.2116</v>
      </c>
      <c r="K362" s="2">
        <v>0.745138888888888</v>
      </c>
      <c r="L362" s="3">
        <f t="shared" si="30"/>
        <v>278.7451388888889</v>
      </c>
      <c r="M362">
        <f t="shared" si="31"/>
        <v>530.0200104018829</v>
      </c>
      <c r="N362">
        <f>(277-103)/(-62+(AVERAGE($P$207,$P$367)))*I362+277-((277-103)/(-62+(AVERAGE($P$207,$P$367)))*210)</f>
        <v>185.51056080289288</v>
      </c>
    </row>
    <row r="363" spans="1:14" ht="12.75">
      <c r="A363" t="s">
        <v>59</v>
      </c>
      <c r="B363" s="1">
        <v>36803</v>
      </c>
      <c r="C363" s="2">
        <v>0.7473148148148149</v>
      </c>
      <c r="D363" t="s">
        <v>382</v>
      </c>
      <c r="E363">
        <v>0.676</v>
      </c>
      <c r="F363">
        <v>10.5139</v>
      </c>
      <c r="G363" t="s">
        <v>383</v>
      </c>
      <c r="H363">
        <v>1.678</v>
      </c>
      <c r="I363">
        <v>133.4796</v>
      </c>
      <c r="K363" s="2">
        <v>0.747222222222221</v>
      </c>
      <c r="L363" s="3">
        <f t="shared" si="30"/>
        <v>278.7472222222222</v>
      </c>
      <c r="M363">
        <f t="shared" si="31"/>
        <v>556.0899498417679</v>
      </c>
      <c r="N363">
        <f>(277-103)/(-62+(AVERAGE($P$207,$P$367)))*I363+277-((277-103)/(-62+(AVERAGE($P$207,$P$367)))*210)</f>
        <v>189.25781588378368</v>
      </c>
    </row>
    <row r="364" spans="1:14" ht="12.75">
      <c r="A364" t="s">
        <v>60</v>
      </c>
      <c r="B364" s="1">
        <v>36803</v>
      </c>
      <c r="C364" s="2">
        <v>0.7493981481481482</v>
      </c>
      <c r="D364" t="s">
        <v>382</v>
      </c>
      <c r="E364">
        <v>0.676</v>
      </c>
      <c r="F364">
        <v>10.9613</v>
      </c>
      <c r="G364" t="s">
        <v>383</v>
      </c>
      <c r="H364">
        <v>1.676</v>
      </c>
      <c r="I364">
        <v>134.3415</v>
      </c>
      <c r="K364" s="2">
        <v>0.749305555555555</v>
      </c>
      <c r="L364" s="3">
        <f t="shared" si="30"/>
        <v>278.74930555555557</v>
      </c>
      <c r="M364">
        <f t="shared" si="31"/>
        <v>579.7533519626942</v>
      </c>
      <c r="N364">
        <f>$O$4/AVERAGE($P$207,$P$367)*I364</f>
        <v>174.09704800703543</v>
      </c>
    </row>
    <row r="365" spans="1:17" ht="12.75">
      <c r="A365" t="s">
        <v>61</v>
      </c>
      <c r="B365" s="1">
        <v>36803</v>
      </c>
      <c r="C365" s="2">
        <v>0.7514930555555556</v>
      </c>
      <c r="D365" t="s">
        <v>382</v>
      </c>
      <c r="E365">
        <v>0.676</v>
      </c>
      <c r="F365">
        <v>9.2497</v>
      </c>
      <c r="G365" t="s">
        <v>383</v>
      </c>
      <c r="H365">
        <v>1.678</v>
      </c>
      <c r="I365">
        <v>207.7458</v>
      </c>
      <c r="K365" s="2">
        <v>0.751388888888888</v>
      </c>
      <c r="L365" s="3">
        <f t="shared" si="30"/>
        <v>278.75138888888887</v>
      </c>
      <c r="M365" t="s">
        <v>390</v>
      </c>
      <c r="N365" t="s">
        <v>390</v>
      </c>
      <c r="P365" t="s">
        <v>391</v>
      </c>
      <c r="Q365" t="s">
        <v>382</v>
      </c>
    </row>
    <row r="366" spans="1:14" ht="12.75">
      <c r="A366" t="s">
        <v>62</v>
      </c>
      <c r="B366" s="1">
        <v>36803</v>
      </c>
      <c r="C366" s="2">
        <v>0.7536342592592593</v>
      </c>
      <c r="D366" t="s">
        <v>382</v>
      </c>
      <c r="E366">
        <v>0.676</v>
      </c>
      <c r="F366">
        <v>10.1353</v>
      </c>
      <c r="G366" t="s">
        <v>383</v>
      </c>
      <c r="H366">
        <v>1.676</v>
      </c>
      <c r="I366">
        <v>210.5189</v>
      </c>
      <c r="K366" s="2">
        <v>0.753472222222221</v>
      </c>
      <c r="L366" s="3">
        <f t="shared" si="30"/>
        <v>278.75347222222223</v>
      </c>
      <c r="M366" t="s">
        <v>390</v>
      </c>
      <c r="N366" t="s">
        <v>390</v>
      </c>
    </row>
    <row r="367" spans="1:17" ht="12.75">
      <c r="A367" t="s">
        <v>63</v>
      </c>
      <c r="B367" s="1">
        <v>36803</v>
      </c>
      <c r="C367" s="2">
        <v>0.7556597222222222</v>
      </c>
      <c r="D367" t="s">
        <v>382</v>
      </c>
      <c r="E367">
        <v>0.678</v>
      </c>
      <c r="F367">
        <v>9.4722</v>
      </c>
      <c r="G367" t="s">
        <v>383</v>
      </c>
      <c r="H367">
        <v>1.676</v>
      </c>
      <c r="I367">
        <v>213.7829</v>
      </c>
      <c r="K367" s="2">
        <v>0.755555555555554</v>
      </c>
      <c r="L367" s="3">
        <f t="shared" si="30"/>
        <v>278.75555555555553</v>
      </c>
      <c r="M367" t="s">
        <v>390</v>
      </c>
      <c r="N367" t="s">
        <v>390</v>
      </c>
      <c r="P367">
        <f>AVERAGE(I366:I368)</f>
        <v>212.88940000000002</v>
      </c>
      <c r="Q367">
        <f>AVERAGE(F366:F368)</f>
        <v>9.724733333333335</v>
      </c>
    </row>
    <row r="368" spans="1:17" ht="12.75">
      <c r="A368" t="s">
        <v>64</v>
      </c>
      <c r="B368" s="1">
        <v>36803</v>
      </c>
      <c r="C368" s="2">
        <v>0.7577430555555557</v>
      </c>
      <c r="D368" t="s">
        <v>382</v>
      </c>
      <c r="E368">
        <v>0.678</v>
      </c>
      <c r="F368">
        <v>9.5667</v>
      </c>
      <c r="G368" t="s">
        <v>383</v>
      </c>
      <c r="H368">
        <v>1.678</v>
      </c>
      <c r="I368">
        <v>214.3664</v>
      </c>
      <c r="K368" s="2">
        <v>0.757638888888888</v>
      </c>
      <c r="L368" s="3">
        <f t="shared" si="30"/>
        <v>278.7576388888889</v>
      </c>
      <c r="M368" t="s">
        <v>390</v>
      </c>
      <c r="N368" t="s">
        <v>390</v>
      </c>
      <c r="P368">
        <f>STDEV(I366:I368)</f>
        <v>2.0735406313789624</v>
      </c>
      <c r="Q368">
        <f>STDEV(F366:F368)</f>
        <v>0.35868691547548154</v>
      </c>
    </row>
    <row r="369" spans="1:14" ht="12.75">
      <c r="A369" t="s">
        <v>65</v>
      </c>
      <c r="B369" s="1">
        <v>36803</v>
      </c>
      <c r="C369" s="2">
        <v>0.7598263888888889</v>
      </c>
      <c r="D369" t="s">
        <v>382</v>
      </c>
      <c r="E369">
        <v>0.676</v>
      </c>
      <c r="F369">
        <v>11.0467</v>
      </c>
      <c r="G369" t="s">
        <v>383</v>
      </c>
      <c r="H369">
        <v>1.676</v>
      </c>
      <c r="I369">
        <v>135.3829</v>
      </c>
      <c r="K369" s="2">
        <v>0.759722222222221</v>
      </c>
      <c r="L369" s="3">
        <f t="shared" si="30"/>
        <v>278.7597222222222</v>
      </c>
      <c r="M369">
        <f aca="true" t="shared" si="33" ref="M369:M432">500*F369/AVERAGE($Q$367,$Q$6)</f>
        <v>567.1013746263114</v>
      </c>
      <c r="N369">
        <f aca="true" t="shared" si="34" ref="N369:N381">(277-103)/(-62+(AVERAGE($Q$4,$P$367)))*I369+277-((277-103)/(-62+(AVERAGE($Q$4,$P$367)))*210)</f>
        <v>190.85984766180007</v>
      </c>
    </row>
    <row r="370" spans="1:14" ht="12.75">
      <c r="A370" t="s">
        <v>66</v>
      </c>
      <c r="B370" s="1">
        <v>36803</v>
      </c>
      <c r="C370" s="2">
        <v>0.7619097222222222</v>
      </c>
      <c r="D370" t="s">
        <v>382</v>
      </c>
      <c r="E370">
        <v>0.678</v>
      </c>
      <c r="F370">
        <v>10.5689</v>
      </c>
      <c r="G370" t="s">
        <v>383</v>
      </c>
      <c r="H370">
        <v>1.678</v>
      </c>
      <c r="I370">
        <v>128.6664</v>
      </c>
      <c r="K370" s="2">
        <v>0.761805555555554</v>
      </c>
      <c r="L370" s="3">
        <f t="shared" si="30"/>
        <v>278.76180555555555</v>
      </c>
      <c r="M370">
        <f t="shared" si="33"/>
        <v>542.5726885212799</v>
      </c>
      <c r="N370">
        <f t="shared" si="34"/>
        <v>183.10612454498744</v>
      </c>
    </row>
    <row r="371" spans="1:14" ht="12.75">
      <c r="A371" t="s">
        <v>67</v>
      </c>
      <c r="B371" s="1">
        <v>36803</v>
      </c>
      <c r="C371" s="2">
        <v>0.7640046296296297</v>
      </c>
      <c r="D371" t="s">
        <v>382</v>
      </c>
      <c r="E371">
        <v>0.676</v>
      </c>
      <c r="F371">
        <v>10.4328</v>
      </c>
      <c r="G371" t="s">
        <v>383</v>
      </c>
      <c r="H371">
        <v>1.678</v>
      </c>
      <c r="I371">
        <v>127.07</v>
      </c>
      <c r="K371" s="2">
        <v>0.763888888888888</v>
      </c>
      <c r="L371" s="3">
        <f t="shared" si="30"/>
        <v>278.7638888888889</v>
      </c>
      <c r="M371">
        <f t="shared" si="33"/>
        <v>535.5857605621029</v>
      </c>
      <c r="N371">
        <f t="shared" si="34"/>
        <v>181.26319391390285</v>
      </c>
    </row>
    <row r="372" spans="1:14" ht="12.75">
      <c r="A372" t="s">
        <v>68</v>
      </c>
      <c r="B372" s="1">
        <v>36803</v>
      </c>
      <c r="C372" s="2">
        <v>0.766087962962963</v>
      </c>
      <c r="D372" t="s">
        <v>382</v>
      </c>
      <c r="E372">
        <v>0.676</v>
      </c>
      <c r="F372">
        <v>10.8852</v>
      </c>
      <c r="G372" t="s">
        <v>383</v>
      </c>
      <c r="H372">
        <v>1.676</v>
      </c>
      <c r="I372">
        <v>130.2865</v>
      </c>
      <c r="K372" s="2">
        <v>0.765972222222221</v>
      </c>
      <c r="L372" s="3">
        <f t="shared" si="30"/>
        <v>278.7659722222222</v>
      </c>
      <c r="M372">
        <f t="shared" si="33"/>
        <v>558.810493910609</v>
      </c>
      <c r="N372">
        <f t="shared" si="34"/>
        <v>184.97641514597723</v>
      </c>
    </row>
    <row r="373" spans="1:14" ht="12.75">
      <c r="A373" t="s">
        <v>69</v>
      </c>
      <c r="B373" s="1">
        <v>36803</v>
      </c>
      <c r="C373" s="2">
        <v>0.7681712962962962</v>
      </c>
      <c r="D373" t="s">
        <v>382</v>
      </c>
      <c r="E373">
        <v>0.676</v>
      </c>
      <c r="F373">
        <v>10.3312</v>
      </c>
      <c r="G373" t="s">
        <v>383</v>
      </c>
      <c r="H373">
        <v>1.676</v>
      </c>
      <c r="I373">
        <v>131.3663</v>
      </c>
      <c r="K373" s="2">
        <v>0.768055555555553</v>
      </c>
      <c r="L373" s="3">
        <f t="shared" si="30"/>
        <v>278.7680555555556</v>
      </c>
      <c r="M373">
        <f t="shared" si="33"/>
        <v>530.3699495360016</v>
      </c>
      <c r="N373">
        <f t="shared" si="34"/>
        <v>186.22296769887447</v>
      </c>
    </row>
    <row r="374" spans="1:14" ht="12.75">
      <c r="A374" t="s">
        <v>70</v>
      </c>
      <c r="B374" s="1">
        <v>36803</v>
      </c>
      <c r="C374" s="2">
        <v>0.7702546296296297</v>
      </c>
      <c r="D374" t="s">
        <v>382</v>
      </c>
      <c r="E374">
        <v>0.676</v>
      </c>
      <c r="F374">
        <v>10.8353</v>
      </c>
      <c r="G374" t="s">
        <v>383</v>
      </c>
      <c r="H374">
        <v>1.678</v>
      </c>
      <c r="I374">
        <v>131.3878</v>
      </c>
      <c r="K374" s="2">
        <v>0.770138888888888</v>
      </c>
      <c r="L374" s="3">
        <f t="shared" si="30"/>
        <v>278.7701388888889</v>
      </c>
      <c r="M374">
        <f t="shared" si="33"/>
        <v>556.2487914479865</v>
      </c>
      <c r="N374">
        <f t="shared" si="34"/>
        <v>186.2477879247379</v>
      </c>
    </row>
    <row r="375" spans="1:14" ht="12.75">
      <c r="A375" t="s">
        <v>71</v>
      </c>
      <c r="B375" s="1">
        <v>36803</v>
      </c>
      <c r="C375" s="2">
        <v>0.772337962962963</v>
      </c>
      <c r="D375" t="s">
        <v>382</v>
      </c>
      <c r="E375">
        <v>0.676</v>
      </c>
      <c r="F375">
        <v>10.4002</v>
      </c>
      <c r="G375" t="s">
        <v>383</v>
      </c>
      <c r="H375">
        <v>1.676</v>
      </c>
      <c r="I375">
        <v>129.502</v>
      </c>
      <c r="K375" s="2">
        <v>0.772222222222221</v>
      </c>
      <c r="L375" s="3">
        <f t="shared" si="30"/>
        <v>278.77222222222224</v>
      </c>
      <c r="M375">
        <f t="shared" si="33"/>
        <v>533.9121834021531</v>
      </c>
      <c r="N375">
        <f t="shared" si="34"/>
        <v>184.07076550924097</v>
      </c>
    </row>
    <row r="376" spans="1:14" ht="12.75">
      <c r="A376" t="s">
        <v>72</v>
      </c>
      <c r="B376" s="1">
        <v>36803</v>
      </c>
      <c r="C376" s="2">
        <v>0.7744212962962963</v>
      </c>
      <c r="D376" t="s">
        <v>382</v>
      </c>
      <c r="E376">
        <v>0.676</v>
      </c>
      <c r="F376">
        <v>10.1913</v>
      </c>
      <c r="G376" t="s">
        <v>383</v>
      </c>
      <c r="H376">
        <v>1.676</v>
      </c>
      <c r="I376">
        <v>133.9046</v>
      </c>
      <c r="K376" s="2">
        <v>0.774305555555554</v>
      </c>
      <c r="L376" s="3">
        <f t="shared" si="30"/>
        <v>278.77430555555554</v>
      </c>
      <c r="M376">
        <f t="shared" si="33"/>
        <v>523.1879420305727</v>
      </c>
      <c r="N376">
        <f t="shared" si="34"/>
        <v>189.15325510859765</v>
      </c>
    </row>
    <row r="377" spans="1:14" ht="12.75">
      <c r="A377" t="s">
        <v>73</v>
      </c>
      <c r="B377" s="1">
        <v>36803</v>
      </c>
      <c r="C377" s="2">
        <v>0.7765046296296297</v>
      </c>
      <c r="D377" t="s">
        <v>382</v>
      </c>
      <c r="E377">
        <v>0.676</v>
      </c>
      <c r="F377">
        <v>10.6248</v>
      </c>
      <c r="G377" t="s">
        <v>383</v>
      </c>
      <c r="H377">
        <v>1.676</v>
      </c>
      <c r="I377">
        <v>130.8338</v>
      </c>
      <c r="K377" s="2">
        <v>0.776388888888888</v>
      </c>
      <c r="L377" s="3">
        <f t="shared" si="30"/>
        <v>278.7763888888889</v>
      </c>
      <c r="M377">
        <f t="shared" si="33"/>
        <v>545.4424113200896</v>
      </c>
      <c r="N377">
        <f t="shared" si="34"/>
        <v>185.6082341978393</v>
      </c>
    </row>
    <row r="378" spans="1:14" ht="12.75">
      <c r="A378" t="s">
        <v>74</v>
      </c>
      <c r="B378" s="1">
        <v>36803</v>
      </c>
      <c r="C378" s="2">
        <v>0.778587962962963</v>
      </c>
      <c r="D378" t="s">
        <v>382</v>
      </c>
      <c r="E378">
        <v>0.676</v>
      </c>
      <c r="F378">
        <v>10.8227</v>
      </c>
      <c r="G378" t="s">
        <v>383</v>
      </c>
      <c r="H378">
        <v>1.676</v>
      </c>
      <c r="I378">
        <v>131.5128</v>
      </c>
      <c r="K378" s="2">
        <v>0.778472222222221</v>
      </c>
      <c r="L378" s="3">
        <f t="shared" si="30"/>
        <v>278.7784722222222</v>
      </c>
      <c r="M378">
        <f t="shared" si="33"/>
        <v>555.6019487419935</v>
      </c>
      <c r="N378">
        <f t="shared" si="34"/>
        <v>186.39209156347857</v>
      </c>
    </row>
    <row r="379" spans="1:14" ht="12.75">
      <c r="A379" t="s">
        <v>75</v>
      </c>
      <c r="B379" s="1">
        <v>36803</v>
      </c>
      <c r="C379" s="2">
        <v>0.7806828703703704</v>
      </c>
      <c r="D379" t="s">
        <v>382</v>
      </c>
      <c r="E379">
        <v>0.678</v>
      </c>
      <c r="F379">
        <v>10.6226</v>
      </c>
      <c r="G379" t="s">
        <v>383</v>
      </c>
      <c r="H379">
        <v>1.678</v>
      </c>
      <c r="I379">
        <v>128.8881</v>
      </c>
      <c r="K379" s="2">
        <v>0.780555555555554</v>
      </c>
      <c r="L379" s="3">
        <f t="shared" si="30"/>
        <v>278.78055555555557</v>
      </c>
      <c r="M379">
        <f t="shared" si="33"/>
        <v>545.3294705301544</v>
      </c>
      <c r="N379">
        <f t="shared" si="34"/>
        <v>183.36206147865784</v>
      </c>
    </row>
    <row r="380" spans="1:14" ht="12.75">
      <c r="A380" t="s">
        <v>76</v>
      </c>
      <c r="B380" s="1">
        <v>36803</v>
      </c>
      <c r="C380" s="2">
        <v>0.7827662037037038</v>
      </c>
      <c r="D380" t="s">
        <v>382</v>
      </c>
      <c r="E380">
        <v>0.675</v>
      </c>
      <c r="F380">
        <v>11.0661</v>
      </c>
      <c r="G380" t="s">
        <v>383</v>
      </c>
      <c r="H380">
        <v>1.676</v>
      </c>
      <c r="I380">
        <v>130.4255</v>
      </c>
      <c r="K380" s="2">
        <v>0.782638888888888</v>
      </c>
      <c r="L380" s="3">
        <f t="shared" si="30"/>
        <v>278.78263888888887</v>
      </c>
      <c r="M380">
        <f t="shared" si="33"/>
        <v>568.0973070466497</v>
      </c>
      <c r="N380">
        <f t="shared" si="34"/>
        <v>185.13688079225687</v>
      </c>
    </row>
    <row r="381" spans="1:14" ht="12.75">
      <c r="A381" t="s">
        <v>77</v>
      </c>
      <c r="B381" s="1">
        <v>36803</v>
      </c>
      <c r="C381" s="2">
        <v>0.784849537037037</v>
      </c>
      <c r="D381" t="s">
        <v>382</v>
      </c>
      <c r="E381">
        <v>0.676</v>
      </c>
      <c r="F381">
        <v>10.2947</v>
      </c>
      <c r="G381" t="s">
        <v>383</v>
      </c>
      <c r="H381">
        <v>1.676</v>
      </c>
      <c r="I381">
        <v>129.7969</v>
      </c>
      <c r="K381" s="2">
        <v>0.784722222222221</v>
      </c>
      <c r="L381" s="3">
        <f t="shared" si="30"/>
        <v>278.78472222222223</v>
      </c>
      <c r="M381">
        <f t="shared" si="33"/>
        <v>528.4961591575302</v>
      </c>
      <c r="N381">
        <f t="shared" si="34"/>
        <v>184.41120665375792</v>
      </c>
    </row>
    <row r="382" spans="1:14" ht="12.75">
      <c r="A382" t="s">
        <v>390</v>
      </c>
      <c r="B382" s="1">
        <v>36803</v>
      </c>
      <c r="C382">
        <f>AVERAGE(C381,C383)</f>
        <v>0.7869328703703704</v>
      </c>
      <c r="D382" t="s">
        <v>382</v>
      </c>
      <c r="E382" t="s">
        <v>390</v>
      </c>
      <c r="F382" t="s">
        <v>390</v>
      </c>
      <c r="G382" t="s">
        <v>383</v>
      </c>
      <c r="H382" t="s">
        <v>390</v>
      </c>
      <c r="I382" t="s">
        <v>390</v>
      </c>
      <c r="K382" s="2">
        <v>0.786805555555554</v>
      </c>
      <c r="L382" s="3">
        <f t="shared" si="30"/>
        <v>278.78680555555553</v>
      </c>
      <c r="M382" t="s">
        <v>390</v>
      </c>
      <c r="N382" t="s">
        <v>390</v>
      </c>
    </row>
    <row r="383" spans="1:14" ht="12.75">
      <c r="A383" t="s">
        <v>78</v>
      </c>
      <c r="B383" s="1">
        <v>36803</v>
      </c>
      <c r="C383" s="2">
        <v>0.7890162037037037</v>
      </c>
      <c r="D383" t="s">
        <v>382</v>
      </c>
      <c r="E383">
        <v>0.675</v>
      </c>
      <c r="F383">
        <v>11.0684</v>
      </c>
      <c r="G383" t="s">
        <v>383</v>
      </c>
      <c r="H383">
        <v>1.675</v>
      </c>
      <c r="I383">
        <v>130.7678</v>
      </c>
      <c r="K383" s="2">
        <v>0.788888888888888</v>
      </c>
      <c r="L383" s="3">
        <f t="shared" si="30"/>
        <v>278.7888888888889</v>
      </c>
      <c r="M383">
        <f t="shared" si="33"/>
        <v>568.2153815088548</v>
      </c>
      <c r="N383">
        <f>(277-103)/(-62+(AVERAGE($Q$4,$P$367)))*I383+277-((277-103)/(-62+(AVERAGE($Q$4,$P$367)))*210)</f>
        <v>185.5320418765843</v>
      </c>
    </row>
    <row r="384" spans="1:14" ht="12.75">
      <c r="A384" t="s">
        <v>79</v>
      </c>
      <c r="B384" s="1">
        <v>36803</v>
      </c>
      <c r="C384" s="2">
        <v>0.7910995370370371</v>
      </c>
      <c r="D384" t="s">
        <v>382</v>
      </c>
      <c r="E384">
        <v>0.676</v>
      </c>
      <c r="F384">
        <v>11.1814</v>
      </c>
      <c r="G384" t="s">
        <v>383</v>
      </c>
      <c r="H384">
        <v>1.676</v>
      </c>
      <c r="I384">
        <v>132.4074</v>
      </c>
      <c r="K384" s="2">
        <v>0.790972222222221</v>
      </c>
      <c r="L384" s="3">
        <f t="shared" si="30"/>
        <v>278.7909722222222</v>
      </c>
      <c r="M384">
        <f t="shared" si="33"/>
        <v>574.0164311737115</v>
      </c>
      <c r="N384">
        <f>(277-103)/(-62+(AVERAGE($Q$4,$P$367)))*I384+277-((277-103)/(-62+(AVERAGE($Q$4,$P$367)))*210)</f>
        <v>187.4248438452176</v>
      </c>
    </row>
    <row r="385" spans="1:14" ht="12.75">
      <c r="A385" t="s">
        <v>390</v>
      </c>
      <c r="B385" s="1">
        <v>36803</v>
      </c>
      <c r="C385">
        <f>AVERAGE(C384,C387)</f>
        <v>0.794230324074074</v>
      </c>
      <c r="D385" t="s">
        <v>382</v>
      </c>
      <c r="E385" t="s">
        <v>390</v>
      </c>
      <c r="F385" t="s">
        <v>390</v>
      </c>
      <c r="G385" t="s">
        <v>383</v>
      </c>
      <c r="H385" t="s">
        <v>390</v>
      </c>
      <c r="I385" t="s">
        <v>390</v>
      </c>
      <c r="K385" s="2">
        <v>0.793055555555554</v>
      </c>
      <c r="L385" s="3">
        <f t="shared" si="30"/>
        <v>278.79305555555555</v>
      </c>
      <c r="M385" t="s">
        <v>390</v>
      </c>
      <c r="N385" t="s">
        <v>390</v>
      </c>
    </row>
    <row r="386" spans="1:14" ht="12.75">
      <c r="A386" t="s">
        <v>390</v>
      </c>
      <c r="B386" s="1">
        <v>36803</v>
      </c>
      <c r="C386">
        <f>AVERAGE(C385,C387)</f>
        <v>0.7957957175925925</v>
      </c>
      <c r="D386" t="s">
        <v>382</v>
      </c>
      <c r="E386" t="s">
        <v>390</v>
      </c>
      <c r="F386" t="s">
        <v>390</v>
      </c>
      <c r="G386" t="s">
        <v>383</v>
      </c>
      <c r="H386" t="s">
        <v>390</v>
      </c>
      <c r="I386" t="s">
        <v>390</v>
      </c>
      <c r="K386" s="2">
        <v>0.795138888888888</v>
      </c>
      <c r="L386" s="3">
        <f t="shared" si="30"/>
        <v>278.7951388888889</v>
      </c>
      <c r="M386" t="s">
        <v>390</v>
      </c>
      <c r="N386" t="s">
        <v>390</v>
      </c>
    </row>
    <row r="387" spans="1:14" ht="12.75">
      <c r="A387" t="s">
        <v>80</v>
      </c>
      <c r="B387" s="1">
        <v>36803</v>
      </c>
      <c r="C387" s="2">
        <v>0.7973611111111111</v>
      </c>
      <c r="D387" t="s">
        <v>382</v>
      </c>
      <c r="E387">
        <v>0.676</v>
      </c>
      <c r="F387">
        <v>10.5998</v>
      </c>
      <c r="G387" t="s">
        <v>383</v>
      </c>
      <c r="H387">
        <v>1.678</v>
      </c>
      <c r="I387">
        <v>128.3851</v>
      </c>
      <c r="K387" s="2">
        <v>0.797222222222221</v>
      </c>
      <c r="L387" s="3">
        <f t="shared" si="30"/>
        <v>278.7972222222222</v>
      </c>
      <c r="M387">
        <f t="shared" si="33"/>
        <v>544.1589932526434</v>
      </c>
      <c r="N387">
        <f aca="true" t="shared" si="35" ref="N387:N392">(277-103)/(-62+(AVERAGE($Q$4,$P$367)))*I387+277-((277-103)/(-62+(AVERAGE($Q$4,$P$367)))*210)</f>
        <v>182.78138363636543</v>
      </c>
    </row>
    <row r="388" spans="1:14" ht="12.75">
      <c r="A388" t="s">
        <v>81</v>
      </c>
      <c r="B388" s="1">
        <v>36803</v>
      </c>
      <c r="C388" s="2">
        <v>0.7994444444444445</v>
      </c>
      <c r="D388" t="s">
        <v>382</v>
      </c>
      <c r="E388">
        <v>0.678</v>
      </c>
      <c r="F388">
        <v>11.0512</v>
      </c>
      <c r="G388" t="s">
        <v>383</v>
      </c>
      <c r="H388">
        <v>1.676</v>
      </c>
      <c r="I388">
        <v>131.8026</v>
      </c>
      <c r="K388" s="2">
        <v>0.799305555555553</v>
      </c>
      <c r="L388" s="3">
        <f t="shared" si="30"/>
        <v>278.7993055555556</v>
      </c>
      <c r="M388">
        <f t="shared" si="33"/>
        <v>567.3323898784517</v>
      </c>
      <c r="N388">
        <f t="shared" si="35"/>
        <v>186.7266451195349</v>
      </c>
    </row>
    <row r="389" spans="1:14" ht="12.75">
      <c r="A389" t="s">
        <v>82</v>
      </c>
      <c r="B389" s="1">
        <v>36803</v>
      </c>
      <c r="C389" s="2">
        <v>0.8015277777777778</v>
      </c>
      <c r="D389" t="s">
        <v>382</v>
      </c>
      <c r="E389">
        <v>0.676</v>
      </c>
      <c r="F389">
        <v>10.3445</v>
      </c>
      <c r="G389" t="s">
        <v>383</v>
      </c>
      <c r="H389">
        <v>1.675</v>
      </c>
      <c r="I389">
        <v>131.129</v>
      </c>
      <c r="K389" s="2">
        <v>0.801388888888888</v>
      </c>
      <c r="L389" s="3">
        <f t="shared" si="30"/>
        <v>278.8013888888889</v>
      </c>
      <c r="M389">
        <f t="shared" si="33"/>
        <v>531.052727947883</v>
      </c>
      <c r="N389">
        <f t="shared" si="35"/>
        <v>185.94902167108927</v>
      </c>
    </row>
    <row r="390" spans="1:14" ht="12.75">
      <c r="A390" t="s">
        <v>83</v>
      </c>
      <c r="B390" s="1">
        <v>36803</v>
      </c>
      <c r="C390" s="2">
        <v>0.803611111111111</v>
      </c>
      <c r="D390" t="s">
        <v>382</v>
      </c>
      <c r="E390">
        <v>0.676</v>
      </c>
      <c r="F390">
        <v>10.5692</v>
      </c>
      <c r="G390" t="s">
        <v>383</v>
      </c>
      <c r="H390">
        <v>1.676</v>
      </c>
      <c r="I390">
        <v>131.9474</v>
      </c>
      <c r="K390" s="2">
        <v>0.803472222222221</v>
      </c>
      <c r="L390" s="3">
        <f aca="true" t="shared" si="36" ref="L390:L453">B390-DATE(1999,12,31)+K390</f>
        <v>278.80347222222224</v>
      </c>
      <c r="M390">
        <f t="shared" si="33"/>
        <v>542.5880895380893</v>
      </c>
      <c r="N390">
        <f t="shared" si="35"/>
        <v>186.893806454652</v>
      </c>
    </row>
    <row r="391" spans="1:14" ht="12.75">
      <c r="A391" t="s">
        <v>84</v>
      </c>
      <c r="B391" s="1">
        <v>36803</v>
      </c>
      <c r="C391" s="2">
        <v>0.8056944444444444</v>
      </c>
      <c r="D391" t="s">
        <v>382</v>
      </c>
      <c r="E391">
        <v>0.676</v>
      </c>
      <c r="F391">
        <v>11.0033</v>
      </c>
      <c r="G391" t="s">
        <v>383</v>
      </c>
      <c r="H391">
        <v>1.675</v>
      </c>
      <c r="I391">
        <v>130.6833</v>
      </c>
      <c r="K391" s="2">
        <v>0.805555555555554</v>
      </c>
      <c r="L391" s="3">
        <f t="shared" si="36"/>
        <v>278.80555555555554</v>
      </c>
      <c r="M391">
        <f t="shared" si="33"/>
        <v>564.8733608612248</v>
      </c>
      <c r="N391">
        <f t="shared" si="35"/>
        <v>185.43449261679558</v>
      </c>
    </row>
    <row r="392" spans="1:14" ht="12.75">
      <c r="A392" t="s">
        <v>85</v>
      </c>
      <c r="B392" s="1">
        <v>36803</v>
      </c>
      <c r="C392" s="2">
        <v>0.8077777777777778</v>
      </c>
      <c r="D392" t="s">
        <v>382</v>
      </c>
      <c r="E392">
        <v>0.678</v>
      </c>
      <c r="F392">
        <v>10.6668</v>
      </c>
      <c r="G392" t="s">
        <v>383</v>
      </c>
      <c r="H392">
        <v>1.678</v>
      </c>
      <c r="I392">
        <v>133.4494</v>
      </c>
      <c r="K392" s="2">
        <v>0.807638888888888</v>
      </c>
      <c r="L392" s="3">
        <f t="shared" si="36"/>
        <v>278.8076388888889</v>
      </c>
      <c r="M392">
        <f t="shared" si="33"/>
        <v>547.5985536733992</v>
      </c>
      <c r="N392">
        <f t="shared" si="35"/>
        <v>188.6277589777597</v>
      </c>
    </row>
    <row r="393" spans="1:14" ht="12.75">
      <c r="A393" t="s">
        <v>390</v>
      </c>
      <c r="B393" s="1">
        <v>36803</v>
      </c>
      <c r="C393">
        <f>AVERAGE(C392,C394)</f>
        <v>0.8098668981481482</v>
      </c>
      <c r="D393" t="s">
        <v>382</v>
      </c>
      <c r="E393" t="s">
        <v>390</v>
      </c>
      <c r="F393" t="s">
        <v>390</v>
      </c>
      <c r="G393" t="s">
        <v>383</v>
      </c>
      <c r="H393" t="s">
        <v>390</v>
      </c>
      <c r="I393" t="s">
        <v>390</v>
      </c>
      <c r="K393" s="2">
        <v>0.809722222222221</v>
      </c>
      <c r="L393" s="3">
        <f t="shared" si="36"/>
        <v>278.8097222222222</v>
      </c>
      <c r="M393" t="s">
        <v>390</v>
      </c>
      <c r="N393" t="s">
        <v>390</v>
      </c>
    </row>
    <row r="394" spans="1:14" ht="12.75">
      <c r="A394" t="s">
        <v>86</v>
      </c>
      <c r="B394" s="1">
        <v>36803</v>
      </c>
      <c r="C394" s="2">
        <v>0.8119560185185185</v>
      </c>
      <c r="D394" t="s">
        <v>382</v>
      </c>
      <c r="E394">
        <v>0.676</v>
      </c>
      <c r="F394">
        <v>10.4173</v>
      </c>
      <c r="G394" t="s">
        <v>383</v>
      </c>
      <c r="H394">
        <v>1.675</v>
      </c>
      <c r="I394">
        <v>130.4085</v>
      </c>
      <c r="K394" s="2">
        <v>0.811805555555554</v>
      </c>
      <c r="L394" s="3">
        <f t="shared" si="36"/>
        <v>278.81180555555557</v>
      </c>
      <c r="M394">
        <f t="shared" si="33"/>
        <v>534.7900413602862</v>
      </c>
      <c r="N394">
        <f>(277-103)/(-62+(AVERAGE($Q$4,$P$367)))*I394+277-((277-103)/(-62+(AVERAGE($Q$4,$P$367)))*210)</f>
        <v>185.11725549738816</v>
      </c>
    </row>
    <row r="395" spans="1:14" ht="12.75">
      <c r="A395" t="s">
        <v>87</v>
      </c>
      <c r="B395" s="1">
        <v>36803</v>
      </c>
      <c r="C395" s="2">
        <v>0.8140393518518518</v>
      </c>
      <c r="D395" t="s">
        <v>382</v>
      </c>
      <c r="E395">
        <v>0.676</v>
      </c>
      <c r="F395">
        <v>10.5044</v>
      </c>
      <c r="G395" t="s">
        <v>383</v>
      </c>
      <c r="H395">
        <v>1.675</v>
      </c>
      <c r="I395">
        <v>128.567</v>
      </c>
      <c r="K395" s="2">
        <v>0.813888888888888</v>
      </c>
      <c r="L395" s="3">
        <f t="shared" si="36"/>
        <v>278.81388888888887</v>
      </c>
      <c r="M395">
        <f t="shared" si="33"/>
        <v>539.2614699072687</v>
      </c>
      <c r="N395">
        <f>(277-103)/(-62+(AVERAGE($Q$4,$P$367)))*I395+277-((277-103)/(-62+(AVERAGE($Q$4,$P$367)))*210)</f>
        <v>182.9913742914609</v>
      </c>
    </row>
    <row r="396" spans="1:14" ht="12.75">
      <c r="A396" t="s">
        <v>88</v>
      </c>
      <c r="B396" s="1">
        <v>36803</v>
      </c>
      <c r="C396" s="2">
        <v>0.8161226851851852</v>
      </c>
      <c r="D396" t="s">
        <v>382</v>
      </c>
      <c r="E396">
        <v>0.676</v>
      </c>
      <c r="F396">
        <v>9.9701</v>
      </c>
      <c r="G396" t="s">
        <v>383</v>
      </c>
      <c r="H396">
        <v>1.676</v>
      </c>
      <c r="I396">
        <v>131.2371</v>
      </c>
      <c r="K396" s="2">
        <v>0.815972222222221</v>
      </c>
      <c r="L396" s="3">
        <f t="shared" si="36"/>
        <v>278.81597222222223</v>
      </c>
      <c r="M396">
        <f t="shared" si="33"/>
        <v>511.8322589698089</v>
      </c>
      <c r="N396">
        <f>(277-103)/(-62+(AVERAGE($Q$4,$P$367)))*I396+277-((277-103)/(-62+(AVERAGE($Q$4,$P$367)))*210)</f>
        <v>186.07381545787217</v>
      </c>
    </row>
    <row r="397" spans="1:14" ht="12.75">
      <c r="A397" t="s">
        <v>390</v>
      </c>
      <c r="B397" s="1">
        <v>36803</v>
      </c>
      <c r="C397">
        <f>AVERAGE(C396,C398)</f>
        <v>0.8182060185185185</v>
      </c>
      <c r="D397" t="s">
        <v>382</v>
      </c>
      <c r="E397" t="s">
        <v>390</v>
      </c>
      <c r="F397" t="s">
        <v>390</v>
      </c>
      <c r="G397" t="s">
        <v>383</v>
      </c>
      <c r="H397" t="s">
        <v>390</v>
      </c>
      <c r="I397" t="s">
        <v>390</v>
      </c>
      <c r="K397" s="2">
        <v>0.818055555555554</v>
      </c>
      <c r="L397" s="3">
        <f t="shared" si="36"/>
        <v>278.81805555555553</v>
      </c>
      <c r="M397" t="s">
        <v>390</v>
      </c>
      <c r="N397" t="s">
        <v>390</v>
      </c>
    </row>
    <row r="398" spans="1:14" ht="12.75">
      <c r="A398" t="s">
        <v>89</v>
      </c>
      <c r="B398" s="1">
        <v>36803</v>
      </c>
      <c r="C398" s="2">
        <v>0.8202893518518519</v>
      </c>
      <c r="D398" t="s">
        <v>382</v>
      </c>
      <c r="E398">
        <v>0.676</v>
      </c>
      <c r="F398">
        <v>10.3945</v>
      </c>
      <c r="G398" t="s">
        <v>383</v>
      </c>
      <c r="H398">
        <v>1.675</v>
      </c>
      <c r="I398">
        <v>127.4932</v>
      </c>
      <c r="K398" s="2">
        <v>0.820138888888888</v>
      </c>
      <c r="L398" s="3">
        <f t="shared" si="36"/>
        <v>278.8201388888889</v>
      </c>
      <c r="M398">
        <f t="shared" si="33"/>
        <v>533.6195640827754</v>
      </c>
      <c r="N398">
        <f aca="true" t="shared" si="37" ref="N398:N411">(277-103)/(-62+(AVERAGE($Q$4,$P$367)))*I398+277-((277-103)/(-62+(AVERAGE($Q$4,$P$367)))*210)</f>
        <v>181.75174831322323</v>
      </c>
    </row>
    <row r="399" spans="1:14" ht="12.75">
      <c r="A399" t="s">
        <v>90</v>
      </c>
      <c r="B399" s="1">
        <v>36803</v>
      </c>
      <c r="C399" s="2">
        <v>0.8223842592592593</v>
      </c>
      <c r="D399" t="s">
        <v>382</v>
      </c>
      <c r="E399">
        <v>0.675</v>
      </c>
      <c r="F399">
        <v>9.721</v>
      </c>
      <c r="G399" t="s">
        <v>383</v>
      </c>
      <c r="H399">
        <v>1.675</v>
      </c>
      <c r="I399">
        <v>131.5198</v>
      </c>
      <c r="K399" s="2">
        <v>0.822222222222221</v>
      </c>
      <c r="L399" s="3">
        <f t="shared" si="36"/>
        <v>278.8222222222222</v>
      </c>
      <c r="M399">
        <f t="shared" si="33"/>
        <v>499.04428134577506</v>
      </c>
      <c r="N399">
        <f t="shared" si="37"/>
        <v>186.40017256724803</v>
      </c>
    </row>
    <row r="400" spans="1:14" ht="12.75">
      <c r="A400" t="s">
        <v>91</v>
      </c>
      <c r="B400" s="1">
        <v>36803</v>
      </c>
      <c r="C400" s="2">
        <v>0.8244560185185185</v>
      </c>
      <c r="D400" t="s">
        <v>382</v>
      </c>
      <c r="E400">
        <v>0.676</v>
      </c>
      <c r="F400">
        <v>10.5715</v>
      </c>
      <c r="G400" t="s">
        <v>383</v>
      </c>
      <c r="H400">
        <v>1.675</v>
      </c>
      <c r="I400">
        <v>135.4262</v>
      </c>
      <c r="K400" s="2">
        <v>0.824305555555554</v>
      </c>
      <c r="L400" s="3">
        <f t="shared" si="36"/>
        <v>278.82430555555555</v>
      </c>
      <c r="M400">
        <f t="shared" si="33"/>
        <v>542.7061640002943</v>
      </c>
      <c r="N400">
        <f t="shared" si="37"/>
        <v>190.90983444225986</v>
      </c>
    </row>
    <row r="401" spans="1:14" ht="12.75">
      <c r="A401" t="s">
        <v>92</v>
      </c>
      <c r="B401" s="1">
        <v>36803</v>
      </c>
      <c r="C401" s="2">
        <v>0.8265509259259259</v>
      </c>
      <c r="D401" t="s">
        <v>382</v>
      </c>
      <c r="E401">
        <v>0.676</v>
      </c>
      <c r="F401">
        <v>10.9165</v>
      </c>
      <c r="G401" t="s">
        <v>383</v>
      </c>
      <c r="H401">
        <v>1.675</v>
      </c>
      <c r="I401">
        <v>131.5395</v>
      </c>
      <c r="K401" s="2">
        <v>0.826388888888888</v>
      </c>
      <c r="L401" s="3">
        <f t="shared" si="36"/>
        <v>278.8263888888889</v>
      </c>
      <c r="M401">
        <f t="shared" si="33"/>
        <v>560.4173333310517</v>
      </c>
      <c r="N401">
        <f t="shared" si="37"/>
        <v>186.42291482071352</v>
      </c>
    </row>
    <row r="402" spans="1:14" ht="12.75">
      <c r="A402" t="s">
        <v>93</v>
      </c>
      <c r="B402" s="1">
        <v>36803</v>
      </c>
      <c r="C402" s="2">
        <v>0.8286342592592592</v>
      </c>
      <c r="D402" t="s">
        <v>382</v>
      </c>
      <c r="E402">
        <v>0.676</v>
      </c>
      <c r="F402">
        <v>10.1527</v>
      </c>
      <c r="G402" t="s">
        <v>383</v>
      </c>
      <c r="H402">
        <v>1.675</v>
      </c>
      <c r="I402">
        <v>123.7612</v>
      </c>
      <c r="K402" s="2">
        <v>0.828472222222221</v>
      </c>
      <c r="L402" s="3">
        <f t="shared" si="36"/>
        <v>278.8284722222222</v>
      </c>
      <c r="M402">
        <f t="shared" si="33"/>
        <v>521.2063445344357</v>
      </c>
      <c r="N402">
        <f t="shared" si="37"/>
        <v>177.44341887498234</v>
      </c>
    </row>
    <row r="403" spans="1:14" ht="12.75">
      <c r="A403" t="s">
        <v>94</v>
      </c>
      <c r="B403" s="1">
        <v>36803</v>
      </c>
      <c r="C403" s="2">
        <v>0.8307175925925926</v>
      </c>
      <c r="D403" t="s">
        <v>382</v>
      </c>
      <c r="E403">
        <v>0.676</v>
      </c>
      <c r="F403">
        <v>10.4048</v>
      </c>
      <c r="G403" t="s">
        <v>383</v>
      </c>
      <c r="H403">
        <v>1.675</v>
      </c>
      <c r="I403">
        <v>124.1259</v>
      </c>
      <c r="K403" s="2">
        <v>0.830555555555553</v>
      </c>
      <c r="L403" s="3">
        <f t="shared" si="36"/>
        <v>278.8305555555556</v>
      </c>
      <c r="M403">
        <f t="shared" si="33"/>
        <v>534.1483323265631</v>
      </c>
      <c r="N403">
        <f t="shared" si="37"/>
        <v>177.86443917137206</v>
      </c>
    </row>
    <row r="404" spans="1:14" ht="12.75">
      <c r="A404" t="s">
        <v>95</v>
      </c>
      <c r="B404" s="1">
        <v>36803</v>
      </c>
      <c r="C404" s="2">
        <v>0.8328009259259259</v>
      </c>
      <c r="D404" t="s">
        <v>382</v>
      </c>
      <c r="E404">
        <v>0.676</v>
      </c>
      <c r="F404">
        <v>10.537</v>
      </c>
      <c r="G404" t="s">
        <v>383</v>
      </c>
      <c r="H404">
        <v>1.676</v>
      </c>
      <c r="I404">
        <v>129.0475</v>
      </c>
      <c r="K404" s="2">
        <v>0.832638888888888</v>
      </c>
      <c r="L404" s="3">
        <f t="shared" si="36"/>
        <v>278.8326388888889</v>
      </c>
      <c r="M404">
        <f t="shared" si="33"/>
        <v>540.9350470672186</v>
      </c>
      <c r="N404">
        <f t="shared" si="37"/>
        <v>183.54607747877998</v>
      </c>
    </row>
    <row r="405" spans="1:14" ht="12.75">
      <c r="A405" t="s">
        <v>96</v>
      </c>
      <c r="B405" s="1">
        <v>36803</v>
      </c>
      <c r="C405" s="2">
        <v>0.8348842592592592</v>
      </c>
      <c r="D405" t="s">
        <v>382</v>
      </c>
      <c r="E405">
        <v>0.675</v>
      </c>
      <c r="F405">
        <v>10.6147</v>
      </c>
      <c r="G405" t="s">
        <v>383</v>
      </c>
      <c r="H405">
        <v>1.675</v>
      </c>
      <c r="I405">
        <v>129.7912</v>
      </c>
      <c r="K405" s="2">
        <v>0.834722222222221</v>
      </c>
      <c r="L405" s="3">
        <f t="shared" si="36"/>
        <v>278.83472222222224</v>
      </c>
      <c r="M405">
        <f t="shared" si="33"/>
        <v>544.9239104208413</v>
      </c>
      <c r="N405">
        <f t="shared" si="37"/>
        <v>184.4046264078313</v>
      </c>
    </row>
    <row r="406" spans="1:14" ht="12.75">
      <c r="A406" t="s">
        <v>97</v>
      </c>
      <c r="B406" s="1">
        <v>36803</v>
      </c>
      <c r="C406" s="2">
        <v>0.8369675925925927</v>
      </c>
      <c r="D406" t="s">
        <v>382</v>
      </c>
      <c r="E406">
        <v>0.676</v>
      </c>
      <c r="F406">
        <v>9.5823</v>
      </c>
      <c r="G406" t="s">
        <v>383</v>
      </c>
      <c r="H406">
        <v>1.675</v>
      </c>
      <c r="I406">
        <v>128.2391</v>
      </c>
      <c r="K406" s="2">
        <v>0.836805555555554</v>
      </c>
      <c r="L406" s="3">
        <f t="shared" si="36"/>
        <v>278.83680555555554</v>
      </c>
      <c r="M406">
        <f t="shared" si="33"/>
        <v>491.9238779075836</v>
      </c>
      <c r="N406">
        <f t="shared" si="37"/>
        <v>182.61283698631638</v>
      </c>
    </row>
    <row r="407" spans="1:14" ht="12.75">
      <c r="A407" t="s">
        <v>98</v>
      </c>
      <c r="B407" s="1">
        <v>36803</v>
      </c>
      <c r="C407" s="2">
        <v>0.8390625</v>
      </c>
      <c r="D407" t="s">
        <v>382</v>
      </c>
      <c r="E407">
        <v>0.675</v>
      </c>
      <c r="F407">
        <v>9.7315</v>
      </c>
      <c r="G407" t="s">
        <v>383</v>
      </c>
      <c r="H407">
        <v>1.675</v>
      </c>
      <c r="I407">
        <v>126.1732</v>
      </c>
      <c r="K407" s="2">
        <v>0.838888888888887</v>
      </c>
      <c r="L407" s="3">
        <f t="shared" si="36"/>
        <v>278.8388888888889</v>
      </c>
      <c r="M407">
        <f t="shared" si="33"/>
        <v>499.58331693410247</v>
      </c>
      <c r="N407">
        <f t="shared" si="37"/>
        <v>180.22790188812195</v>
      </c>
    </row>
    <row r="408" spans="1:14" ht="12.75">
      <c r="A408" t="s">
        <v>99</v>
      </c>
      <c r="B408" s="1">
        <v>36803</v>
      </c>
      <c r="C408" s="2">
        <v>0.8411458333333334</v>
      </c>
      <c r="D408" t="s">
        <v>382</v>
      </c>
      <c r="E408">
        <v>0.675</v>
      </c>
      <c r="F408">
        <v>10.5579</v>
      </c>
      <c r="G408" t="s">
        <v>383</v>
      </c>
      <c r="H408">
        <v>1.675</v>
      </c>
      <c r="I408">
        <v>127.4172</v>
      </c>
      <c r="K408" s="2">
        <v>0.84097222222222</v>
      </c>
      <c r="L408" s="3">
        <f t="shared" si="36"/>
        <v>278.8409722222222</v>
      </c>
      <c r="M408">
        <f t="shared" si="33"/>
        <v>542.0079845716036</v>
      </c>
      <c r="N408">
        <f t="shared" si="37"/>
        <v>181.66401170086885</v>
      </c>
    </row>
    <row r="409" spans="1:14" ht="12.75">
      <c r="A409" t="s">
        <v>100</v>
      </c>
      <c r="B409" s="1">
        <v>36803</v>
      </c>
      <c r="C409" s="2">
        <v>0.8432291666666667</v>
      </c>
      <c r="D409" t="s">
        <v>382</v>
      </c>
      <c r="E409">
        <v>0.676</v>
      </c>
      <c r="F409">
        <v>9.9977</v>
      </c>
      <c r="G409" t="s">
        <v>383</v>
      </c>
      <c r="H409">
        <v>1.676</v>
      </c>
      <c r="I409">
        <v>123.7114</v>
      </c>
      <c r="K409" s="2">
        <v>0.843055555555553</v>
      </c>
      <c r="L409" s="3">
        <f t="shared" si="36"/>
        <v>278.84305555555557</v>
      </c>
      <c r="M409">
        <f t="shared" si="33"/>
        <v>513.2491525162695</v>
      </c>
      <c r="N409">
        <f t="shared" si="37"/>
        <v>177.38592830530803</v>
      </c>
    </row>
    <row r="410" spans="1:14" ht="12.75">
      <c r="A410" t="s">
        <v>101</v>
      </c>
      <c r="B410" s="1">
        <v>36803</v>
      </c>
      <c r="C410" s="2">
        <v>0.8453703703703703</v>
      </c>
      <c r="D410" t="s">
        <v>382</v>
      </c>
      <c r="E410">
        <v>0.676</v>
      </c>
      <c r="F410">
        <v>10.0344</v>
      </c>
      <c r="G410" t="s">
        <v>383</v>
      </c>
      <c r="H410">
        <v>1.675</v>
      </c>
      <c r="I410">
        <v>128.3562</v>
      </c>
      <c r="K410" s="2">
        <v>0.845138888888888</v>
      </c>
      <c r="L410" s="3">
        <f t="shared" si="36"/>
        <v>278.84513888888887</v>
      </c>
      <c r="M410">
        <f t="shared" si="33"/>
        <v>515.1332102392804</v>
      </c>
      <c r="N410">
        <f t="shared" si="37"/>
        <v>182.7480206350886</v>
      </c>
    </row>
    <row r="411" spans="1:14" ht="12.75">
      <c r="A411" t="s">
        <v>102</v>
      </c>
      <c r="B411" s="1">
        <v>36803</v>
      </c>
      <c r="C411" s="2">
        <v>0.8473958333333332</v>
      </c>
      <c r="D411" t="s">
        <v>382</v>
      </c>
      <c r="E411">
        <v>0.678</v>
      </c>
      <c r="F411">
        <v>10.0806</v>
      </c>
      <c r="G411" t="s">
        <v>383</v>
      </c>
      <c r="H411">
        <v>1.676</v>
      </c>
      <c r="I411">
        <v>150.5061</v>
      </c>
      <c r="K411" s="2">
        <v>0.847222222222221</v>
      </c>
      <c r="L411" s="3">
        <f t="shared" si="36"/>
        <v>278.84722222222223</v>
      </c>
      <c r="M411">
        <f t="shared" si="33"/>
        <v>517.5049668279211</v>
      </c>
      <c r="N411">
        <f t="shared" si="37"/>
        <v>208.31850997702094</v>
      </c>
    </row>
    <row r="412" spans="1:14" ht="12.75">
      <c r="A412" t="s">
        <v>390</v>
      </c>
      <c r="B412" s="1">
        <v>36803</v>
      </c>
      <c r="C412">
        <f>AVERAGE(C411,C413)</f>
        <v>0.8494791666666666</v>
      </c>
      <c r="D412" t="s">
        <v>382</v>
      </c>
      <c r="E412" t="s">
        <v>390</v>
      </c>
      <c r="F412" t="s">
        <v>390</v>
      </c>
      <c r="G412" t="s">
        <v>383</v>
      </c>
      <c r="H412" t="s">
        <v>390</v>
      </c>
      <c r="I412" t="s">
        <v>390</v>
      </c>
      <c r="K412" s="2">
        <v>0.849305555555554</v>
      </c>
      <c r="L412" s="3">
        <f t="shared" si="36"/>
        <v>278.84930555555553</v>
      </c>
      <c r="M412" t="s">
        <v>390</v>
      </c>
      <c r="N412" t="s">
        <v>390</v>
      </c>
    </row>
    <row r="413" spans="1:14" ht="12.75">
      <c r="A413" t="s">
        <v>103</v>
      </c>
      <c r="B413" s="1">
        <v>36803</v>
      </c>
      <c r="C413" s="2">
        <v>0.8515625</v>
      </c>
      <c r="D413" t="s">
        <v>382</v>
      </c>
      <c r="E413">
        <v>0.675</v>
      </c>
      <c r="F413">
        <v>10.8727</v>
      </c>
      <c r="G413" t="s">
        <v>383</v>
      </c>
      <c r="H413">
        <v>1.675</v>
      </c>
      <c r="I413">
        <v>124.5336</v>
      </c>
      <c r="K413" s="2">
        <v>0.851388888888887</v>
      </c>
      <c r="L413" s="3">
        <f t="shared" si="36"/>
        <v>278.8513888888889</v>
      </c>
      <c r="M413">
        <f t="shared" si="33"/>
        <v>558.168784876886</v>
      </c>
      <c r="N413">
        <f>(277-103)/(-62+(AVERAGE($Q$4,$P$367)))*I413+277-((277-103)/(-62+(AVERAGE($Q$4,$P$367)))*210)</f>
        <v>178.33509991948853</v>
      </c>
    </row>
    <row r="414" spans="1:14" ht="12.75">
      <c r="A414" t="s">
        <v>104</v>
      </c>
      <c r="B414" s="1">
        <v>36803</v>
      </c>
      <c r="C414" s="2">
        <v>0.8536458333333333</v>
      </c>
      <c r="D414" t="s">
        <v>382</v>
      </c>
      <c r="E414">
        <v>0.675</v>
      </c>
      <c r="F414">
        <v>10.1775</v>
      </c>
      <c r="G414" t="s">
        <v>383</v>
      </c>
      <c r="H414">
        <v>1.673</v>
      </c>
      <c r="I414">
        <v>122.9612</v>
      </c>
      <c r="K414" s="2">
        <v>0.853472222222221</v>
      </c>
      <c r="L414" s="3">
        <f t="shared" si="36"/>
        <v>278.8534722222222</v>
      </c>
      <c r="M414">
        <f t="shared" si="33"/>
        <v>522.4794952573425</v>
      </c>
      <c r="N414">
        <f>(277-103)/(-62+(AVERAGE($Q$4,$P$367)))*I414+277-((277-103)/(-62+(AVERAGE($Q$4,$P$367)))*210)</f>
        <v>176.51987558704218</v>
      </c>
    </row>
    <row r="415" spans="1:14" ht="12.75">
      <c r="A415" t="s">
        <v>105</v>
      </c>
      <c r="B415" s="1">
        <v>36803</v>
      </c>
      <c r="C415" s="2">
        <v>0.8557407407407407</v>
      </c>
      <c r="D415" t="s">
        <v>382</v>
      </c>
      <c r="E415">
        <v>0.676</v>
      </c>
      <c r="F415">
        <v>10.7223</v>
      </c>
      <c r="G415" t="s">
        <v>383</v>
      </c>
      <c r="H415">
        <v>1.675</v>
      </c>
      <c r="I415">
        <v>122.8739</v>
      </c>
      <c r="K415" s="2">
        <v>0.855555555555554</v>
      </c>
      <c r="L415" s="3">
        <f t="shared" si="36"/>
        <v>278.85555555555555</v>
      </c>
      <c r="M415">
        <f t="shared" si="33"/>
        <v>550.4477417831298</v>
      </c>
      <c r="N415">
        <f>(277-103)/(-62+(AVERAGE($Q$4,$P$367)))*I415+277-((277-103)/(-62+(AVERAGE($Q$4,$P$367)))*210)</f>
        <v>176.4190939257457</v>
      </c>
    </row>
    <row r="416" spans="1:14" ht="12.75">
      <c r="A416" t="s">
        <v>390</v>
      </c>
      <c r="B416" s="1">
        <v>36803</v>
      </c>
      <c r="C416">
        <f>AVERAGE(C415,C417)</f>
        <v>0.8578240740740741</v>
      </c>
      <c r="D416" t="s">
        <v>382</v>
      </c>
      <c r="E416" t="s">
        <v>390</v>
      </c>
      <c r="F416" t="s">
        <v>390</v>
      </c>
      <c r="G416" t="s">
        <v>383</v>
      </c>
      <c r="H416" t="s">
        <v>390</v>
      </c>
      <c r="I416" t="s">
        <v>390</v>
      </c>
      <c r="K416" s="2">
        <v>0.857638888888887</v>
      </c>
      <c r="L416" s="3">
        <f t="shared" si="36"/>
        <v>278.8576388888889</v>
      </c>
      <c r="M416" t="s">
        <v>390</v>
      </c>
      <c r="N416" t="s">
        <v>390</v>
      </c>
    </row>
    <row r="417" spans="1:14" ht="12.75">
      <c r="A417" t="s">
        <v>106</v>
      </c>
      <c r="B417" s="1">
        <v>36803</v>
      </c>
      <c r="C417" s="2">
        <v>0.8599074074074075</v>
      </c>
      <c r="D417" t="s">
        <v>382</v>
      </c>
      <c r="E417">
        <v>0.676</v>
      </c>
      <c r="F417">
        <v>11.0706</v>
      </c>
      <c r="G417" t="s">
        <v>383</v>
      </c>
      <c r="H417">
        <v>1.675</v>
      </c>
      <c r="I417">
        <v>121.9755</v>
      </c>
      <c r="K417" s="2">
        <v>0.859722222222221</v>
      </c>
      <c r="L417" s="3">
        <f t="shared" si="36"/>
        <v>278.8597222222222</v>
      </c>
      <c r="M417">
        <f t="shared" si="33"/>
        <v>568.32832229879</v>
      </c>
      <c r="N417">
        <f>(277-103)/(-62+(AVERAGE($Q$4,$P$367)))*I417+277-((277-103)/(-62+(AVERAGE($Q$4,$P$367)))*210)</f>
        <v>175.38195481338886</v>
      </c>
    </row>
    <row r="418" spans="1:14" ht="12.75">
      <c r="A418" t="s">
        <v>107</v>
      </c>
      <c r="B418" s="1">
        <v>36803</v>
      </c>
      <c r="C418" s="2">
        <v>0.8619907407407408</v>
      </c>
      <c r="D418" t="s">
        <v>382</v>
      </c>
      <c r="E418">
        <v>0.676</v>
      </c>
      <c r="F418">
        <v>10.3206</v>
      </c>
      <c r="G418" t="s">
        <v>383</v>
      </c>
      <c r="H418">
        <v>1.675</v>
      </c>
      <c r="I418">
        <v>120.9114</v>
      </c>
      <c r="K418" s="2">
        <v>0.861805555555553</v>
      </c>
      <c r="L418" s="3">
        <f t="shared" si="36"/>
        <v>278.8618055555556</v>
      </c>
      <c r="M418">
        <f t="shared" si="33"/>
        <v>529.8257802754044</v>
      </c>
      <c r="N418">
        <f>(277-103)/(-62+(AVERAGE($Q$4,$P$367)))*I418+277-((277-103)/(-62+(AVERAGE($Q$4,$P$367)))*210)</f>
        <v>174.1535267975175</v>
      </c>
    </row>
    <row r="419" spans="1:14" ht="12.75">
      <c r="A419" t="s">
        <v>390</v>
      </c>
      <c r="B419" s="1">
        <v>36803</v>
      </c>
      <c r="C419">
        <f>AVERAGE(C418,C420)</f>
        <v>0.8640798611111111</v>
      </c>
      <c r="D419" t="s">
        <v>382</v>
      </c>
      <c r="E419" t="s">
        <v>390</v>
      </c>
      <c r="F419" t="s">
        <v>390</v>
      </c>
      <c r="G419" t="s">
        <v>383</v>
      </c>
      <c r="H419" t="s">
        <v>390</v>
      </c>
      <c r="I419" t="s">
        <v>390</v>
      </c>
      <c r="K419" s="2">
        <v>0.863888888888886</v>
      </c>
      <c r="L419" s="3">
        <f t="shared" si="36"/>
        <v>278.8638888888889</v>
      </c>
      <c r="M419" t="s">
        <v>390</v>
      </c>
      <c r="N419" t="s">
        <v>390</v>
      </c>
    </row>
    <row r="420" spans="1:14" ht="12.75">
      <c r="A420" t="s">
        <v>108</v>
      </c>
      <c r="B420" s="1">
        <v>36803</v>
      </c>
      <c r="C420" s="2">
        <v>0.8661689814814815</v>
      </c>
      <c r="D420" t="s">
        <v>382</v>
      </c>
      <c r="E420">
        <v>0.675</v>
      </c>
      <c r="F420">
        <v>9.979</v>
      </c>
      <c r="G420" t="s">
        <v>383</v>
      </c>
      <c r="H420">
        <v>1.673</v>
      </c>
      <c r="I420">
        <v>119.4656</v>
      </c>
      <c r="K420" s="2">
        <v>0.865972222222221</v>
      </c>
      <c r="L420" s="3">
        <f t="shared" si="36"/>
        <v>278.86597222222224</v>
      </c>
      <c r="M420">
        <f t="shared" si="33"/>
        <v>512.2891558018197</v>
      </c>
      <c r="N420">
        <f>(277-103)/(-62+(AVERAGE($Q$4,$P$367)))*I420+277-((277-103)/(-62+(AVERAGE($Q$4,$P$367)))*210)</f>
        <v>172.48445319038763</v>
      </c>
    </row>
    <row r="421" spans="1:14" ht="12.75">
      <c r="A421" t="s">
        <v>390</v>
      </c>
      <c r="B421" s="1">
        <v>36803</v>
      </c>
      <c r="C421">
        <f>AVERAGE(C420,C422)</f>
        <v>0.8682523148148149</v>
      </c>
      <c r="D421" t="s">
        <v>382</v>
      </c>
      <c r="E421" t="s">
        <v>390</v>
      </c>
      <c r="F421" t="s">
        <v>390</v>
      </c>
      <c r="G421" t="s">
        <v>383</v>
      </c>
      <c r="H421" t="s">
        <v>390</v>
      </c>
      <c r="I421" t="s">
        <v>390</v>
      </c>
      <c r="K421" s="2">
        <v>0.868055555555554</v>
      </c>
      <c r="L421" s="3">
        <f t="shared" si="36"/>
        <v>278.86805555555554</v>
      </c>
      <c r="M421" t="s">
        <v>390</v>
      </c>
      <c r="N421" t="s">
        <v>390</v>
      </c>
    </row>
    <row r="422" spans="1:14" ht="12.75">
      <c r="A422" t="s">
        <v>109</v>
      </c>
      <c r="B422" s="1">
        <v>36803</v>
      </c>
      <c r="C422" s="2">
        <v>0.8703356481481482</v>
      </c>
      <c r="D422" t="s">
        <v>382</v>
      </c>
      <c r="E422">
        <v>0.676</v>
      </c>
      <c r="F422">
        <v>10.6702</v>
      </c>
      <c r="G422" t="s">
        <v>383</v>
      </c>
      <c r="H422">
        <v>1.673</v>
      </c>
      <c r="I422">
        <v>164.5029</v>
      </c>
      <c r="K422" s="2">
        <v>0.870138888888887</v>
      </c>
      <c r="L422" s="3">
        <f t="shared" si="36"/>
        <v>278.8701388888889</v>
      </c>
      <c r="M422">
        <f t="shared" si="33"/>
        <v>547.7730985305718</v>
      </c>
      <c r="N422">
        <f>(277-103)/(-62+(AVERAGE($Q$4,$P$367)))*I422+277-((277-103)/(-62+(AVERAGE($Q$4,$P$367)))*210)</f>
        <v>224.476823342822</v>
      </c>
    </row>
    <row r="423" spans="1:14" ht="12.75">
      <c r="A423" t="s">
        <v>110</v>
      </c>
      <c r="B423" s="1">
        <v>36803</v>
      </c>
      <c r="C423" s="2">
        <v>0.8724189814814814</v>
      </c>
      <c r="D423" t="s">
        <v>382</v>
      </c>
      <c r="E423">
        <v>0.676</v>
      </c>
      <c r="F423">
        <v>10.9684</v>
      </c>
      <c r="G423" t="s">
        <v>383</v>
      </c>
      <c r="H423">
        <v>1.675</v>
      </c>
      <c r="I423">
        <v>124.4241</v>
      </c>
      <c r="K423" s="2">
        <v>0.87222222222222</v>
      </c>
      <c r="L423" s="3">
        <f t="shared" si="36"/>
        <v>278.8722222222222</v>
      </c>
      <c r="M423">
        <f t="shared" si="33"/>
        <v>563.08170923907</v>
      </c>
      <c r="N423">
        <f>(277-103)/(-62+(AVERAGE($Q$4,$P$367)))*I423+277-((277-103)/(-62+(AVERAGE($Q$4,$P$367)))*210)</f>
        <v>178.2086899319517</v>
      </c>
    </row>
    <row r="424" spans="1:14" ht="12.75">
      <c r="A424" t="s">
        <v>111</v>
      </c>
      <c r="B424" s="1">
        <v>36803</v>
      </c>
      <c r="C424" s="2">
        <v>0.8745023148148148</v>
      </c>
      <c r="D424" t="s">
        <v>382</v>
      </c>
      <c r="E424">
        <v>0.676</v>
      </c>
      <c r="F424">
        <v>9.8429</v>
      </c>
      <c r="G424" t="s">
        <v>383</v>
      </c>
      <c r="H424">
        <v>1.675</v>
      </c>
      <c r="I424">
        <v>120.8796</v>
      </c>
      <c r="K424" s="2">
        <v>0.874305555555553</v>
      </c>
      <c r="L424" s="3">
        <f t="shared" si="36"/>
        <v>278.87430555555557</v>
      </c>
      <c r="M424">
        <f t="shared" si="33"/>
        <v>505.30222784264265</v>
      </c>
      <c r="N424">
        <f>(277-103)/(-62+(AVERAGE($Q$4,$P$367)))*I424+277-((277-103)/(-62+(AVERAGE($Q$4,$P$367)))*210)</f>
        <v>174.11681595182182</v>
      </c>
    </row>
    <row r="425" spans="1:14" ht="12.75">
      <c r="A425" t="s">
        <v>390</v>
      </c>
      <c r="B425" s="1">
        <v>36803</v>
      </c>
      <c r="C425">
        <f>AVERAGE(C424,C426)</f>
        <v>0.8765856481481482</v>
      </c>
      <c r="D425" t="s">
        <v>382</v>
      </c>
      <c r="E425" t="s">
        <v>390</v>
      </c>
      <c r="F425" t="s">
        <v>390</v>
      </c>
      <c r="G425" t="s">
        <v>383</v>
      </c>
      <c r="H425" t="s">
        <v>390</v>
      </c>
      <c r="I425" t="s">
        <v>390</v>
      </c>
      <c r="K425" s="2">
        <v>0.876388888888886</v>
      </c>
      <c r="L425" s="3">
        <f t="shared" si="36"/>
        <v>278.87638888888887</v>
      </c>
      <c r="M425" t="s">
        <v>390</v>
      </c>
      <c r="N425" t="s">
        <v>390</v>
      </c>
    </row>
    <row r="426" spans="1:14" ht="12.75">
      <c r="A426" t="s">
        <v>112</v>
      </c>
      <c r="B426" s="1">
        <v>36803</v>
      </c>
      <c r="C426" s="2">
        <v>0.8786689814814815</v>
      </c>
      <c r="D426" t="s">
        <v>382</v>
      </c>
      <c r="E426">
        <v>0.678</v>
      </c>
      <c r="F426">
        <v>10.0269</v>
      </c>
      <c r="G426" t="s">
        <v>383</v>
      </c>
      <c r="H426">
        <v>1.676</v>
      </c>
      <c r="I426">
        <v>116.2435</v>
      </c>
      <c r="K426" s="2">
        <v>0.878472222222221</v>
      </c>
      <c r="L426" s="3">
        <f t="shared" si="36"/>
        <v>278.87847222222223</v>
      </c>
      <c r="M426">
        <f t="shared" si="33"/>
        <v>514.7481848190466</v>
      </c>
      <c r="N426">
        <f>(277-103)/(-62+(AVERAGE($Q$4,$P$367)))*I426+277-((277-103)/(-62+(AVERAGE($Q$4,$P$367)))*210)</f>
        <v>168.76476715529765</v>
      </c>
    </row>
    <row r="427" spans="1:14" ht="12.75">
      <c r="A427" t="s">
        <v>113</v>
      </c>
      <c r="B427" s="1">
        <v>36803</v>
      </c>
      <c r="C427" s="2">
        <v>0.8807638888888888</v>
      </c>
      <c r="D427" t="s">
        <v>382</v>
      </c>
      <c r="E427">
        <v>0.675</v>
      </c>
      <c r="F427">
        <v>10.6365</v>
      </c>
      <c r="G427" t="s">
        <v>383</v>
      </c>
      <c r="H427">
        <v>1.673</v>
      </c>
      <c r="I427">
        <v>113.154</v>
      </c>
      <c r="K427" s="2">
        <v>0.880555555555554</v>
      </c>
      <c r="L427" s="3">
        <f t="shared" si="36"/>
        <v>278.88055555555553</v>
      </c>
      <c r="M427">
        <f t="shared" si="33"/>
        <v>546.0430509756544</v>
      </c>
      <c r="N427">
        <f>(277-103)/(-62+(AVERAGE($Q$4,$P$367)))*I427+277-((277-103)/(-62+(AVERAGE($Q$4,$P$367)))*210)</f>
        <v>165.1981584201837</v>
      </c>
    </row>
    <row r="428" spans="1:14" ht="12.75">
      <c r="A428" t="s">
        <v>390</v>
      </c>
      <c r="B428" s="1">
        <v>36803</v>
      </c>
      <c r="C428">
        <f>AVERAGE(C427,C429)</f>
        <v>0.8828472222222221</v>
      </c>
      <c r="D428" t="s">
        <v>382</v>
      </c>
      <c r="E428" t="s">
        <v>390</v>
      </c>
      <c r="F428" t="s">
        <v>390</v>
      </c>
      <c r="G428" t="s">
        <v>383</v>
      </c>
      <c r="H428" t="s">
        <v>390</v>
      </c>
      <c r="I428" t="s">
        <v>390</v>
      </c>
      <c r="K428" s="2">
        <v>0.882638888888887</v>
      </c>
      <c r="L428" s="3">
        <f t="shared" si="36"/>
        <v>278.8826388888889</v>
      </c>
      <c r="M428" t="s">
        <v>390</v>
      </c>
      <c r="N428" t="s">
        <v>390</v>
      </c>
    </row>
    <row r="429" spans="1:14" ht="12.75">
      <c r="A429" t="s">
        <v>114</v>
      </c>
      <c r="B429" s="1">
        <v>36803</v>
      </c>
      <c r="C429" s="2">
        <v>0.8849305555555556</v>
      </c>
      <c r="D429" t="s">
        <v>382</v>
      </c>
      <c r="E429">
        <v>0.676</v>
      </c>
      <c r="F429">
        <v>9.9288</v>
      </c>
      <c r="G429" t="s">
        <v>383</v>
      </c>
      <c r="H429">
        <v>1.675</v>
      </c>
      <c r="I429">
        <v>111.035</v>
      </c>
      <c r="K429" s="2">
        <v>0.884722222222221</v>
      </c>
      <c r="L429" s="3">
        <f t="shared" si="36"/>
        <v>278.8847222222222</v>
      </c>
      <c r="M429">
        <f t="shared" si="33"/>
        <v>509.7120523223878</v>
      </c>
      <c r="N429">
        <f aca="true" t="shared" si="38" ref="N429:N441">(277-103)/(-62+(AVERAGE($Q$4,$P$367)))*I429+277-((277-103)/(-62+(AVERAGE($Q$4,$P$367)))*210)</f>
        <v>162.75192313625217</v>
      </c>
    </row>
    <row r="430" spans="1:14" ht="12.75">
      <c r="A430" t="s">
        <v>115</v>
      </c>
      <c r="B430" s="1">
        <v>36803</v>
      </c>
      <c r="C430" s="2">
        <v>0.8870138888888889</v>
      </c>
      <c r="D430" t="s">
        <v>382</v>
      </c>
      <c r="E430">
        <v>0.676</v>
      </c>
      <c r="F430">
        <v>10.4542</v>
      </c>
      <c r="G430" t="s">
        <v>383</v>
      </c>
      <c r="H430">
        <v>1.676</v>
      </c>
      <c r="I430">
        <v>116.667</v>
      </c>
      <c r="K430" s="2">
        <v>0.886805555555554</v>
      </c>
      <c r="L430" s="3">
        <f t="shared" si="36"/>
        <v>278.88680555555555</v>
      </c>
      <c r="M430">
        <f t="shared" si="33"/>
        <v>536.6843664278368</v>
      </c>
      <c r="N430">
        <f t="shared" si="38"/>
        <v>169.25366788335094</v>
      </c>
    </row>
    <row r="431" spans="1:14" ht="12.75">
      <c r="A431" t="s">
        <v>116</v>
      </c>
      <c r="B431" s="1">
        <v>36803</v>
      </c>
      <c r="C431" s="2">
        <v>0.8890972222222223</v>
      </c>
      <c r="D431" t="s">
        <v>382</v>
      </c>
      <c r="E431">
        <v>0.676</v>
      </c>
      <c r="F431">
        <v>9.9517</v>
      </c>
      <c r="G431" t="s">
        <v>383</v>
      </c>
      <c r="H431">
        <v>1.675</v>
      </c>
      <c r="I431">
        <v>130.6882</v>
      </c>
      <c r="K431" s="2">
        <v>0.888888888888887</v>
      </c>
      <c r="L431" s="3">
        <f t="shared" si="36"/>
        <v>278.8888888888889</v>
      </c>
      <c r="M431">
        <f t="shared" si="33"/>
        <v>510.88766327216854</v>
      </c>
      <c r="N431">
        <f t="shared" si="38"/>
        <v>185.44014931943417</v>
      </c>
    </row>
    <row r="432" spans="1:14" ht="12.75">
      <c r="A432" t="s">
        <v>117</v>
      </c>
      <c r="B432" s="1">
        <v>36803</v>
      </c>
      <c r="C432" s="2">
        <v>0.8911805555555555</v>
      </c>
      <c r="D432" t="s">
        <v>382</v>
      </c>
      <c r="E432">
        <v>0.676</v>
      </c>
      <c r="F432">
        <v>10.075</v>
      </c>
      <c r="G432" t="s">
        <v>383</v>
      </c>
      <c r="H432">
        <v>1.673</v>
      </c>
      <c r="I432">
        <v>128.7966</v>
      </c>
      <c r="K432" s="2">
        <v>0.890972222222221</v>
      </c>
      <c r="L432" s="3">
        <f t="shared" si="36"/>
        <v>278.8909722222222</v>
      </c>
      <c r="M432">
        <f t="shared" si="33"/>
        <v>517.217481180813</v>
      </c>
      <c r="N432">
        <f t="shared" si="38"/>
        <v>183.25643121509972</v>
      </c>
    </row>
    <row r="433" spans="1:14" ht="12.75">
      <c r="A433" t="s">
        <v>118</v>
      </c>
      <c r="B433" s="1">
        <v>36803</v>
      </c>
      <c r="C433" s="2">
        <v>0.8932638888888889</v>
      </c>
      <c r="D433" t="s">
        <v>382</v>
      </c>
      <c r="E433">
        <v>0.68</v>
      </c>
      <c r="F433">
        <v>10.1696</v>
      </c>
      <c r="G433" t="s">
        <v>383</v>
      </c>
      <c r="H433">
        <v>1.678</v>
      </c>
      <c r="I433">
        <v>120.4738</v>
      </c>
      <c r="K433" s="2">
        <v>0.893055555555553</v>
      </c>
      <c r="L433" s="3">
        <f t="shared" si="36"/>
        <v>278.8930555555556</v>
      </c>
      <c r="M433">
        <f aca="true" t="shared" si="39" ref="M433:M484">500*F433/AVERAGE($Q$367,$Q$6)</f>
        <v>522.0739351480295</v>
      </c>
      <c r="N433">
        <f t="shared" si="38"/>
        <v>173.6483486190142</v>
      </c>
    </row>
    <row r="434" spans="1:14" ht="12.75">
      <c r="A434" t="s">
        <v>119</v>
      </c>
      <c r="B434" s="1">
        <v>36803</v>
      </c>
      <c r="C434" s="2">
        <v>0.8953472222222222</v>
      </c>
      <c r="D434" t="s">
        <v>382</v>
      </c>
      <c r="E434">
        <v>0.68</v>
      </c>
      <c r="F434">
        <v>9.9042</v>
      </c>
      <c r="G434" t="s">
        <v>383</v>
      </c>
      <c r="H434">
        <v>1.678</v>
      </c>
      <c r="I434">
        <v>122.5084</v>
      </c>
      <c r="K434" s="2">
        <v>0.895138888888886</v>
      </c>
      <c r="L434" s="3">
        <f t="shared" si="36"/>
        <v>278.8951388888889</v>
      </c>
      <c r="M434">
        <f t="shared" si="39"/>
        <v>508.4491689440207</v>
      </c>
      <c r="N434">
        <f t="shared" si="38"/>
        <v>175.99715008606802</v>
      </c>
    </row>
    <row r="435" spans="1:14" ht="12.75">
      <c r="A435" t="s">
        <v>120</v>
      </c>
      <c r="B435" s="1">
        <v>36803</v>
      </c>
      <c r="C435" s="2">
        <v>0.8974421296296297</v>
      </c>
      <c r="D435" t="s">
        <v>382</v>
      </c>
      <c r="E435">
        <v>0.676</v>
      </c>
      <c r="F435">
        <v>10.3659</v>
      </c>
      <c r="G435" t="s">
        <v>383</v>
      </c>
      <c r="H435">
        <v>1.673</v>
      </c>
      <c r="I435">
        <v>120.6835</v>
      </c>
      <c r="K435" s="2">
        <v>0.897222222222221</v>
      </c>
      <c r="L435" s="3">
        <f t="shared" si="36"/>
        <v>278.89722222222224</v>
      </c>
      <c r="M435">
        <f t="shared" si="39"/>
        <v>532.1513338136169</v>
      </c>
      <c r="N435">
        <f t="shared" si="38"/>
        <v>173.89043240336554</v>
      </c>
    </row>
    <row r="436" spans="1:14" ht="12.75">
      <c r="A436" t="s">
        <v>121</v>
      </c>
      <c r="B436" s="1">
        <v>36803</v>
      </c>
      <c r="C436" s="2">
        <v>0.8995254629629629</v>
      </c>
      <c r="D436" t="s">
        <v>382</v>
      </c>
      <c r="E436">
        <v>0.676</v>
      </c>
      <c r="F436">
        <v>10.0782</v>
      </c>
      <c r="G436" t="s">
        <v>383</v>
      </c>
      <c r="H436">
        <v>1.675</v>
      </c>
      <c r="I436">
        <v>127.5037</v>
      </c>
      <c r="K436" s="2">
        <v>0.899305555555554</v>
      </c>
      <c r="L436" s="3">
        <f t="shared" si="36"/>
        <v>278.89930555555554</v>
      </c>
      <c r="M436">
        <f t="shared" si="39"/>
        <v>517.3817586934463</v>
      </c>
      <c r="N436">
        <f t="shared" si="38"/>
        <v>181.76386981887737</v>
      </c>
    </row>
    <row r="437" spans="1:14" ht="12.75">
      <c r="A437" t="s">
        <v>122</v>
      </c>
      <c r="B437" s="1">
        <v>36803</v>
      </c>
      <c r="C437" s="2">
        <v>0.9016087962962963</v>
      </c>
      <c r="D437" t="s">
        <v>382</v>
      </c>
      <c r="E437">
        <v>0.676</v>
      </c>
      <c r="F437">
        <v>10.3229</v>
      </c>
      <c r="G437" t="s">
        <v>383</v>
      </c>
      <c r="H437">
        <v>1.676</v>
      </c>
      <c r="I437">
        <v>115.554</v>
      </c>
      <c r="K437" s="2">
        <v>0.901388888888887</v>
      </c>
      <c r="L437" s="3">
        <f t="shared" si="36"/>
        <v>278.9013888888889</v>
      </c>
      <c r="M437">
        <f t="shared" si="39"/>
        <v>529.9438547376095</v>
      </c>
      <c r="N437">
        <f t="shared" si="38"/>
        <v>167.96878828400423</v>
      </c>
    </row>
    <row r="438" spans="1:14" ht="12.75">
      <c r="A438" t="s">
        <v>123</v>
      </c>
      <c r="B438" s="1">
        <v>36803</v>
      </c>
      <c r="C438" s="2">
        <v>0.9036921296296296</v>
      </c>
      <c r="D438" t="s">
        <v>382</v>
      </c>
      <c r="E438">
        <v>0.678</v>
      </c>
      <c r="F438">
        <v>10.4869</v>
      </c>
      <c r="G438" t="s">
        <v>383</v>
      </c>
      <c r="H438">
        <v>1.676</v>
      </c>
      <c r="I438">
        <v>122.6049</v>
      </c>
      <c r="K438" s="2">
        <v>0.90347222222222</v>
      </c>
      <c r="L438" s="3">
        <f t="shared" si="36"/>
        <v>278.9034722222222</v>
      </c>
      <c r="M438">
        <f t="shared" si="39"/>
        <v>538.3630772600565</v>
      </c>
      <c r="N438">
        <f t="shared" si="38"/>
        <v>176.10855249517584</v>
      </c>
    </row>
    <row r="439" spans="1:14" ht="12.75">
      <c r="A439" t="s">
        <v>124</v>
      </c>
      <c r="B439" s="1">
        <v>36803</v>
      </c>
      <c r="C439" s="2">
        <v>0.905775462962963</v>
      </c>
      <c r="D439" t="s">
        <v>382</v>
      </c>
      <c r="E439">
        <v>0.676</v>
      </c>
      <c r="F439">
        <v>9.6957</v>
      </c>
      <c r="G439" t="s">
        <v>383</v>
      </c>
      <c r="H439">
        <v>1.673</v>
      </c>
      <c r="I439">
        <v>116.1163</v>
      </c>
      <c r="K439" s="2">
        <v>0.905555555555553</v>
      </c>
      <c r="L439" s="3">
        <f t="shared" si="36"/>
        <v>278.90555555555557</v>
      </c>
      <c r="M439">
        <f t="shared" si="39"/>
        <v>497.74546226151955</v>
      </c>
      <c r="N439">
        <f t="shared" si="38"/>
        <v>168.6179237725151</v>
      </c>
    </row>
    <row r="440" spans="1:14" ht="12.75">
      <c r="A440" t="s">
        <v>125</v>
      </c>
      <c r="B440" s="1">
        <v>36803</v>
      </c>
      <c r="C440" s="2">
        <v>0.9078587962962964</v>
      </c>
      <c r="D440" t="s">
        <v>382</v>
      </c>
      <c r="E440">
        <v>0.676</v>
      </c>
      <c r="F440">
        <v>10.7577</v>
      </c>
      <c r="G440" t="s">
        <v>383</v>
      </c>
      <c r="H440">
        <v>1.675</v>
      </c>
      <c r="I440">
        <v>114.5306</v>
      </c>
      <c r="K440" s="2">
        <v>0.907638888888886</v>
      </c>
      <c r="L440" s="3">
        <f t="shared" si="36"/>
        <v>278.90763888888887</v>
      </c>
      <c r="M440">
        <f t="shared" si="39"/>
        <v>552.2650617666336</v>
      </c>
      <c r="N440">
        <f t="shared" si="38"/>
        <v>166.78734553290673</v>
      </c>
    </row>
    <row r="441" spans="1:14" ht="12.75">
      <c r="A441" t="s">
        <v>126</v>
      </c>
      <c r="B441" s="1">
        <v>36803</v>
      </c>
      <c r="C441" s="2">
        <v>0.9099537037037037</v>
      </c>
      <c r="D441" t="s">
        <v>382</v>
      </c>
      <c r="E441">
        <v>0.676</v>
      </c>
      <c r="F441">
        <v>9.9442</v>
      </c>
      <c r="G441" t="s">
        <v>383</v>
      </c>
      <c r="H441">
        <v>1.675</v>
      </c>
      <c r="I441">
        <v>113.5828</v>
      </c>
      <c r="K441" s="2">
        <v>0.909722222222221</v>
      </c>
      <c r="L441" s="3">
        <f t="shared" si="36"/>
        <v>278.90972222222223</v>
      </c>
      <c r="M441">
        <f t="shared" si="39"/>
        <v>510.50263785193465</v>
      </c>
      <c r="N441">
        <f t="shared" si="38"/>
        <v>165.6931776225196</v>
      </c>
    </row>
    <row r="442" spans="1:14" ht="12.75">
      <c r="A442" t="s">
        <v>390</v>
      </c>
      <c r="B442" s="1">
        <v>36803</v>
      </c>
      <c r="C442">
        <f>AVERAGE(C441,C443)</f>
        <v>0.912037037037037</v>
      </c>
      <c r="D442" t="s">
        <v>382</v>
      </c>
      <c r="E442" t="s">
        <v>390</v>
      </c>
      <c r="F442" t="s">
        <v>390</v>
      </c>
      <c r="G442" t="s">
        <v>383</v>
      </c>
      <c r="H442" t="s">
        <v>390</v>
      </c>
      <c r="I442" t="s">
        <v>390</v>
      </c>
      <c r="K442" s="2">
        <v>0.911805555555554</v>
      </c>
      <c r="L442" s="3">
        <f t="shared" si="36"/>
        <v>278.91180555555553</v>
      </c>
      <c r="M442" t="s">
        <v>390</v>
      </c>
      <c r="N442" t="s">
        <v>390</v>
      </c>
    </row>
    <row r="443" spans="1:14" ht="12.75">
      <c r="A443" t="s">
        <v>127</v>
      </c>
      <c r="B443" s="1">
        <v>36803</v>
      </c>
      <c r="C443" s="2">
        <v>0.9141203703703704</v>
      </c>
      <c r="D443" t="s">
        <v>382</v>
      </c>
      <c r="E443">
        <v>0.676</v>
      </c>
      <c r="F443">
        <v>10.0135</v>
      </c>
      <c r="G443" t="s">
        <v>383</v>
      </c>
      <c r="H443">
        <v>1.676</v>
      </c>
      <c r="I443">
        <v>106.1338</v>
      </c>
      <c r="K443" s="2">
        <v>0.913888888888887</v>
      </c>
      <c r="L443" s="3">
        <f t="shared" si="36"/>
        <v>278.9138888888889</v>
      </c>
      <c r="M443">
        <f t="shared" si="39"/>
        <v>514.0602727348954</v>
      </c>
      <c r="N443">
        <f>(277-103)/(-62+(AVERAGE($Q$4,$P$367)))*I443+277-((277-103)/(-62+(AVERAGE($Q$4,$P$367)))*210)</f>
        <v>157.09383518268675</v>
      </c>
    </row>
    <row r="444" spans="1:14" ht="12.75">
      <c r="A444" t="s">
        <v>390</v>
      </c>
      <c r="B444" s="1">
        <v>36803</v>
      </c>
      <c r="C444">
        <f>AVERAGE(C443,C445)</f>
        <v>0.9162037037037036</v>
      </c>
      <c r="D444" t="s">
        <v>382</v>
      </c>
      <c r="E444" t="s">
        <v>390</v>
      </c>
      <c r="F444" t="s">
        <v>390</v>
      </c>
      <c r="G444" t="s">
        <v>383</v>
      </c>
      <c r="H444" t="s">
        <v>390</v>
      </c>
      <c r="I444" t="s">
        <v>390</v>
      </c>
      <c r="K444" s="2">
        <v>0.915972222222221</v>
      </c>
      <c r="L444" s="3">
        <f t="shared" si="36"/>
        <v>278.9159722222222</v>
      </c>
      <c r="M444" t="s">
        <v>390</v>
      </c>
      <c r="N444" t="s">
        <v>390</v>
      </c>
    </row>
    <row r="445" spans="1:14" ht="12.75">
      <c r="A445" t="s">
        <v>128</v>
      </c>
      <c r="B445" s="1">
        <v>36803</v>
      </c>
      <c r="C445" s="2">
        <v>0.918287037037037</v>
      </c>
      <c r="D445" t="s">
        <v>382</v>
      </c>
      <c r="E445">
        <v>0.676</v>
      </c>
      <c r="F445">
        <v>9.975</v>
      </c>
      <c r="G445" t="s">
        <v>383</v>
      </c>
      <c r="H445">
        <v>1.675</v>
      </c>
      <c r="I445">
        <v>104.4302</v>
      </c>
      <c r="K445" s="2">
        <v>0.918055555555554</v>
      </c>
      <c r="L445" s="3">
        <f t="shared" si="36"/>
        <v>278.91805555555555</v>
      </c>
      <c r="M445">
        <f t="shared" si="39"/>
        <v>512.0838089110283</v>
      </c>
      <c r="N445">
        <f aca="true" t="shared" si="40" ref="N445:N450">(277-103)/(-62+(AVERAGE($Q$4,$P$367)))*I445+277-((277-103)/(-62+(AVERAGE($Q$4,$P$367)))*210)</f>
        <v>155.12714975101818</v>
      </c>
    </row>
    <row r="446" spans="1:14" ht="12.75">
      <c r="A446" t="s">
        <v>129</v>
      </c>
      <c r="B446" s="1">
        <v>36803</v>
      </c>
      <c r="C446" s="2">
        <v>0.9203703703703704</v>
      </c>
      <c r="D446" t="s">
        <v>382</v>
      </c>
      <c r="E446">
        <v>0.68</v>
      </c>
      <c r="F446">
        <v>10.0435</v>
      </c>
      <c r="G446" t="s">
        <v>383</v>
      </c>
      <c r="H446">
        <v>1.678</v>
      </c>
      <c r="I446">
        <v>107.2062</v>
      </c>
      <c r="K446" s="2">
        <v>0.920138888888887</v>
      </c>
      <c r="L446" s="3">
        <f t="shared" si="36"/>
        <v>278.9201388888889</v>
      </c>
      <c r="M446">
        <f t="shared" si="39"/>
        <v>515.6003744158309</v>
      </c>
      <c r="N446">
        <f t="shared" si="40"/>
        <v>158.3318449601706</v>
      </c>
    </row>
    <row r="447" spans="1:14" ht="12.75">
      <c r="A447" t="s">
        <v>130</v>
      </c>
      <c r="B447" s="1">
        <v>36803</v>
      </c>
      <c r="C447" s="2">
        <v>0.9224537037037037</v>
      </c>
      <c r="D447" t="s">
        <v>382</v>
      </c>
      <c r="E447">
        <v>0.676</v>
      </c>
      <c r="F447">
        <v>9.6949</v>
      </c>
      <c r="G447" t="s">
        <v>383</v>
      </c>
      <c r="H447">
        <v>1.673</v>
      </c>
      <c r="I447">
        <v>106.275</v>
      </c>
      <c r="K447" s="2">
        <v>0.922222222222221</v>
      </c>
      <c r="L447" s="3">
        <f t="shared" si="36"/>
        <v>278.9222222222222</v>
      </c>
      <c r="M447">
        <f t="shared" si="39"/>
        <v>497.70439288336127</v>
      </c>
      <c r="N447">
        <f t="shared" si="40"/>
        <v>157.25684057300822</v>
      </c>
    </row>
    <row r="448" spans="1:14" ht="12.75">
      <c r="A448" t="s">
        <v>131</v>
      </c>
      <c r="B448" s="1">
        <v>36803</v>
      </c>
      <c r="C448" s="2">
        <v>0.9245486111111111</v>
      </c>
      <c r="D448" t="s">
        <v>382</v>
      </c>
      <c r="E448">
        <v>0.676</v>
      </c>
      <c r="F448">
        <v>9.5482</v>
      </c>
      <c r="G448" t="s">
        <v>383</v>
      </c>
      <c r="H448">
        <v>1.675</v>
      </c>
      <c r="I448">
        <v>106.8765</v>
      </c>
      <c r="K448" s="2">
        <v>0.924305555555553</v>
      </c>
      <c r="L448" s="3">
        <f t="shared" si="36"/>
        <v>278.9243055555556</v>
      </c>
      <c r="M448">
        <f t="shared" si="39"/>
        <v>490.173295663587</v>
      </c>
      <c r="N448">
        <f t="shared" si="40"/>
        <v>157.95122968262825</v>
      </c>
    </row>
    <row r="449" spans="1:14" ht="12.75">
      <c r="A449" t="s">
        <v>132</v>
      </c>
      <c r="B449" s="1">
        <v>36803</v>
      </c>
      <c r="C449" s="2">
        <v>0.9266319444444444</v>
      </c>
      <c r="D449" t="s">
        <v>382</v>
      </c>
      <c r="E449">
        <v>0.676</v>
      </c>
      <c r="F449">
        <v>10.1999</v>
      </c>
      <c r="G449" t="s">
        <v>383</v>
      </c>
      <c r="H449">
        <v>1.673</v>
      </c>
      <c r="I449">
        <v>100.9765</v>
      </c>
      <c r="K449" s="2">
        <v>0.926388888888886</v>
      </c>
      <c r="L449" s="3">
        <f t="shared" si="36"/>
        <v>278.9263888888889</v>
      </c>
      <c r="M449">
        <f t="shared" si="39"/>
        <v>523.6294378457742</v>
      </c>
      <c r="N449">
        <f t="shared" si="40"/>
        <v>151.1400979340695</v>
      </c>
    </row>
    <row r="450" spans="1:14" ht="12.75">
      <c r="A450" t="s">
        <v>133</v>
      </c>
      <c r="B450" s="1">
        <v>36803</v>
      </c>
      <c r="C450" s="2">
        <v>0.9287152777777777</v>
      </c>
      <c r="D450" t="s">
        <v>382</v>
      </c>
      <c r="E450">
        <v>0.676</v>
      </c>
      <c r="F450">
        <v>9.8689</v>
      </c>
      <c r="G450" t="s">
        <v>383</v>
      </c>
      <c r="H450">
        <v>1.675</v>
      </c>
      <c r="I450">
        <v>106.0065</v>
      </c>
      <c r="K450" s="2">
        <v>0.928472222222221</v>
      </c>
      <c r="L450" s="3">
        <f t="shared" si="36"/>
        <v>278.92847222222224</v>
      </c>
      <c r="M450">
        <f t="shared" si="39"/>
        <v>506.63698263278667</v>
      </c>
      <c r="N450">
        <f t="shared" si="40"/>
        <v>156.9468763569933</v>
      </c>
    </row>
    <row r="451" spans="1:14" ht="12.75">
      <c r="A451" t="s">
        <v>390</v>
      </c>
      <c r="B451" s="1">
        <v>36803</v>
      </c>
      <c r="C451">
        <f>AVERAGE(C450,C452)</f>
        <v>0.9307986111111111</v>
      </c>
      <c r="D451" t="s">
        <v>382</v>
      </c>
      <c r="E451" t="s">
        <v>390</v>
      </c>
      <c r="F451" t="s">
        <v>390</v>
      </c>
      <c r="G451" t="s">
        <v>383</v>
      </c>
      <c r="H451" t="s">
        <v>390</v>
      </c>
      <c r="I451" t="s">
        <v>390</v>
      </c>
      <c r="K451" s="2">
        <v>0.930555555555554</v>
      </c>
      <c r="L451" s="3">
        <f t="shared" si="36"/>
        <v>278.93055555555554</v>
      </c>
      <c r="M451" t="s">
        <v>390</v>
      </c>
      <c r="N451" t="s">
        <v>390</v>
      </c>
    </row>
    <row r="452" spans="1:14" ht="12.75">
      <c r="A452" t="s">
        <v>134</v>
      </c>
      <c r="B452" s="1">
        <v>36803</v>
      </c>
      <c r="C452" s="2">
        <v>0.9328819444444445</v>
      </c>
      <c r="D452" t="s">
        <v>382</v>
      </c>
      <c r="E452">
        <v>0.676</v>
      </c>
      <c r="F452">
        <v>9.8532</v>
      </c>
      <c r="G452" t="s">
        <v>383</v>
      </c>
      <c r="H452">
        <v>1.673</v>
      </c>
      <c r="I452">
        <v>106.182</v>
      </c>
      <c r="K452" s="2">
        <v>0.932638888888887</v>
      </c>
      <c r="L452" s="3">
        <f t="shared" si="36"/>
        <v>278.9326388888889</v>
      </c>
      <c r="M452">
        <f t="shared" si="39"/>
        <v>505.83099608643045</v>
      </c>
      <c r="N452">
        <f aca="true" t="shared" si="41" ref="N452:N461">(277-103)/(-62+(AVERAGE($Q$4,$P$367)))*I452+277-((277-103)/(-62+(AVERAGE($Q$4,$P$367)))*210)</f>
        <v>157.14947866578518</v>
      </c>
    </row>
    <row r="453" spans="1:14" ht="12.75">
      <c r="A453" t="s">
        <v>135</v>
      </c>
      <c r="B453" s="1">
        <v>36803</v>
      </c>
      <c r="C453" s="2">
        <v>0.9349652777777777</v>
      </c>
      <c r="D453" t="s">
        <v>382</v>
      </c>
      <c r="E453">
        <v>0.676</v>
      </c>
      <c r="F453">
        <v>9.9391</v>
      </c>
      <c r="G453" t="s">
        <v>383</v>
      </c>
      <c r="H453">
        <v>1.675</v>
      </c>
      <c r="I453">
        <v>123.7231</v>
      </c>
      <c r="K453" s="2">
        <v>0.93472222222222</v>
      </c>
      <c r="L453" s="3">
        <f t="shared" si="36"/>
        <v>278.9347222222222</v>
      </c>
      <c r="M453">
        <f t="shared" si="39"/>
        <v>510.2408205661756</v>
      </c>
      <c r="N453">
        <f t="shared" si="41"/>
        <v>177.39943512589417</v>
      </c>
    </row>
    <row r="454" spans="1:14" ht="12.75">
      <c r="A454" t="s">
        <v>136</v>
      </c>
      <c r="B454" s="1">
        <v>36803</v>
      </c>
      <c r="C454" s="2">
        <v>0.9371064814814815</v>
      </c>
      <c r="D454" t="s">
        <v>382</v>
      </c>
      <c r="E454">
        <v>0.676</v>
      </c>
      <c r="F454">
        <v>9.049</v>
      </c>
      <c r="G454" t="s">
        <v>383</v>
      </c>
      <c r="H454">
        <v>1.673</v>
      </c>
      <c r="I454">
        <v>109.4775</v>
      </c>
      <c r="K454" s="2">
        <v>0.936805555555553</v>
      </c>
      <c r="L454" s="3">
        <f aca="true" t="shared" si="42" ref="L454:L484">B454-DATE(1999,12,31)+K454</f>
        <v>278.93680555555557</v>
      </c>
      <c r="M454">
        <f t="shared" si="39"/>
        <v>464.5460036928216</v>
      </c>
      <c r="N454">
        <f t="shared" si="41"/>
        <v>160.95389979754367</v>
      </c>
    </row>
    <row r="455" spans="1:14" ht="12.75">
      <c r="A455" t="s">
        <v>137</v>
      </c>
      <c r="B455" s="1">
        <v>36803</v>
      </c>
      <c r="C455" s="2">
        <v>0.9391435185185185</v>
      </c>
      <c r="D455" t="s">
        <v>382</v>
      </c>
      <c r="E455">
        <v>0.678</v>
      </c>
      <c r="F455">
        <v>10.2028</v>
      </c>
      <c r="G455" t="s">
        <v>383</v>
      </c>
      <c r="H455">
        <v>1.675</v>
      </c>
      <c r="I455">
        <v>103.9634</v>
      </c>
      <c r="K455" s="2">
        <v>0.938888888888886</v>
      </c>
      <c r="L455" s="3">
        <f t="shared" si="42"/>
        <v>278.93888888888887</v>
      </c>
      <c r="M455">
        <f t="shared" si="39"/>
        <v>523.7783143415979</v>
      </c>
      <c r="N455">
        <f t="shared" si="41"/>
        <v>154.5882622425051</v>
      </c>
    </row>
    <row r="456" spans="1:14" ht="12.75">
      <c r="A456" t="s">
        <v>138</v>
      </c>
      <c r="B456" s="1">
        <v>36803</v>
      </c>
      <c r="C456" s="2">
        <v>0.941226851851852</v>
      </c>
      <c r="D456" t="s">
        <v>382</v>
      </c>
      <c r="E456">
        <v>0.676</v>
      </c>
      <c r="F456">
        <v>10.2351</v>
      </c>
      <c r="G456" t="s">
        <v>383</v>
      </c>
      <c r="H456">
        <v>1.675</v>
      </c>
      <c r="I456">
        <v>105.677</v>
      </c>
      <c r="K456" s="2">
        <v>0.94097222222222</v>
      </c>
      <c r="L456" s="3">
        <f t="shared" si="42"/>
        <v>278.94097222222223</v>
      </c>
      <c r="M456">
        <f t="shared" si="39"/>
        <v>525.4364904847383</v>
      </c>
      <c r="N456">
        <f t="shared" si="41"/>
        <v>156.56649196527297</v>
      </c>
    </row>
    <row r="457" spans="1:14" ht="12.75">
      <c r="A457" t="s">
        <v>139</v>
      </c>
      <c r="B457" s="1">
        <v>36803</v>
      </c>
      <c r="C457" s="2">
        <v>0.9433101851851852</v>
      </c>
      <c r="D457" t="s">
        <v>382</v>
      </c>
      <c r="E457">
        <v>0.676</v>
      </c>
      <c r="F457">
        <v>10.1592</v>
      </c>
      <c r="G457" t="s">
        <v>383</v>
      </c>
      <c r="H457">
        <v>1.673</v>
      </c>
      <c r="I457">
        <v>107.4118</v>
      </c>
      <c r="K457" s="2">
        <v>0.943055555555554</v>
      </c>
      <c r="L457" s="3">
        <f t="shared" si="42"/>
        <v>278.94305555555553</v>
      </c>
      <c r="M457">
        <f t="shared" si="39"/>
        <v>521.5400332319718</v>
      </c>
      <c r="N457">
        <f t="shared" si="41"/>
        <v>158.5691955851712</v>
      </c>
    </row>
    <row r="458" spans="1:14" ht="12.75">
      <c r="A458" t="s">
        <v>140</v>
      </c>
      <c r="B458" s="1">
        <v>36803</v>
      </c>
      <c r="C458" s="2">
        <v>0.9453935185185185</v>
      </c>
      <c r="D458" t="s">
        <v>382</v>
      </c>
      <c r="E458">
        <v>0.68</v>
      </c>
      <c r="F458">
        <v>10.9513</v>
      </c>
      <c r="G458" t="s">
        <v>383</v>
      </c>
      <c r="H458">
        <v>1.678</v>
      </c>
      <c r="I458">
        <v>104.8556</v>
      </c>
      <c r="K458" s="2">
        <v>0.945138888888887</v>
      </c>
      <c r="L458" s="3">
        <f t="shared" si="42"/>
        <v>278.9451388888889</v>
      </c>
      <c r="M458">
        <f t="shared" si="39"/>
        <v>562.2038512809368</v>
      </c>
      <c r="N458">
        <f t="shared" si="41"/>
        <v>155.61824389438038</v>
      </c>
    </row>
    <row r="459" spans="1:14" ht="12.75">
      <c r="A459" t="s">
        <v>141</v>
      </c>
      <c r="B459" s="1">
        <v>36803</v>
      </c>
      <c r="C459" s="2">
        <v>0.9474768518518518</v>
      </c>
      <c r="D459" t="s">
        <v>382</v>
      </c>
      <c r="E459">
        <v>0.676</v>
      </c>
      <c r="F459">
        <v>10.2089</v>
      </c>
      <c r="G459" t="s">
        <v>383</v>
      </c>
      <c r="H459">
        <v>1.675</v>
      </c>
      <c r="I459">
        <v>103.0018</v>
      </c>
      <c r="K459" s="2">
        <v>0.94722222222222</v>
      </c>
      <c r="L459" s="3">
        <f t="shared" si="42"/>
        <v>278.9472222222222</v>
      </c>
      <c r="M459">
        <f t="shared" si="39"/>
        <v>524.0914683500548</v>
      </c>
      <c r="N459">
        <f t="shared" si="41"/>
        <v>153.47816321040108</v>
      </c>
    </row>
    <row r="460" spans="1:14" ht="12.75">
      <c r="A460" t="s">
        <v>142</v>
      </c>
      <c r="B460" s="1">
        <v>36803</v>
      </c>
      <c r="C460" s="2">
        <v>0.9495601851851853</v>
      </c>
      <c r="D460" t="s">
        <v>382</v>
      </c>
      <c r="E460">
        <v>0.676</v>
      </c>
      <c r="F460">
        <v>9.9688</v>
      </c>
      <c r="G460" t="s">
        <v>383</v>
      </c>
      <c r="H460">
        <v>1.673</v>
      </c>
      <c r="I460">
        <v>105.043</v>
      </c>
      <c r="K460" s="2">
        <v>0.949305555555554</v>
      </c>
      <c r="L460" s="3">
        <f t="shared" si="42"/>
        <v>278.94930555555555</v>
      </c>
      <c r="M460">
        <f t="shared" si="39"/>
        <v>511.76552123030166</v>
      </c>
      <c r="N460">
        <f t="shared" si="41"/>
        <v>155.83458390958037</v>
      </c>
    </row>
    <row r="461" spans="1:14" ht="12.75">
      <c r="A461" t="s">
        <v>143</v>
      </c>
      <c r="B461" s="1">
        <v>36803</v>
      </c>
      <c r="C461" s="2">
        <v>0.9516435185185186</v>
      </c>
      <c r="D461" t="s">
        <v>382</v>
      </c>
      <c r="E461">
        <v>0.676</v>
      </c>
      <c r="F461">
        <v>9.9002</v>
      </c>
      <c r="G461" t="s">
        <v>383</v>
      </c>
      <c r="H461">
        <v>1.675</v>
      </c>
      <c r="I461">
        <v>101</v>
      </c>
      <c r="K461" s="2">
        <v>0.951388888888887</v>
      </c>
      <c r="L461" s="3">
        <f t="shared" si="42"/>
        <v>278.9513888888889</v>
      </c>
      <c r="M461">
        <f t="shared" si="39"/>
        <v>508.2438220532294</v>
      </c>
      <c r="N461">
        <f t="shared" si="41"/>
        <v>151.1672270181528</v>
      </c>
    </row>
    <row r="462" spans="1:14" ht="12.75">
      <c r="A462" t="s">
        <v>390</v>
      </c>
      <c r="B462" s="1">
        <v>36803</v>
      </c>
      <c r="C462">
        <f>AVERAGE(C461,C464)</f>
        <v>0.9547743055555555</v>
      </c>
      <c r="D462" t="s">
        <v>382</v>
      </c>
      <c r="E462" t="s">
        <v>390</v>
      </c>
      <c r="F462" t="s">
        <v>390</v>
      </c>
      <c r="G462" t="s">
        <v>383</v>
      </c>
      <c r="H462" t="s">
        <v>390</v>
      </c>
      <c r="I462" t="s">
        <v>390</v>
      </c>
      <c r="K462" s="2">
        <v>0.95347222222222</v>
      </c>
      <c r="L462" s="3">
        <f t="shared" si="42"/>
        <v>278.9534722222222</v>
      </c>
      <c r="M462" t="s">
        <v>390</v>
      </c>
      <c r="N462" t="s">
        <v>390</v>
      </c>
    </row>
    <row r="463" spans="1:14" ht="12.75">
      <c r="A463" t="s">
        <v>390</v>
      </c>
      <c r="B463" s="1">
        <v>36803</v>
      </c>
      <c r="C463">
        <f>AVERAGE(C462,C464)</f>
        <v>0.956339699074074</v>
      </c>
      <c r="D463" t="s">
        <v>382</v>
      </c>
      <c r="E463" t="s">
        <v>390</v>
      </c>
      <c r="F463" t="s">
        <v>390</v>
      </c>
      <c r="G463" t="s">
        <v>383</v>
      </c>
      <c r="H463" t="s">
        <v>390</v>
      </c>
      <c r="I463" t="s">
        <v>390</v>
      </c>
      <c r="K463" s="2">
        <v>0.955555555555553</v>
      </c>
      <c r="L463" s="3">
        <f t="shared" si="42"/>
        <v>278.9555555555556</v>
      </c>
      <c r="M463" t="s">
        <v>390</v>
      </c>
      <c r="N463" t="s">
        <v>390</v>
      </c>
    </row>
    <row r="464" spans="1:14" ht="12.75">
      <c r="A464" t="s">
        <v>144</v>
      </c>
      <c r="B464" s="1">
        <v>36803</v>
      </c>
      <c r="C464" s="2">
        <v>0.9579050925925926</v>
      </c>
      <c r="D464" t="s">
        <v>382</v>
      </c>
      <c r="E464">
        <v>0.676</v>
      </c>
      <c r="F464">
        <v>10.0762</v>
      </c>
      <c r="G464" t="s">
        <v>383</v>
      </c>
      <c r="H464">
        <v>1.675</v>
      </c>
      <c r="I464">
        <v>95.4482</v>
      </c>
      <c r="K464" s="2">
        <v>0.957638888888886</v>
      </c>
      <c r="L464" s="3">
        <f t="shared" si="42"/>
        <v>278.9576388888889</v>
      </c>
      <c r="M464">
        <f t="shared" si="39"/>
        <v>517.2790852480505</v>
      </c>
      <c r="N464">
        <f>(277-103)/(-62+(AVERAGE($Q$4,$P$367)))*I464+277-((277-103)/(-62+(AVERAGE($Q$4,$P$367)))*210)</f>
        <v>144.75806748567004</v>
      </c>
    </row>
    <row r="465" spans="1:14" ht="12.75">
      <c r="A465" t="s">
        <v>145</v>
      </c>
      <c r="B465" s="1">
        <v>36803</v>
      </c>
      <c r="C465" s="2">
        <v>0.959988425925926</v>
      </c>
      <c r="D465" t="s">
        <v>382</v>
      </c>
      <c r="E465">
        <v>0.675</v>
      </c>
      <c r="F465">
        <v>10.1772</v>
      </c>
      <c r="G465" t="s">
        <v>383</v>
      </c>
      <c r="H465">
        <v>1.675</v>
      </c>
      <c r="I465">
        <v>93.9524</v>
      </c>
      <c r="K465" s="2">
        <v>0.959722222222219</v>
      </c>
      <c r="L465" s="3">
        <f t="shared" si="42"/>
        <v>278.95972222222224</v>
      </c>
      <c r="M465">
        <f t="shared" si="39"/>
        <v>522.464094240533</v>
      </c>
      <c r="N465">
        <f>(277-103)/(-62+(AVERAGE($Q$4,$P$367)))*I465+277-((277-103)/(-62+(AVERAGE($Q$4,$P$367)))*210)</f>
        <v>143.0312724230439</v>
      </c>
    </row>
    <row r="466" spans="1:14" ht="12.75">
      <c r="A466" t="s">
        <v>390</v>
      </c>
      <c r="B466" s="1">
        <v>36803</v>
      </c>
      <c r="C466">
        <f>AVERAGE(C465,C467)</f>
        <v>0.9620717592592594</v>
      </c>
      <c r="D466" t="s">
        <v>382</v>
      </c>
      <c r="E466" t="s">
        <v>390</v>
      </c>
      <c r="F466" t="s">
        <v>390</v>
      </c>
      <c r="G466" t="s">
        <v>383</v>
      </c>
      <c r="H466" t="s">
        <v>390</v>
      </c>
      <c r="I466" t="s">
        <v>390</v>
      </c>
      <c r="K466" s="2">
        <v>0.961805555555554</v>
      </c>
      <c r="L466" s="3">
        <f t="shared" si="42"/>
        <v>278.96180555555554</v>
      </c>
      <c r="M466" t="s">
        <v>390</v>
      </c>
      <c r="N466" t="s">
        <v>390</v>
      </c>
    </row>
    <row r="467" spans="1:14" ht="12.75">
      <c r="A467" t="s">
        <v>146</v>
      </c>
      <c r="B467" s="1">
        <v>36803</v>
      </c>
      <c r="C467" s="2">
        <v>0.9641550925925926</v>
      </c>
      <c r="D467" t="s">
        <v>382</v>
      </c>
      <c r="E467">
        <v>0.676</v>
      </c>
      <c r="F467">
        <v>9.8632</v>
      </c>
      <c r="G467" t="s">
        <v>383</v>
      </c>
      <c r="H467">
        <v>1.675</v>
      </c>
      <c r="I467">
        <v>92.9685</v>
      </c>
      <c r="K467" s="2">
        <v>0.963888888888887</v>
      </c>
      <c r="L467" s="3">
        <f t="shared" si="42"/>
        <v>278.9638888888889</v>
      </c>
      <c r="M467">
        <f t="shared" si="39"/>
        <v>506.344363313409</v>
      </c>
      <c r="N467">
        <f aca="true" t="shared" si="43" ref="N467:N472">(277-103)/(-62+(AVERAGE($Q$4,$P$367)))*I467+277-((277-103)/(-62+(AVERAGE($Q$4,$P$367)))*210)</f>
        <v>141.89542962178854</v>
      </c>
    </row>
    <row r="468" spans="1:14" ht="12.75">
      <c r="A468" t="s">
        <v>147</v>
      </c>
      <c r="B468" s="1">
        <v>36803</v>
      </c>
      <c r="C468" s="2">
        <v>0.9662384259259259</v>
      </c>
      <c r="D468" t="s">
        <v>382</v>
      </c>
      <c r="E468">
        <v>0.675</v>
      </c>
      <c r="F468">
        <v>9.6575</v>
      </c>
      <c r="G468" t="s">
        <v>383</v>
      </c>
      <c r="H468">
        <v>1.673</v>
      </c>
      <c r="I468">
        <v>93.6147</v>
      </c>
      <c r="K468" s="2">
        <v>0.96597222222222</v>
      </c>
      <c r="L468" s="3">
        <f t="shared" si="42"/>
        <v>278.9659722222222</v>
      </c>
      <c r="M468">
        <f t="shared" si="39"/>
        <v>495.7843994544618</v>
      </c>
      <c r="N468">
        <f t="shared" si="43"/>
        <v>142.64142171262216</v>
      </c>
    </row>
    <row r="469" spans="1:14" ht="12.75">
      <c r="A469" t="s">
        <v>148</v>
      </c>
      <c r="B469" s="1">
        <v>36803</v>
      </c>
      <c r="C469" s="2">
        <v>0.9683217592592593</v>
      </c>
      <c r="D469" t="s">
        <v>382</v>
      </c>
      <c r="E469">
        <v>0.675</v>
      </c>
      <c r="F469">
        <v>10.0026</v>
      </c>
      <c r="G469" t="s">
        <v>383</v>
      </c>
      <c r="H469">
        <v>1.673</v>
      </c>
      <c r="I469">
        <v>93.9096</v>
      </c>
      <c r="K469" s="2">
        <v>0.968055555555553</v>
      </c>
      <c r="L469" s="3">
        <f t="shared" si="42"/>
        <v>278.96805555555557</v>
      </c>
      <c r="M469">
        <f t="shared" si="39"/>
        <v>513.5007024574888</v>
      </c>
      <c r="N469">
        <f t="shared" si="43"/>
        <v>142.9818628571391</v>
      </c>
    </row>
    <row r="470" spans="1:14" ht="12.75">
      <c r="A470" t="s">
        <v>149</v>
      </c>
      <c r="B470" s="1">
        <v>36803</v>
      </c>
      <c r="C470" s="2">
        <v>0.970474537037037</v>
      </c>
      <c r="D470" t="s">
        <v>382</v>
      </c>
      <c r="E470">
        <v>0.676</v>
      </c>
      <c r="F470">
        <v>9.9988</v>
      </c>
      <c r="G470" t="s">
        <v>383</v>
      </c>
      <c r="H470">
        <v>1.675</v>
      </c>
      <c r="I470">
        <v>97.8368</v>
      </c>
      <c r="K470" s="2">
        <v>0.970138888888886</v>
      </c>
      <c r="L470" s="3">
        <f t="shared" si="42"/>
        <v>278.97013888888887</v>
      </c>
      <c r="M470">
        <f t="shared" si="39"/>
        <v>513.305622911237</v>
      </c>
      <c r="N470">
        <f t="shared" si="43"/>
        <v>147.51553685763736</v>
      </c>
    </row>
    <row r="471" spans="1:14" ht="12.75">
      <c r="A471" t="s">
        <v>150</v>
      </c>
      <c r="B471" s="1">
        <v>36803</v>
      </c>
      <c r="C471" s="2">
        <v>0.9725</v>
      </c>
      <c r="D471" t="s">
        <v>382</v>
      </c>
      <c r="E471">
        <v>0.676</v>
      </c>
      <c r="F471">
        <v>9.6001</v>
      </c>
      <c r="G471" t="s">
        <v>383</v>
      </c>
      <c r="H471">
        <v>1.675</v>
      </c>
      <c r="I471">
        <v>92.7587</v>
      </c>
      <c r="K471" s="2">
        <v>0.97222222222222</v>
      </c>
      <c r="L471" s="3">
        <f t="shared" si="42"/>
        <v>278.97222222222223</v>
      </c>
      <c r="M471">
        <f t="shared" si="39"/>
        <v>492.83767157160526</v>
      </c>
      <c r="N471">
        <f t="shared" si="43"/>
        <v>141.6532303945262</v>
      </c>
    </row>
    <row r="472" spans="1:14" ht="12.75">
      <c r="A472" t="s">
        <v>151</v>
      </c>
      <c r="B472" s="1">
        <v>36803</v>
      </c>
      <c r="C472" s="2">
        <v>0.9745833333333334</v>
      </c>
      <c r="D472" t="s">
        <v>382</v>
      </c>
      <c r="E472">
        <v>0.676</v>
      </c>
      <c r="F472">
        <v>10.146</v>
      </c>
      <c r="G472" t="s">
        <v>383</v>
      </c>
      <c r="H472">
        <v>1.676</v>
      </c>
      <c r="I472">
        <v>93.6315</v>
      </c>
      <c r="K472" s="2">
        <v>0.974305555555554</v>
      </c>
      <c r="L472" s="3">
        <f t="shared" si="42"/>
        <v>278.97430555555553</v>
      </c>
      <c r="M472">
        <f t="shared" si="39"/>
        <v>520.8623884923602</v>
      </c>
      <c r="N472">
        <f t="shared" si="43"/>
        <v>142.66081612166892</v>
      </c>
    </row>
    <row r="473" spans="1:14" ht="12.75">
      <c r="A473" t="s">
        <v>390</v>
      </c>
      <c r="B473" s="1">
        <v>36803</v>
      </c>
      <c r="C473">
        <f>AVERAGE(C472,C474)</f>
        <v>0.9766666666666667</v>
      </c>
      <c r="D473" t="s">
        <v>382</v>
      </c>
      <c r="E473" t="s">
        <v>390</v>
      </c>
      <c r="F473" t="s">
        <v>390</v>
      </c>
      <c r="G473" t="s">
        <v>383</v>
      </c>
      <c r="H473" t="s">
        <v>390</v>
      </c>
      <c r="I473" t="s">
        <v>390</v>
      </c>
      <c r="K473" s="2">
        <v>0.976388888888887</v>
      </c>
      <c r="L473" s="3">
        <f t="shared" si="42"/>
        <v>278.9763888888889</v>
      </c>
      <c r="M473" t="s">
        <v>390</v>
      </c>
      <c r="N473" t="s">
        <v>390</v>
      </c>
    </row>
    <row r="474" spans="1:14" ht="12.75">
      <c r="A474" t="s">
        <v>152</v>
      </c>
      <c r="B474" s="1">
        <v>36803</v>
      </c>
      <c r="C474" s="2">
        <v>0.97875</v>
      </c>
      <c r="D474" t="s">
        <v>382</v>
      </c>
      <c r="E474">
        <v>0.676</v>
      </c>
      <c r="F474">
        <v>9.5887</v>
      </c>
      <c r="G474" t="s">
        <v>383</v>
      </c>
      <c r="H474">
        <v>1.673</v>
      </c>
      <c r="I474">
        <v>92.0228</v>
      </c>
      <c r="K474" s="2">
        <v>0.97847222222222</v>
      </c>
      <c r="L474" s="3">
        <f t="shared" si="42"/>
        <v>278.9784722222222</v>
      </c>
      <c r="M474">
        <f t="shared" si="39"/>
        <v>492.2524329328498</v>
      </c>
      <c r="N474">
        <f aca="true" t="shared" si="44" ref="N474:N484">(277-103)/(-62+(AVERAGE($Q$4,$P$367)))*I474+277-((277-103)/(-62+(AVERAGE($Q$4,$P$367)))*210)</f>
        <v>140.80368601253224</v>
      </c>
    </row>
    <row r="475" spans="1:14" ht="12.75">
      <c r="A475" t="s">
        <v>153</v>
      </c>
      <c r="B475" s="1">
        <v>36803</v>
      </c>
      <c r="C475" s="2">
        <v>0.9808333333333333</v>
      </c>
      <c r="D475" t="s">
        <v>382</v>
      </c>
      <c r="E475">
        <v>0.676</v>
      </c>
      <c r="F475">
        <v>10.634</v>
      </c>
      <c r="G475" t="s">
        <v>383</v>
      </c>
      <c r="H475">
        <v>1.675</v>
      </c>
      <c r="I475">
        <v>99.8244</v>
      </c>
      <c r="K475" s="2">
        <v>0.980555555555554</v>
      </c>
      <c r="L475" s="3">
        <f t="shared" si="42"/>
        <v>278.98055555555555</v>
      </c>
      <c r="M475">
        <f t="shared" si="39"/>
        <v>545.9147091689098</v>
      </c>
      <c r="N475">
        <f t="shared" si="44"/>
        <v>149.8100801565247</v>
      </c>
    </row>
    <row r="476" spans="1:14" ht="12.75">
      <c r="A476" t="s">
        <v>154</v>
      </c>
      <c r="B476" s="1">
        <v>36803</v>
      </c>
      <c r="C476" s="2">
        <v>0.9829166666666667</v>
      </c>
      <c r="D476" t="s">
        <v>382</v>
      </c>
      <c r="E476">
        <v>0.676</v>
      </c>
      <c r="F476">
        <v>9.3065</v>
      </c>
      <c r="G476" t="s">
        <v>383</v>
      </c>
      <c r="H476">
        <v>1.675</v>
      </c>
      <c r="I476">
        <v>96.7502</v>
      </c>
      <c r="K476" s="2">
        <v>0.982638888888887</v>
      </c>
      <c r="L476" s="3">
        <f t="shared" si="42"/>
        <v>278.9826388888889</v>
      </c>
      <c r="M476">
        <f t="shared" si="39"/>
        <v>477.76520978751734</v>
      </c>
      <c r="N476">
        <f t="shared" si="44"/>
        <v>146.26113418679262</v>
      </c>
    </row>
    <row r="477" spans="1:14" ht="12.75">
      <c r="A477" t="s">
        <v>155</v>
      </c>
      <c r="B477" s="1">
        <v>36803</v>
      </c>
      <c r="C477" s="2">
        <v>0.9850694444444444</v>
      </c>
      <c r="D477" t="s">
        <v>382</v>
      </c>
      <c r="E477">
        <v>0.676</v>
      </c>
      <c r="F477">
        <v>9.8386</v>
      </c>
      <c r="G477" t="s">
        <v>383</v>
      </c>
      <c r="H477">
        <v>1.675</v>
      </c>
      <c r="I477">
        <v>95.0067</v>
      </c>
      <c r="K477" s="2">
        <v>0.98472222222222</v>
      </c>
      <c r="L477" s="3">
        <f t="shared" si="42"/>
        <v>278.9847222222222</v>
      </c>
      <c r="M477">
        <f t="shared" si="39"/>
        <v>505.08147993504195</v>
      </c>
      <c r="N477">
        <f t="shared" si="44"/>
        <v>144.24838703363804</v>
      </c>
    </row>
    <row r="478" spans="1:14" ht="12.75">
      <c r="A478" t="s">
        <v>156</v>
      </c>
      <c r="B478" s="1">
        <v>36803</v>
      </c>
      <c r="C478" s="2">
        <v>0.9870949074074074</v>
      </c>
      <c r="D478" t="s">
        <v>382</v>
      </c>
      <c r="E478">
        <v>0.676</v>
      </c>
      <c r="F478">
        <v>9.7215</v>
      </c>
      <c r="G478" t="s">
        <v>383</v>
      </c>
      <c r="H478">
        <v>1.676</v>
      </c>
      <c r="I478">
        <v>97.4562</v>
      </c>
      <c r="K478" s="2">
        <v>0.986805555555553</v>
      </c>
      <c r="L478" s="3">
        <f t="shared" si="42"/>
        <v>278.9868055555556</v>
      </c>
      <c r="M478">
        <f t="shared" si="39"/>
        <v>499.069949707124</v>
      </c>
      <c r="N478">
        <f t="shared" si="44"/>
        <v>147.0761611383998</v>
      </c>
    </row>
    <row r="479" spans="1:14" ht="12.75">
      <c r="A479" t="s">
        <v>157</v>
      </c>
      <c r="B479" s="1">
        <v>36803</v>
      </c>
      <c r="C479" s="2">
        <v>0.9891782407407407</v>
      </c>
      <c r="D479" t="s">
        <v>382</v>
      </c>
      <c r="E479">
        <v>0.678</v>
      </c>
      <c r="F479">
        <v>9.4863</v>
      </c>
      <c r="G479" t="s">
        <v>383</v>
      </c>
      <c r="H479">
        <v>1.676</v>
      </c>
      <c r="I479">
        <v>98.7585</v>
      </c>
      <c r="K479" s="2">
        <v>0.988888888888886</v>
      </c>
      <c r="L479" s="3">
        <f t="shared" si="42"/>
        <v>278.9888888888889</v>
      </c>
      <c r="M479">
        <f t="shared" si="39"/>
        <v>486.9955525285902</v>
      </c>
      <c r="N479">
        <f t="shared" si="44"/>
        <v>148.57957416825542</v>
      </c>
    </row>
    <row r="480" spans="1:14" ht="12.75">
      <c r="A480" t="s">
        <v>158</v>
      </c>
      <c r="B480" s="1">
        <v>36803</v>
      </c>
      <c r="C480" s="2">
        <v>0.9912615740740741</v>
      </c>
      <c r="D480" t="s">
        <v>382</v>
      </c>
      <c r="E480">
        <v>0.676</v>
      </c>
      <c r="F480">
        <v>9.3135</v>
      </c>
      <c r="G480" t="s">
        <v>383</v>
      </c>
      <c r="H480">
        <v>1.675</v>
      </c>
      <c r="I480">
        <v>93.956</v>
      </c>
      <c r="K480" s="2">
        <v>0.990972222222219</v>
      </c>
      <c r="L480" s="3">
        <f t="shared" si="42"/>
        <v>278.99097222222224</v>
      </c>
      <c r="M480">
        <f t="shared" si="39"/>
        <v>478.1245668464022</v>
      </c>
      <c r="N480">
        <f t="shared" si="44"/>
        <v>143.03542836783964</v>
      </c>
    </row>
    <row r="481" spans="1:14" ht="12.75">
      <c r="A481" t="s">
        <v>159</v>
      </c>
      <c r="B481" s="1">
        <v>36803</v>
      </c>
      <c r="C481" s="2">
        <v>0.9933449074074074</v>
      </c>
      <c r="D481" t="s">
        <v>382</v>
      </c>
      <c r="E481">
        <v>0.676</v>
      </c>
      <c r="F481">
        <v>9.9631</v>
      </c>
      <c r="G481" t="s">
        <v>383</v>
      </c>
      <c r="H481">
        <v>1.675</v>
      </c>
      <c r="I481">
        <v>94.1479</v>
      </c>
      <c r="K481" s="2">
        <v>0.993055555555554</v>
      </c>
      <c r="L481" s="3">
        <f t="shared" si="42"/>
        <v>278.99305555555554</v>
      </c>
      <c r="M481">
        <f t="shared" si="39"/>
        <v>511.47290191092395</v>
      </c>
      <c r="N481">
        <f t="shared" si="44"/>
        <v>143.2569633140343</v>
      </c>
    </row>
    <row r="482" spans="1:14" ht="12.75">
      <c r="A482" t="s">
        <v>160</v>
      </c>
      <c r="B482" s="1">
        <v>36803</v>
      </c>
      <c r="C482" s="2">
        <v>0.9954398148148148</v>
      </c>
      <c r="D482" t="s">
        <v>382</v>
      </c>
      <c r="E482">
        <v>0.675</v>
      </c>
      <c r="F482">
        <v>9.4724</v>
      </c>
      <c r="G482" t="s">
        <v>383</v>
      </c>
      <c r="H482">
        <v>1.673</v>
      </c>
      <c r="I482">
        <v>94.545</v>
      </c>
      <c r="K482" s="2">
        <v>0.995138888888887</v>
      </c>
      <c r="L482" s="3">
        <f t="shared" si="42"/>
        <v>278.9951388888889</v>
      </c>
      <c r="M482">
        <f t="shared" si="39"/>
        <v>486.2819720830902</v>
      </c>
      <c r="N482">
        <f t="shared" si="44"/>
        <v>143.71538711358556</v>
      </c>
    </row>
    <row r="483" spans="1:14" ht="12.75">
      <c r="A483" t="s">
        <v>161</v>
      </c>
      <c r="B483" s="1">
        <v>36803</v>
      </c>
      <c r="C483" s="2">
        <v>0.997511574074074</v>
      </c>
      <c r="D483" t="s">
        <v>382</v>
      </c>
      <c r="E483">
        <v>0.675</v>
      </c>
      <c r="F483">
        <v>9.8399</v>
      </c>
      <c r="G483" t="s">
        <v>383</v>
      </c>
      <c r="H483">
        <v>1.673</v>
      </c>
      <c r="I483">
        <v>92.1371</v>
      </c>
      <c r="K483" s="2">
        <v>0.99722222222222</v>
      </c>
      <c r="L483" s="3">
        <f t="shared" si="42"/>
        <v>278.9972222222222</v>
      </c>
      <c r="M483">
        <f t="shared" si="39"/>
        <v>505.14821767454913</v>
      </c>
      <c r="N483">
        <f t="shared" si="44"/>
        <v>140.9356372597967</v>
      </c>
    </row>
    <row r="484" spans="1:14" ht="12.75">
      <c r="A484" t="s">
        <v>162</v>
      </c>
      <c r="B484" s="1">
        <v>36803</v>
      </c>
      <c r="C484" s="2">
        <v>0.9996064814814815</v>
      </c>
      <c r="D484" t="s">
        <v>382</v>
      </c>
      <c r="E484">
        <v>0.676</v>
      </c>
      <c r="F484">
        <v>9.7011</v>
      </c>
      <c r="G484" t="s">
        <v>383</v>
      </c>
      <c r="H484">
        <v>1.675</v>
      </c>
      <c r="I484">
        <v>95.1282</v>
      </c>
      <c r="K484" s="2">
        <v>0.999305555555553</v>
      </c>
      <c r="L484" s="3">
        <f t="shared" si="42"/>
        <v>278.99930555555557</v>
      </c>
      <c r="M484">
        <f t="shared" si="39"/>
        <v>498.0226805640879</v>
      </c>
      <c r="N484">
        <f t="shared" si="44"/>
        <v>144.38865017049397</v>
      </c>
    </row>
    <row r="485" spans="2:11" ht="12.75">
      <c r="B485" s="1"/>
      <c r="C485" s="2"/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