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<sst xmlns="http://schemas.openxmlformats.org/spreadsheetml/2006/main" count="1848" uniqueCount="437">
  <si>
    <t>c:\data\co\001004\fld189</t>
  </si>
  <si>
    <t>c:\data\co\001004\fld190</t>
  </si>
  <si>
    <t>c:\data\co\001004\fld191</t>
  </si>
  <si>
    <t>c:\data\co\001004\fld192</t>
  </si>
  <si>
    <t>c:\data\co\001004\fld193</t>
  </si>
  <si>
    <t>c:\data\co\001004\fld194</t>
  </si>
  <si>
    <t>c:\data\co\001004\fld195</t>
  </si>
  <si>
    <t>c:\data\co\001004\fld196</t>
  </si>
  <si>
    <t>c:\data\co\001004\fld197</t>
  </si>
  <si>
    <t>c:\data\co\001004\fld198</t>
  </si>
  <si>
    <t>c:\data\co\001004\fld199</t>
  </si>
  <si>
    <t>c:\data\co\001004\fld200</t>
  </si>
  <si>
    <t>c:\data\co\001004\fld201</t>
  </si>
  <si>
    <t>c:\data\co\001004\fld202</t>
  </si>
  <si>
    <t>c:\data\co\001004\fld203</t>
  </si>
  <si>
    <t>c:\data\co\001004\fld204</t>
  </si>
  <si>
    <t>c:\data\co\001004\fld205</t>
  </si>
  <si>
    <t>c:\data\co\001004\fld206</t>
  </si>
  <si>
    <t>c:\data\co\001004\fld207</t>
  </si>
  <si>
    <t>c:\data\co\001004\fld208</t>
  </si>
  <si>
    <t>c:\data\co\001004\fld209</t>
  </si>
  <si>
    <t>c:\data\co\001004\fld210</t>
  </si>
  <si>
    <t>c:\data\co\001004\fld211</t>
  </si>
  <si>
    <t>c:\data\co\001004\fld212</t>
  </si>
  <si>
    <t>c:\data\co\001004\fld213</t>
  </si>
  <si>
    <t>c:\data\co\001004\fld214</t>
  </si>
  <si>
    <t>c:\data\co\001004\fld215</t>
  </si>
  <si>
    <t>c:\data\co\001004\fld216</t>
  </si>
  <si>
    <t>c:\data\co\001004\fld217</t>
  </si>
  <si>
    <t>c:\data\co\001004\fld218</t>
  </si>
  <si>
    <t>c:\data\co\001004\fld219</t>
  </si>
  <si>
    <t>c:\data\co\001004\fld220</t>
  </si>
  <si>
    <t>c:\data\co\001004\fld221</t>
  </si>
  <si>
    <t>c:\data\co\001004\fld222</t>
  </si>
  <si>
    <t>c:\data\co\001004\fld223</t>
  </si>
  <si>
    <t>c:\data\co\001004\fld224</t>
  </si>
  <si>
    <t>c:\data\co\001004\fld225</t>
  </si>
  <si>
    <t>c:\data\co\001004\fld226</t>
  </si>
  <si>
    <t>c:\data\co\001004\fld227</t>
  </si>
  <si>
    <t>c:\data\co\001004\fld228</t>
  </si>
  <si>
    <t>c:\data\co\001004\fld229</t>
  </si>
  <si>
    <t>c:\data\co\001004\fld231</t>
  </si>
  <si>
    <t>c:\data\co\001004\fld232</t>
  </si>
  <si>
    <t>c:\data\co\001004\fld233</t>
  </si>
  <si>
    <t>c:\data\co\001004\fld234</t>
  </si>
  <si>
    <t>c:\data\co\001004\fld235</t>
  </si>
  <si>
    <t>c:\data\co\001004\fld236</t>
  </si>
  <si>
    <t>c:\data\co\001004\fld237</t>
  </si>
  <si>
    <t>c:\data\co\001004\fld238</t>
  </si>
  <si>
    <t>c:\data\co\001004\fld239</t>
  </si>
  <si>
    <t>c:\data\co\001004\fld240</t>
  </si>
  <si>
    <t>c:\data\co\001004\fld241</t>
  </si>
  <si>
    <t>c:\data\co\001004\fld242</t>
  </si>
  <si>
    <t>c:\data\co\001004\fld243</t>
  </si>
  <si>
    <t>c:\data\co\001004\fld244</t>
  </si>
  <si>
    <t>c:\data\co\001004\fld245</t>
  </si>
  <si>
    <t>c:\data\co\001004\fld246</t>
  </si>
  <si>
    <t>c:\data\co\001004\fld247</t>
  </si>
  <si>
    <t>c:\data\co\001004\fld248</t>
  </si>
  <si>
    <t>c:\data\co\001004\fld249</t>
  </si>
  <si>
    <t>c:\data\co\001004\fld250</t>
  </si>
  <si>
    <t>c:\data\co\001004\fld251</t>
  </si>
  <si>
    <t>c:\data\co\001004\fld252</t>
  </si>
  <si>
    <t>c:\data\co\001004\fld253</t>
  </si>
  <si>
    <t>c:\data\co\001004\fld254</t>
  </si>
  <si>
    <t>c:\data\co\001004\fld255</t>
  </si>
  <si>
    <t>c:\data\co\001004\fld256</t>
  </si>
  <si>
    <t>c:\data\co\001004\fld257</t>
  </si>
  <si>
    <t>c:\data\co\001004\fld258</t>
  </si>
  <si>
    <t>c:\data\co\001004\fld259</t>
  </si>
  <si>
    <t>c:\data\co\001004\fld260</t>
  </si>
  <si>
    <t>c:\data\co\001004\fld261</t>
  </si>
  <si>
    <t>c:\data\co\001004\fld262</t>
  </si>
  <si>
    <t>c:\data\co\001004\fld263</t>
  </si>
  <si>
    <t>c:\data\co\001004\fld264</t>
  </si>
  <si>
    <t>c:\data\co\001004\fld265</t>
  </si>
  <si>
    <t>c:\data\co\001004\fld266</t>
  </si>
  <si>
    <t>c:\data\co\001004\fld267</t>
  </si>
  <si>
    <t>c:\data\co\001004\fld268</t>
  </si>
  <si>
    <t>c:\data\co\001004\fld269</t>
  </si>
  <si>
    <t>c:\data\co\001004\fld270</t>
  </si>
  <si>
    <t>c:\data\co\001004\fld271</t>
  </si>
  <si>
    <t>c:\data\co\001004\fld272</t>
  </si>
  <si>
    <t>c:\data\co\001004\fld273</t>
  </si>
  <si>
    <t>c:\data\co\001004\fld274</t>
  </si>
  <si>
    <t>c:\data\co\001004\fld275</t>
  </si>
  <si>
    <t>c:\data\co\001004\fld276</t>
  </si>
  <si>
    <t>c:\data\co\001004\fld277</t>
  </si>
  <si>
    <t>c:\data\co\001004\fld278</t>
  </si>
  <si>
    <t>c:\data\co\001004\fld279</t>
  </si>
  <si>
    <t>c:\data\co\001004\fld280</t>
  </si>
  <si>
    <t>c:\data\co\001004\fld281</t>
  </si>
  <si>
    <t>c:\data\co\001004\fld282</t>
  </si>
  <si>
    <t>c:\data\co\001004\fld283</t>
  </si>
  <si>
    <t>c:\data\co\001004\fld284</t>
  </si>
  <si>
    <t>c:\data\co\001004\fld285</t>
  </si>
  <si>
    <t>c:\data\co\001004\fld286</t>
  </si>
  <si>
    <t>c:\data\co\001004\fld287</t>
  </si>
  <si>
    <t>c:\data\co\001004\fld288</t>
  </si>
  <si>
    <t>c:\data\co\001004\fld289</t>
  </si>
  <si>
    <t>c:\data\co\001004\fld290</t>
  </si>
  <si>
    <t>c:\data\co\001004\fld291</t>
  </si>
  <si>
    <t>c:\data\co\001004\fld292</t>
  </si>
  <si>
    <t>c:\data\co\001004\fld293</t>
  </si>
  <si>
    <t>c:\data\co\001004\fld294</t>
  </si>
  <si>
    <t>c:\data\co\001004\fld295</t>
  </si>
  <si>
    <t>c:\data\co\001004\fld296</t>
  </si>
  <si>
    <t>c:\data\co\001004\fld297</t>
  </si>
  <si>
    <t>c:\data\co\001004\fld298</t>
  </si>
  <si>
    <t>c:\data\co\001004\fld299</t>
  </si>
  <si>
    <t>c:\data\co\001004\fld300</t>
  </si>
  <si>
    <t>c:\data\co\001004\fld301</t>
  </si>
  <si>
    <t>c:\data\co\001004\fld302</t>
  </si>
  <si>
    <t>c:\data\co\001004\fld303</t>
  </si>
  <si>
    <t>c:\data\co\001004\fld304</t>
  </si>
  <si>
    <t>c:\data\co\001004\fld305</t>
  </si>
  <si>
    <t>c:\data\co\001004\fld306</t>
  </si>
  <si>
    <t>c:\data\co\001004\fld307</t>
  </si>
  <si>
    <t>c:\data\co\001004\fld308</t>
  </si>
  <si>
    <t>c:\data\co\001004\fld309</t>
  </si>
  <si>
    <t>c:\data\co\001004\fld310</t>
  </si>
  <si>
    <t>c:\data\co\001004\fld311</t>
  </si>
  <si>
    <t>c:\data\co\001004\fld312</t>
  </si>
  <si>
    <t>c:\data\co\001004\fld313</t>
  </si>
  <si>
    <t>c:\data\co\001004\fld314</t>
  </si>
  <si>
    <t>c:\data\co\001004\fld315</t>
  </si>
  <si>
    <t>c:\data\co\001004\fld316</t>
  </si>
  <si>
    <t>c:\data\co\001004\fld317</t>
  </si>
  <si>
    <t>c:\data\co\001004\fld318</t>
  </si>
  <si>
    <t>c:\data\co\001004\fld319</t>
  </si>
  <si>
    <t>c:\data\co\001004\fld320</t>
  </si>
  <si>
    <t>c:\data\co\001004\fld321</t>
  </si>
  <si>
    <t>c:\data\co\001004\fld322</t>
  </si>
  <si>
    <t>c:\data\co\001004\fld323</t>
  </si>
  <si>
    <t>c:\data\co\001004\fld324</t>
  </si>
  <si>
    <t>c:\data\co\001004\fld325</t>
  </si>
  <si>
    <t>c:\data\co\001004\fld326</t>
  </si>
  <si>
    <t>c:\data\co\001004\fld327</t>
  </si>
  <si>
    <t>c:\data\co\001004\fld328</t>
  </si>
  <si>
    <t>c:\data\co\001004\fld329</t>
  </si>
  <si>
    <t>c:\data\co\001004\fld330</t>
  </si>
  <si>
    <t>c:\data\co\001004\fld331</t>
  </si>
  <si>
    <t>c:\data\co\001004\fld332</t>
  </si>
  <si>
    <t>c:\data\co\001004\fld333</t>
  </si>
  <si>
    <t>c:\data\co\001004\fld334</t>
  </si>
  <si>
    <t>c:\data\co\001004\fld335</t>
  </si>
  <si>
    <t>c:\data\co\001004\fld336</t>
  </si>
  <si>
    <t>c:\data\co\001004\fld337</t>
  </si>
  <si>
    <t>c:\data\co\001004\fld338</t>
  </si>
  <si>
    <t>c:\data\co\001004\fld339</t>
  </si>
  <si>
    <t>c:\data\co\001004\fld340</t>
  </si>
  <si>
    <t>c:\data\co\001004\fld341</t>
  </si>
  <si>
    <t>c:\data\co\001004\fld342</t>
  </si>
  <si>
    <t>c:\data\co\001004\fld343</t>
  </si>
  <si>
    <t>c:\data\co\001004\fld344</t>
  </si>
  <si>
    <t>c:\data\co\001004\fld345</t>
  </si>
  <si>
    <t>c:\data\co\001004\fld346</t>
  </si>
  <si>
    <t>c:\data\co\001004\fld347</t>
  </si>
  <si>
    <t>c:\data\co\001004\fld348</t>
  </si>
  <si>
    <t>c:\data\co\001004\fld349</t>
  </si>
  <si>
    <t>c:\data\co\001004\fld350</t>
  </si>
  <si>
    <t>c:\data\co\001004\fld351</t>
  </si>
  <si>
    <t>c:\data\co\001004\fld352</t>
  </si>
  <si>
    <t>c:\data\co\001004\fld353</t>
  </si>
  <si>
    <t>c:\data\co\001004\fld354</t>
  </si>
  <si>
    <t>c:\data\co\001004\fld355</t>
  </si>
  <si>
    <t>c:\data\co\001004\fld356</t>
  </si>
  <si>
    <t>c:\data\co\001004\fld357</t>
  </si>
  <si>
    <t>c:\data\co\001004\fld358</t>
  </si>
  <si>
    <t>c:\data\co\001004\fld359</t>
  </si>
  <si>
    <t>c:\data\co\001004\fld360</t>
  </si>
  <si>
    <t>c:\data\co\001004\fld361</t>
  </si>
  <si>
    <t>c:\data\co\001004\fld362</t>
  </si>
  <si>
    <t>c:\data\co\001004\fld363</t>
  </si>
  <si>
    <t>c:\data\co\001004\fld364</t>
  </si>
  <si>
    <t>c:\data\co\001004\fld365</t>
  </si>
  <si>
    <t>c:\data\co\001004\fld366</t>
  </si>
  <si>
    <t>c:\data\co\001004\fld367</t>
  </si>
  <si>
    <t>c:\data\co\001004\fld368</t>
  </si>
  <si>
    <t>c:\data\co\001004\fld369</t>
  </si>
  <si>
    <t>c:\data\co\001004\fld370</t>
  </si>
  <si>
    <t>c:\data\co\001004\fld371</t>
  </si>
  <si>
    <t>c:\data\co\001004\fld372</t>
  </si>
  <si>
    <t>c:\data\co\001004\fld373</t>
  </si>
  <si>
    <t>c:\data\co\001004\fld374</t>
  </si>
  <si>
    <t>c:\data\co\001004\fld375</t>
  </si>
  <si>
    <t>c:\data\co\001004\fld376</t>
  </si>
  <si>
    <t>c:\data\co\001004\fld377</t>
  </si>
  <si>
    <t>c:\data\co\001004\fld378</t>
  </si>
  <si>
    <t>c:\data\co\001004\fld379</t>
  </si>
  <si>
    <t>c:\data\co\001004\fld380</t>
  </si>
  <si>
    <t>c:\data\co\001004\fld381</t>
  </si>
  <si>
    <t>c:\data\co\001004\fld382</t>
  </si>
  <si>
    <t>c:\data\co\001004\fld383</t>
  </si>
  <si>
    <t>c:\data\co\001004\fld384</t>
  </si>
  <si>
    <t>c:\data\co\001004\fld385</t>
  </si>
  <si>
    <t>c:\data\co\001004\fld386</t>
  </si>
  <si>
    <t>c:\data\co\001004\fld387</t>
  </si>
  <si>
    <t>c:\data\co\001004\fld388</t>
  </si>
  <si>
    <t>c:\data\co\001004\fld389</t>
  </si>
  <si>
    <t>c:\data\co\001004\fld390</t>
  </si>
  <si>
    <t>c:\data\co\001004\fld391</t>
  </si>
  <si>
    <t>c:\data\co\001004\fld392</t>
  </si>
  <si>
    <t>c:\data\co\001004\fld393</t>
  </si>
  <si>
    <t>c:\data\co\001004\fld394</t>
  </si>
  <si>
    <t>c:\data\co\001004\fld395</t>
  </si>
  <si>
    <t>c:\data\co\001004\fld396</t>
  </si>
  <si>
    <t>c:\data\co\001004\fld397</t>
  </si>
  <si>
    <t>c:\data\co\001004\fld398</t>
  </si>
  <si>
    <t>c:\data\co\001004\fld399</t>
  </si>
  <si>
    <t>c:\data\co\001004\fld400</t>
  </si>
  <si>
    <t>c:\data\co\001004\fld401</t>
  </si>
  <si>
    <t>c:\data\co\001004\fld402</t>
  </si>
  <si>
    <t>c:\data\co\001004\fld403</t>
  </si>
  <si>
    <t>c:\data\co\001004\fld404</t>
  </si>
  <si>
    <t>c:\data\co\001004\fld405</t>
  </si>
  <si>
    <t>c:\data\co\001004\fld406</t>
  </si>
  <si>
    <t>c:\data\co\001004\fld407</t>
  </si>
  <si>
    <t>c:\data\co\001004\fld408</t>
  </si>
  <si>
    <t>c:\data\co\001004\fld409</t>
  </si>
  <si>
    <t>c:\data\co\001004\fld410</t>
  </si>
  <si>
    <t>c:\data\co\001004\fld411</t>
  </si>
  <si>
    <t>c:\data\co\001004\fld412</t>
  </si>
  <si>
    <t>c:\data\co\001004\fld413</t>
  </si>
  <si>
    <t>c:\data\co\001004\fld414</t>
  </si>
  <si>
    <t>c:\data\co\001004\fld415</t>
  </si>
  <si>
    <t>c:\data\co\001004\fld416</t>
  </si>
  <si>
    <t>c:\data\co\001004\fld417</t>
  </si>
  <si>
    <t>c:\data\co\001004\fld418</t>
  </si>
  <si>
    <t>c:\data\co\001004\fld419</t>
  </si>
  <si>
    <t>c:\data\co\001004\fld420</t>
  </si>
  <si>
    <t>c:\data\co\001004\fld421</t>
  </si>
  <si>
    <t>c:\data\co\001004\fld422</t>
  </si>
  <si>
    <t>c:\data\co\001004\fld423</t>
  </si>
  <si>
    <t>c:\data\co\001004\fld424</t>
  </si>
  <si>
    <t>c:\data\co\001004\fld425</t>
  </si>
  <si>
    <t>c:\data\co\001004\fld426</t>
  </si>
  <si>
    <t>c:\data\co\001004\fld427</t>
  </si>
  <si>
    <t>c:\data\co\001004\fld428</t>
  </si>
  <si>
    <t>c:\data\co\001004\fld429</t>
  </si>
  <si>
    <t>c:\data\co\001004\fld430</t>
  </si>
  <si>
    <t>c:\data\co\001004\fld431</t>
  </si>
  <si>
    <t>c:\data\co\001004\fld432</t>
  </si>
  <si>
    <t>c:\data\co\001004\fld433</t>
  </si>
  <si>
    <t>c:\data\co\001004\fld434</t>
  </si>
  <si>
    <t>c:\data\co\001004\fld435</t>
  </si>
  <si>
    <t>c:\data\co\001004\fld436</t>
  </si>
  <si>
    <t>c:\data\co\001004\fld437</t>
  </si>
  <si>
    <t>c:\data\co\001004\fld438</t>
  </si>
  <si>
    <t>c:\data\co\001004\fld439</t>
  </si>
  <si>
    <t>c:\data\co\001004\fld440</t>
  </si>
  <si>
    <t>c:\data\co\001004\fld441</t>
  </si>
  <si>
    <t>c:\data\co\001004\fld442</t>
  </si>
  <si>
    <t>c:\data\co\001004\fld443</t>
  </si>
  <si>
    <t>c:\data\co\001004\fld444</t>
  </si>
  <si>
    <t>c:\data\co\001004\fld445</t>
  </si>
  <si>
    <t>c:\data\co\001004\fld446</t>
  </si>
  <si>
    <t>c:\data\co\001004\fld447</t>
  </si>
  <si>
    <t>c:\data\co\001004\fld448</t>
  </si>
  <si>
    <t>c:\data\co\001004\fld449</t>
  </si>
  <si>
    <t>c:\data\co\001004\fld450</t>
  </si>
  <si>
    <t>c:\data\co\001004\fld451</t>
  </si>
  <si>
    <t>c:\data\co\001004\fld452</t>
  </si>
  <si>
    <t>c:\data\co\001004\fld453</t>
  </si>
  <si>
    <t>c:\data\co\001004\fld454</t>
  </si>
  <si>
    <t>c:\data\co\001004\fld455</t>
  </si>
  <si>
    <t>c:\data\co\001004\fld456</t>
  </si>
  <si>
    <t>c:\data\co\001004\fld457</t>
  </si>
  <si>
    <t>c:\data\co\001004\fld458</t>
  </si>
  <si>
    <t>c:\data\co\001004\fld459</t>
  </si>
  <si>
    <t>c:\data\co\001004\fld460</t>
  </si>
  <si>
    <t>c:\data\co\001004\fld461</t>
  </si>
  <si>
    <t>c:\data\co\001004\fld462</t>
  </si>
  <si>
    <t>c:\data\co\001004\fld463</t>
  </si>
  <si>
    <t>c:\data\co\001004\fld464</t>
  </si>
  <si>
    <t>c:\data\co\001004\fld465</t>
  </si>
  <si>
    <t>c:\data\co\001004\fld466</t>
  </si>
  <si>
    <t>c:\data\co\001004\fld467</t>
  </si>
  <si>
    <t>c:\data\co\001004\fld468</t>
  </si>
  <si>
    <t>c:\data\co\001004\fld469</t>
  </si>
  <si>
    <t>c:\data\co\001004\fld470</t>
  </si>
  <si>
    <t>c:\data\co\001004\fld471</t>
  </si>
  <si>
    <t>c:\data\co\001004\fld472</t>
  </si>
  <si>
    <t>c:\data\co\001004\fld473</t>
  </si>
  <si>
    <t>c:\data\co\001004\fld474</t>
  </si>
  <si>
    <t>c:\data\co\001004\fld475</t>
  </si>
  <si>
    <t>c:\data\co\001004\fld476</t>
  </si>
  <si>
    <t>c:\data\co\001004\fld477</t>
  </si>
  <si>
    <t>c:\data\co\001004\fld478</t>
  </si>
  <si>
    <t>c:\data\co\001004\fld479</t>
  </si>
  <si>
    <t>c:\data\co\001004\fld480</t>
  </si>
  <si>
    <t>c:\data\co\001004\fld481</t>
  </si>
  <si>
    <t>c:\data\co\001004\fld482</t>
  </si>
  <si>
    <t>c:\data\co\001004\fld483</t>
  </si>
  <si>
    <t>c:\data\co\001004\fld484</t>
  </si>
  <si>
    <t>c:\data\co\001004\fld485</t>
  </si>
  <si>
    <t>c:\data\co\001004\fld486</t>
  </si>
  <si>
    <t>c:\data\co\001004\fld487</t>
  </si>
  <si>
    <t>c:\data\co\001004\fld488</t>
  </si>
  <si>
    <t>c:\data\co\001004\fld489</t>
  </si>
  <si>
    <t>c:\data\co\001004\fld490</t>
  </si>
  <si>
    <t>c:\data\co\001004\fld491</t>
  </si>
  <si>
    <t>c:\data\co\001004\fld492</t>
  </si>
  <si>
    <t>c:\data\co\001004\fld493</t>
  </si>
  <si>
    <t>c:\data\co\001004\fld494</t>
  </si>
  <si>
    <t>c:\data\co\001004\fld495</t>
  </si>
  <si>
    <t>c:\data\co\001004\fld496</t>
  </si>
  <si>
    <t>c:\data\co\001004\fld497</t>
  </si>
  <si>
    <t>c:\data\co\001004\fld498</t>
  </si>
  <si>
    <t>c:\data\co\001004\fld499</t>
  </si>
  <si>
    <t>c:\data\co\001004\fld500</t>
  </si>
  <si>
    <t>c:\data\co\001004\fld501</t>
  </si>
  <si>
    <t>c:\data\co\001004\fld502</t>
  </si>
  <si>
    <t>c:\data\co\001004\fld503</t>
  </si>
  <si>
    <t>c:\data\co\001004\fld504</t>
  </si>
  <si>
    <t>c:\data\co\001004\fld505</t>
  </si>
  <si>
    <t>c:\data\co\001004\fld506</t>
  </si>
  <si>
    <t>c:\data\co\001004\fld507</t>
  </si>
  <si>
    <t>c:\data\co\001004\fld508</t>
  </si>
  <si>
    <t>c:\data\co\001004\fld509</t>
  </si>
  <si>
    <t>c:\data\co\001004\fld510</t>
  </si>
  <si>
    <t>c:\data\co\001004\fld511</t>
  </si>
  <si>
    <t>c:\data\co\001004\fld512</t>
  </si>
  <si>
    <t>c:\data\co\001004\fld513</t>
  </si>
  <si>
    <t>c:\data\co\001004\fld514</t>
  </si>
  <si>
    <t>c:\data\co\001004\fld515</t>
  </si>
  <si>
    <t>c:\data\co\001004\fld516</t>
  </si>
  <si>
    <t>c:\data\co\001004\fld517</t>
  </si>
  <si>
    <t>c:\data\co\001004\fld518</t>
  </si>
  <si>
    <t>c:\data\co\001004\fld519</t>
  </si>
  <si>
    <t>c:\data\co\001004\fld520</t>
  </si>
  <si>
    <t>c:\data\co\001004\fld521</t>
  </si>
  <si>
    <t>c:\data\co\001004\fld522</t>
  </si>
  <si>
    <t>c:\data\co\001004\fld523</t>
  </si>
  <si>
    <t>c:\data\co\001004\fld524</t>
  </si>
  <si>
    <t>c:\data\co\001004\fld525</t>
  </si>
  <si>
    <t>c:\data\co\001004\fld526</t>
  </si>
  <si>
    <t>c:\data\co\001004\fld527</t>
  </si>
  <si>
    <t>c:\data\co\001004\fld528</t>
  </si>
  <si>
    <t>c:\data\co\001004\fld529</t>
  </si>
  <si>
    <t>c:\data\co\001004\fld530</t>
  </si>
  <si>
    <t>c:\data\co\001004\fld531</t>
  </si>
  <si>
    <t>c:\data\co\001004\fld532</t>
  </si>
  <si>
    <t>c:\data\co\001004\fld533</t>
  </si>
  <si>
    <t>c:\data\co\001004\fld534</t>
  </si>
  <si>
    <t>c:\data\co\001004\fld535</t>
  </si>
  <si>
    <t>c:\data\co\001004\fld536</t>
  </si>
  <si>
    <t>c:\data\co\001004\fld537</t>
  </si>
  <si>
    <t>c:\data\co\001004\fld538</t>
  </si>
  <si>
    <t>c:\data\co\001004\fld539</t>
  </si>
  <si>
    <t>c:\data\co\001004\fld540</t>
  </si>
  <si>
    <t>c:\data\co\001004\fld541</t>
  </si>
  <si>
    <t>c:\data\co\001004\fld542</t>
  </si>
  <si>
    <t>c:\data\co\001004\fld543</t>
  </si>
  <si>
    <t>c:\data\co\001004\fld544</t>
  </si>
  <si>
    <t>c:\data\co\001004\fld545</t>
  </si>
  <si>
    <t>c:\data\co\001004\fld546</t>
  </si>
  <si>
    <t>c:\data\co\001004\fld547</t>
  </si>
  <si>
    <t>c:\data\co\001004\fld548</t>
  </si>
  <si>
    <t>c:\data\co\001004\fld549</t>
  </si>
  <si>
    <t>c:\data\co\001004\fld550</t>
  </si>
  <si>
    <t>c:\data\co\001004\fld551</t>
  </si>
  <si>
    <t>c:\data\co\001004\fld552</t>
  </si>
  <si>
    <t>c:\data\co\001004\fld553</t>
  </si>
  <si>
    <t>c:\data\co\001004\fld554</t>
  </si>
  <si>
    <t>c:\data\co\001004\fld555</t>
  </si>
  <si>
    <t>c:\data\co\001004\fld556</t>
  </si>
  <si>
    <t>c:\data\co\001004\fld557</t>
  </si>
  <si>
    <t>c:\data\co\001004\fld558</t>
  </si>
  <si>
    <t>c:\data\co\001004\fld559</t>
  </si>
  <si>
    <t>c:\data\co\001004\fld560</t>
  </si>
  <si>
    <t>c:\data\co\001004\fld561</t>
  </si>
  <si>
    <t>c:\data\co\001004\fld562</t>
  </si>
  <si>
    <t>c:\data\co\001004\fld563</t>
  </si>
  <si>
    <t>c:\data\co\001004\fld564</t>
  </si>
  <si>
    <t>c:\data\co\001004\fld565</t>
  </si>
  <si>
    <t>c:\data\co\001004\fld566</t>
  </si>
  <si>
    <t>c:\data\co\001004\fld567</t>
  </si>
  <si>
    <t>c:\data\co\001004\fld568</t>
  </si>
  <si>
    <t>c:\data\co\001004\fld569</t>
  </si>
  <si>
    <t>c:\data\co\001004\fld570</t>
  </si>
  <si>
    <t>c:\data\co\001004\fld571</t>
  </si>
  <si>
    <t>c:\data\co\001004\fld572</t>
  </si>
  <si>
    <t>c:\data\co\001004\fld573</t>
  </si>
  <si>
    <t>c:\data\co\001004\fld574</t>
  </si>
  <si>
    <t>c:\data\co\001004\fld575</t>
  </si>
  <si>
    <t>c:\data\co\001004\fld576</t>
  </si>
  <si>
    <t>c:\data\co\001004\fld577</t>
  </si>
  <si>
    <t>c:\data\co\001004\fld578</t>
  </si>
  <si>
    <t>c:\data\co\001004\fld579</t>
  </si>
  <si>
    <t>c:\data\co\001004\fld580</t>
  </si>
  <si>
    <t>c:\data\co\001004\fld581</t>
  </si>
  <si>
    <t>c:\data\co\001004\fld582</t>
  </si>
  <si>
    <t>c:\data\co\001004\fld583</t>
  </si>
  <si>
    <t>c:\data\co\001004\fld584</t>
  </si>
  <si>
    <t>c:\data\co\001004\fld585</t>
  </si>
  <si>
    <t>c:\data\co\001004\fld586</t>
  </si>
  <si>
    <t>c:\data\co\001004\fld587</t>
  </si>
  <si>
    <t>c:\data\co\001004\fld588</t>
  </si>
  <si>
    <t>c:\data\co\001004\fld589</t>
  </si>
  <si>
    <t>c:\data\co\001004\fld590</t>
  </si>
  <si>
    <t>c:\data\co\001004\fld591</t>
  </si>
  <si>
    <t>c:\data\co\001004\fld592</t>
  </si>
  <si>
    <t>c:\data\co\001004\fld593</t>
  </si>
  <si>
    <t>c:\data\co\001004\fld594</t>
  </si>
  <si>
    <t>c:\data\co\001004\fld595</t>
  </si>
  <si>
    <t>c:\data\co\001004\fld596</t>
  </si>
  <si>
    <t>c:\data\co\001004\fld597</t>
  </si>
  <si>
    <t>c:\data\co\001004\fld598</t>
  </si>
  <si>
    <t>c:\data\co\001004\fld599</t>
  </si>
  <si>
    <t>c:\data\co\001004\fld600</t>
  </si>
  <si>
    <t>c:\data\co\001004\fld601</t>
  </si>
  <si>
    <t>c:\data\co\001004\fld602</t>
  </si>
  <si>
    <t>c:\data\co\001004\fld603</t>
  </si>
  <si>
    <t>c:\data\co\001004\fld604</t>
  </si>
  <si>
    <t>c:\data\co\001004\fld605</t>
  </si>
  <si>
    <t>c:\data\co\001004\fld606</t>
  </si>
  <si>
    <t>c:\data\co\001004\fld607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</si>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</sst>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66">
      <selection activeCell="E475" sqref="E47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418</v>
      </c>
      <c r="B3" t="s">
        <v>419</v>
      </c>
      <c r="C3" t="s">
        <v>420</v>
      </c>
      <c r="E3" t="s">
        <v>421</v>
      </c>
      <c r="F3" t="s">
        <v>422</v>
      </c>
      <c r="H3" t="s">
        <v>423</v>
      </c>
      <c r="I3" t="s">
        <v>424</v>
      </c>
      <c r="K3" t="s">
        <v>425</v>
      </c>
      <c r="L3" t="s">
        <v>426</v>
      </c>
      <c r="M3" t="s">
        <v>427</v>
      </c>
      <c r="N3" t="s">
        <v>428</v>
      </c>
      <c r="O3" t="s">
        <v>429</v>
      </c>
      <c r="P3" t="s">
        <v>430</v>
      </c>
      <c r="Q3" t="s">
        <v>431</v>
      </c>
    </row>
    <row r="4" spans="11:17" ht="12.75">
      <c r="K4" t="s">
        <v>432</v>
      </c>
      <c r="M4" t="s">
        <v>433</v>
      </c>
      <c r="N4" t="s">
        <v>434</v>
      </c>
      <c r="O4">
        <v>277</v>
      </c>
      <c r="P4">
        <v>212.88940000000002</v>
      </c>
      <c r="Q4">
        <v>210.38830000000002</v>
      </c>
    </row>
    <row r="5" spans="1:16" ht="12.75">
      <c r="A5" t="s">
        <v>0</v>
      </c>
      <c r="B5" s="1">
        <v>36804</v>
      </c>
      <c r="C5" s="2">
        <v>0.001689814814814815</v>
      </c>
      <c r="D5" t="s">
        <v>427</v>
      </c>
      <c r="E5">
        <v>0.676</v>
      </c>
      <c r="F5">
        <v>9.7073</v>
      </c>
      <c r="G5" t="s">
        <v>428</v>
      </c>
      <c r="H5">
        <v>1.675</v>
      </c>
      <c r="I5">
        <v>92.5683</v>
      </c>
      <c r="K5" s="2">
        <v>0.001388888888888889</v>
      </c>
      <c r="L5" s="3">
        <f>B5-DATE(1999,12,31)+K5</f>
        <v>279.00138888888887</v>
      </c>
      <c r="M5">
        <f>500*F5/AVERAGE($Q$47,$P$6)</f>
        <v>498.3409682448145</v>
      </c>
      <c r="N5">
        <f>(277-103)/(-62+(AVERAGE($P$4,$P$47)))*I5+277-((277-103)/(-62+(AVERAGE($P$4,$P$47)))*210)</f>
        <v>141.4334270919964</v>
      </c>
      <c r="P5" t="s">
        <v>427</v>
      </c>
    </row>
    <row r="6" spans="1:17" ht="12.75">
      <c r="A6" t="s">
        <v>1</v>
      </c>
      <c r="B6" s="1">
        <v>36804</v>
      </c>
      <c r="C6" s="2">
        <v>0.0037731481481481483</v>
      </c>
      <c r="D6" t="s">
        <v>427</v>
      </c>
      <c r="E6">
        <v>0.676</v>
      </c>
      <c r="F6">
        <v>9.947</v>
      </c>
      <c r="G6" t="s">
        <v>428</v>
      </c>
      <c r="H6">
        <v>1.675</v>
      </c>
      <c r="I6">
        <v>92.7002</v>
      </c>
      <c r="K6" s="2">
        <v>0.003472222222222222</v>
      </c>
      <c r="L6" s="3">
        <f aca="true" t="shared" si="0" ref="L6:L69">B6-DATE(1999,12,31)+K6</f>
        <v>279.00347222222223</v>
      </c>
      <c r="M6">
        <f aca="true" t="shared" si="1" ref="M6:M44">500*F6/AVERAGE($Q$47,$P$6)</f>
        <v>510.6463806754886</v>
      </c>
      <c r="N6">
        <f>(277-103)/(-62+(AVERAGE($P$4,$P$47)))*I6+277-((277-103)/(-62+(AVERAGE($P$4,$P$47)))*210)</f>
        <v>141.58569629159558</v>
      </c>
      <c r="P6">
        <v>9.724733333333335</v>
      </c>
      <c r="Q6">
        <v>9.51435</v>
      </c>
    </row>
    <row r="7" spans="1:14" ht="12.75">
      <c r="A7" t="s">
        <v>435</v>
      </c>
      <c r="B7" s="1">
        <v>36804</v>
      </c>
      <c r="C7">
        <f>AVERAGE(C6,C8)</f>
        <v>0.005856481481481482</v>
      </c>
      <c r="D7" t="s">
        <v>427</v>
      </c>
      <c r="E7" t="s">
        <v>435</v>
      </c>
      <c r="F7" t="s">
        <v>435</v>
      </c>
      <c r="G7" t="s">
        <v>428</v>
      </c>
      <c r="H7" t="s">
        <v>435</v>
      </c>
      <c r="I7" t="s">
        <v>435</v>
      </c>
      <c r="K7" s="2">
        <v>0.005555555555555556</v>
      </c>
      <c r="L7" s="3">
        <f t="shared" si="0"/>
        <v>279.00555555555553</v>
      </c>
      <c r="M7" t="s">
        <v>435</v>
      </c>
      <c r="N7" t="s">
        <v>435</v>
      </c>
    </row>
    <row r="8" spans="1:14" ht="12.75">
      <c r="A8" t="s">
        <v>2</v>
      </c>
      <c r="B8" s="1">
        <v>36804</v>
      </c>
      <c r="C8" s="2">
        <v>0.007939814814814814</v>
      </c>
      <c r="D8" t="s">
        <v>427</v>
      </c>
      <c r="E8">
        <v>0.681</v>
      </c>
      <c r="F8">
        <v>9.5095</v>
      </c>
      <c r="G8" t="s">
        <v>428</v>
      </c>
      <c r="H8">
        <v>1.68</v>
      </c>
      <c r="I8">
        <v>90.7648</v>
      </c>
      <c r="K8" s="2">
        <v>0.007638888888888889</v>
      </c>
      <c r="L8" s="3">
        <f t="shared" si="0"/>
        <v>279.0076388888889</v>
      </c>
      <c r="M8">
        <f t="shared" si="1"/>
        <v>488.18656449518033</v>
      </c>
      <c r="N8">
        <f>(277-103)/(-62+(AVERAGE($P$4,$P$47)))*I8+277-((277-103)/(-62+(AVERAGE($P$4,$P$47)))*210)</f>
        <v>139.3514141922463</v>
      </c>
    </row>
    <row r="9" spans="1:14" ht="12.75">
      <c r="A9" t="s">
        <v>3</v>
      </c>
      <c r="B9" s="1">
        <v>36804</v>
      </c>
      <c r="C9" s="2">
        <v>0.010023148148148147</v>
      </c>
      <c r="D9" t="s">
        <v>427</v>
      </c>
      <c r="E9">
        <v>0.676</v>
      </c>
      <c r="F9">
        <v>9.844</v>
      </c>
      <c r="G9" t="s">
        <v>428</v>
      </c>
      <c r="H9">
        <v>1.673</v>
      </c>
      <c r="I9">
        <v>88.5126</v>
      </c>
      <c r="K9" s="2">
        <v>0.009722222222222222</v>
      </c>
      <c r="L9" s="3">
        <f t="shared" si="0"/>
        <v>279.0097222222222</v>
      </c>
      <c r="M9">
        <f t="shared" si="1"/>
        <v>505.3586982376103</v>
      </c>
      <c r="N9">
        <f>(277-103)/(-62+(AVERAGE($P$4,$P$47)))*I9+277-((277-103)/(-62+(AVERAGE($P$4,$P$47)))*210)</f>
        <v>136.75140895087276</v>
      </c>
    </row>
    <row r="10" spans="1:14" ht="12.75">
      <c r="A10" t="s">
        <v>4</v>
      </c>
      <c r="B10" s="1">
        <v>36804</v>
      </c>
      <c r="C10" s="2">
        <v>0.012118055555555556</v>
      </c>
      <c r="D10" t="s">
        <v>427</v>
      </c>
      <c r="E10">
        <v>0.675</v>
      </c>
      <c r="F10">
        <v>11.1239</v>
      </c>
      <c r="G10" t="s">
        <v>428</v>
      </c>
      <c r="H10">
        <v>1.673</v>
      </c>
      <c r="I10">
        <v>92.0797</v>
      </c>
      <c r="K10" s="2">
        <v>0.011805555555555555</v>
      </c>
      <c r="L10" s="3">
        <f t="shared" si="0"/>
        <v>279.01180555555555</v>
      </c>
      <c r="M10">
        <f t="shared" si="1"/>
        <v>571.0645696185853</v>
      </c>
      <c r="N10">
        <f>(277-103)/(-62+(AVERAGE($P$4,$P$47)))*I10+277-((277-103)/(-62+(AVERAGE($P$4,$P$47)))*210)</f>
        <v>140.86937302888697</v>
      </c>
    </row>
    <row r="11" spans="1:14" ht="12.75">
      <c r="A11" t="s">
        <v>435</v>
      </c>
      <c r="B11" s="1">
        <v>36804</v>
      </c>
      <c r="C11">
        <f>AVERAGE(C10,C13)</f>
        <v>0.015243055555555555</v>
      </c>
      <c r="D11" t="s">
        <v>427</v>
      </c>
      <c r="E11" t="s">
        <v>435</v>
      </c>
      <c r="F11" t="s">
        <v>435</v>
      </c>
      <c r="G11" t="s">
        <v>428</v>
      </c>
      <c r="H11" t="s">
        <v>435</v>
      </c>
      <c r="I11" t="s">
        <v>435</v>
      </c>
      <c r="K11" s="2">
        <v>0.013888888888888888</v>
      </c>
      <c r="L11" s="3">
        <f t="shared" si="0"/>
        <v>279.0138888888889</v>
      </c>
      <c r="M11" t="s">
        <v>435</v>
      </c>
      <c r="N11" t="s">
        <v>435</v>
      </c>
    </row>
    <row r="12" spans="1:14" ht="12.75">
      <c r="A12" t="s">
        <v>435</v>
      </c>
      <c r="B12" s="1">
        <v>36804</v>
      </c>
      <c r="C12">
        <f>AVERAGE(C11,C13)</f>
        <v>0.016805555555555553</v>
      </c>
      <c r="D12" t="s">
        <v>427</v>
      </c>
      <c r="E12" t="s">
        <v>435</v>
      </c>
      <c r="F12" t="s">
        <v>435</v>
      </c>
      <c r="G12" t="s">
        <v>428</v>
      </c>
      <c r="H12" t="s">
        <v>435</v>
      </c>
      <c r="I12" t="s">
        <v>435</v>
      </c>
      <c r="K12" s="2">
        <v>0.015972222222222224</v>
      </c>
      <c r="L12" s="3">
        <f t="shared" si="0"/>
        <v>279.0159722222222</v>
      </c>
      <c r="M12" t="s">
        <v>435</v>
      </c>
      <c r="N12" t="s">
        <v>435</v>
      </c>
    </row>
    <row r="13" spans="1:14" ht="12.75">
      <c r="A13" t="s">
        <v>5</v>
      </c>
      <c r="B13" s="1">
        <v>36804</v>
      </c>
      <c r="C13" s="2">
        <v>0.018368055555555554</v>
      </c>
      <c r="D13" t="s">
        <v>427</v>
      </c>
      <c r="E13">
        <v>0.678</v>
      </c>
      <c r="F13">
        <v>10.0579</v>
      </c>
      <c r="G13" t="s">
        <v>428</v>
      </c>
      <c r="H13">
        <v>1.676</v>
      </c>
      <c r="I13">
        <v>87.649</v>
      </c>
      <c r="K13" s="2">
        <v>0.018055555555555557</v>
      </c>
      <c r="L13" s="3">
        <f t="shared" si="0"/>
        <v>279.0180555555556</v>
      </c>
      <c r="M13">
        <f t="shared" si="1"/>
        <v>516.3396232226798</v>
      </c>
      <c r="N13">
        <f aca="true" t="shared" si="2" ref="N13:N26">(277-103)/(-62+(AVERAGE($P$4,$P$47)))*I13+277-((277-103)/(-62+(AVERAGE($P$4,$P$47)))*210)</f>
        <v>135.75444397154138</v>
      </c>
    </row>
    <row r="14" spans="1:14" ht="12.75">
      <c r="A14" t="s">
        <v>6</v>
      </c>
      <c r="B14" s="1">
        <v>36804</v>
      </c>
      <c r="C14" s="2">
        <v>0.02045138888888889</v>
      </c>
      <c r="D14" t="s">
        <v>427</v>
      </c>
      <c r="E14">
        <v>0.681</v>
      </c>
      <c r="F14">
        <v>9.5597</v>
      </c>
      <c r="G14" t="s">
        <v>428</v>
      </c>
      <c r="H14">
        <v>1.681</v>
      </c>
      <c r="I14">
        <v>86.31</v>
      </c>
      <c r="K14" s="2">
        <v>0.02013888888888889</v>
      </c>
      <c r="L14" s="3">
        <f t="shared" si="0"/>
        <v>279.0201388888889</v>
      </c>
      <c r="M14">
        <f t="shared" si="1"/>
        <v>490.76366797461225</v>
      </c>
      <c r="N14">
        <f t="shared" si="2"/>
        <v>134.20866339335151</v>
      </c>
    </row>
    <row r="15" spans="1:14" ht="12.75">
      <c r="A15" t="s">
        <v>7</v>
      </c>
      <c r="B15" s="1">
        <v>36804</v>
      </c>
      <c r="C15" s="2">
        <v>0.022534722222222223</v>
      </c>
      <c r="D15" t="s">
        <v>427</v>
      </c>
      <c r="E15">
        <v>0.676</v>
      </c>
      <c r="F15">
        <v>10.4087</v>
      </c>
      <c r="G15" t="s">
        <v>428</v>
      </c>
      <c r="H15">
        <v>1.676</v>
      </c>
      <c r="I15">
        <v>82.8739</v>
      </c>
      <c r="K15" s="2">
        <v>0.022222222222222223</v>
      </c>
      <c r="L15" s="3">
        <f t="shared" si="0"/>
        <v>279.02222222222224</v>
      </c>
      <c r="M15">
        <f t="shared" si="1"/>
        <v>534.3485455450847</v>
      </c>
      <c r="N15">
        <f t="shared" si="2"/>
        <v>130.24192952873756</v>
      </c>
    </row>
    <row r="16" spans="1:14" ht="12.75">
      <c r="A16" t="s">
        <v>8</v>
      </c>
      <c r="B16" s="1">
        <v>36804</v>
      </c>
      <c r="C16" s="2">
        <v>0.02461805555555556</v>
      </c>
      <c r="D16" t="s">
        <v>427</v>
      </c>
      <c r="E16">
        <v>0.675</v>
      </c>
      <c r="F16">
        <v>9.5064</v>
      </c>
      <c r="G16" t="s">
        <v>428</v>
      </c>
      <c r="H16">
        <v>1.673</v>
      </c>
      <c r="I16">
        <v>90.1326</v>
      </c>
      <c r="K16" s="2">
        <v>0.024305555555555556</v>
      </c>
      <c r="L16" s="3">
        <f t="shared" si="0"/>
        <v>279.02430555555554</v>
      </c>
      <c r="M16">
        <f t="shared" si="1"/>
        <v>488.027420654817</v>
      </c>
      <c r="N16">
        <f t="shared" si="2"/>
        <v>138.6215841089516</v>
      </c>
    </row>
    <row r="17" spans="1:14" ht="12.75">
      <c r="A17" t="s">
        <v>9</v>
      </c>
      <c r="B17" s="1">
        <v>36804</v>
      </c>
      <c r="C17" s="2">
        <v>0.02670138888888889</v>
      </c>
      <c r="D17" t="s">
        <v>427</v>
      </c>
      <c r="E17">
        <v>0.676</v>
      </c>
      <c r="F17">
        <v>10.3463</v>
      </c>
      <c r="G17" t="s">
        <v>428</v>
      </c>
      <c r="H17">
        <v>1.675</v>
      </c>
      <c r="I17">
        <v>86.2017</v>
      </c>
      <c r="K17" s="2">
        <v>0.02638888888888889</v>
      </c>
      <c r="L17" s="3">
        <f t="shared" si="0"/>
        <v>279.0263888888889</v>
      </c>
      <c r="M17">
        <f t="shared" si="1"/>
        <v>531.145134048739</v>
      </c>
      <c r="N17">
        <f t="shared" si="2"/>
        <v>134.08363872074665</v>
      </c>
    </row>
    <row r="18" spans="1:14" ht="12.75">
      <c r="A18" t="s">
        <v>10</v>
      </c>
      <c r="B18" s="1">
        <v>36804</v>
      </c>
      <c r="C18" s="2">
        <v>0.028796296296296296</v>
      </c>
      <c r="D18" t="s">
        <v>427</v>
      </c>
      <c r="E18">
        <v>0.676</v>
      </c>
      <c r="F18">
        <v>9.7915</v>
      </c>
      <c r="G18" t="s">
        <v>428</v>
      </c>
      <c r="H18">
        <v>1.673</v>
      </c>
      <c r="I18">
        <v>88.0387</v>
      </c>
      <c r="K18" s="2">
        <v>0.02847222222222222</v>
      </c>
      <c r="L18" s="3">
        <f t="shared" si="0"/>
        <v>279.0284722222222</v>
      </c>
      <c r="M18">
        <f t="shared" si="1"/>
        <v>502.66352029597334</v>
      </c>
      <c r="N18">
        <f t="shared" si="2"/>
        <v>136.2043249956792</v>
      </c>
    </row>
    <row r="19" spans="1:14" ht="12.75">
      <c r="A19" t="s">
        <v>11</v>
      </c>
      <c r="B19" s="1">
        <v>36804</v>
      </c>
      <c r="C19" s="2">
        <v>0.030879629629629632</v>
      </c>
      <c r="D19" t="s">
        <v>427</v>
      </c>
      <c r="E19">
        <v>0.675</v>
      </c>
      <c r="F19">
        <v>9.9095</v>
      </c>
      <c r="G19" t="s">
        <v>428</v>
      </c>
      <c r="H19">
        <v>1.673</v>
      </c>
      <c r="I19">
        <v>86.5852</v>
      </c>
      <c r="K19" s="2">
        <v>0.030555555555555555</v>
      </c>
      <c r="L19" s="3">
        <f t="shared" si="0"/>
        <v>279.03055555555557</v>
      </c>
      <c r="M19">
        <f t="shared" si="1"/>
        <v>508.72125357431935</v>
      </c>
      <c r="N19">
        <f t="shared" si="2"/>
        <v>134.52636228440298</v>
      </c>
    </row>
    <row r="20" spans="1:14" ht="12.75">
      <c r="A20" t="s">
        <v>12</v>
      </c>
      <c r="B20" s="1">
        <v>36804</v>
      </c>
      <c r="C20" s="2">
        <v>0.032962962962962965</v>
      </c>
      <c r="D20" t="s">
        <v>427</v>
      </c>
      <c r="E20">
        <v>0.681</v>
      </c>
      <c r="F20">
        <v>10.0592</v>
      </c>
      <c r="G20" t="s">
        <v>428</v>
      </c>
      <c r="H20">
        <v>1.68</v>
      </c>
      <c r="I20">
        <v>85.1146</v>
      </c>
      <c r="K20" s="2">
        <v>0.03263888888888889</v>
      </c>
      <c r="L20" s="3">
        <f t="shared" si="0"/>
        <v>279.03263888888887</v>
      </c>
      <c r="M20">
        <f t="shared" si="1"/>
        <v>516.4063609621871</v>
      </c>
      <c r="N20">
        <f t="shared" si="2"/>
        <v>132.8286588353469</v>
      </c>
    </row>
    <row r="21" spans="1:14" ht="12.75">
      <c r="A21" t="s">
        <v>13</v>
      </c>
      <c r="B21" s="1">
        <v>36804</v>
      </c>
      <c r="C21" s="2">
        <v>0.0350462962962963</v>
      </c>
      <c r="D21" t="s">
        <v>427</v>
      </c>
      <c r="E21">
        <v>0.676</v>
      </c>
      <c r="F21">
        <v>10.5442</v>
      </c>
      <c r="G21" t="s">
        <v>428</v>
      </c>
      <c r="H21">
        <v>1.676</v>
      </c>
      <c r="I21">
        <v>85.3597</v>
      </c>
      <c r="K21" s="2">
        <v>0.034722222222222224</v>
      </c>
      <c r="L21" s="3">
        <f t="shared" si="0"/>
        <v>279.03472222222223</v>
      </c>
      <c r="M21">
        <f t="shared" si="1"/>
        <v>541.3046714706431</v>
      </c>
      <c r="N21">
        <f t="shared" si="2"/>
        <v>133.1116094101896</v>
      </c>
    </row>
    <row r="22" spans="1:14" ht="12.75">
      <c r="A22" t="s">
        <v>14</v>
      </c>
      <c r="B22" s="1">
        <v>36804</v>
      </c>
      <c r="C22" s="2">
        <v>0.03712962962962963</v>
      </c>
      <c r="D22" t="s">
        <v>427</v>
      </c>
      <c r="E22">
        <v>0.676</v>
      </c>
      <c r="F22">
        <v>9.8733</v>
      </c>
      <c r="G22" t="s">
        <v>428</v>
      </c>
      <c r="H22">
        <v>1.675</v>
      </c>
      <c r="I22">
        <v>83.2203</v>
      </c>
      <c r="K22" s="2">
        <v>0.03680555555555556</v>
      </c>
      <c r="L22" s="3">
        <f t="shared" si="0"/>
        <v>279.03680555555553</v>
      </c>
      <c r="M22">
        <f t="shared" si="1"/>
        <v>506.8628642126573</v>
      </c>
      <c r="N22">
        <f t="shared" si="2"/>
        <v>130.64182377241565</v>
      </c>
    </row>
    <row r="23" spans="1:14" ht="12.75">
      <c r="A23" t="s">
        <v>15</v>
      </c>
      <c r="B23" s="1">
        <v>36804</v>
      </c>
      <c r="C23" s="2">
        <v>0.03921296296296296</v>
      </c>
      <c r="D23" t="s">
        <v>427</v>
      </c>
      <c r="E23">
        <v>0.676</v>
      </c>
      <c r="F23">
        <v>10.2355</v>
      </c>
      <c r="G23" t="s">
        <v>428</v>
      </c>
      <c r="H23">
        <v>1.675</v>
      </c>
      <c r="I23">
        <v>84.9539</v>
      </c>
      <c r="K23" s="2">
        <v>0.03888888888888889</v>
      </c>
      <c r="L23" s="3">
        <f t="shared" si="0"/>
        <v>279.0388888888889</v>
      </c>
      <c r="M23">
        <f t="shared" si="1"/>
        <v>525.4570251738176</v>
      </c>
      <c r="N23">
        <f t="shared" si="2"/>
        <v>132.64314207738198</v>
      </c>
    </row>
    <row r="24" spans="1:14" ht="12.75">
      <c r="A24" t="s">
        <v>16</v>
      </c>
      <c r="B24" s="1">
        <v>36804</v>
      </c>
      <c r="C24" s="2">
        <v>0.04130787037037037</v>
      </c>
      <c r="D24" t="s">
        <v>427</v>
      </c>
      <c r="E24">
        <v>0.676</v>
      </c>
      <c r="F24">
        <v>10.1057</v>
      </c>
      <c r="G24" t="s">
        <v>428</v>
      </c>
      <c r="H24">
        <v>1.675</v>
      </c>
      <c r="I24">
        <v>81.44</v>
      </c>
      <c r="K24" s="2">
        <v>0.04097222222222222</v>
      </c>
      <c r="L24" s="3">
        <f t="shared" si="0"/>
        <v>279.0409722222222</v>
      </c>
      <c r="M24">
        <f t="shared" si="1"/>
        <v>518.7935185676371</v>
      </c>
      <c r="N24">
        <f t="shared" si="2"/>
        <v>128.5865936280158</v>
      </c>
    </row>
    <row r="25" spans="1:14" ht="12.75">
      <c r="A25" t="s">
        <v>17</v>
      </c>
      <c r="B25" s="1">
        <v>36804</v>
      </c>
      <c r="C25" s="2">
        <v>0.0433912037037037</v>
      </c>
      <c r="D25" t="s">
        <v>427</v>
      </c>
      <c r="E25">
        <v>0.675</v>
      </c>
      <c r="F25">
        <v>10.3623</v>
      </c>
      <c r="G25" t="s">
        <v>428</v>
      </c>
      <c r="H25">
        <v>1.675</v>
      </c>
      <c r="I25">
        <v>82.7537</v>
      </c>
      <c r="K25" s="2">
        <v>0.04305555555555556</v>
      </c>
      <c r="L25" s="3">
        <f t="shared" si="0"/>
        <v>279.04305555555555</v>
      </c>
      <c r="M25">
        <f t="shared" si="1"/>
        <v>531.9665216119046</v>
      </c>
      <c r="N25">
        <f t="shared" si="2"/>
        <v>130.10316714972453</v>
      </c>
    </row>
    <row r="26" spans="1:14" ht="12.75">
      <c r="A26" t="s">
        <v>18</v>
      </c>
      <c r="B26" s="1">
        <v>36804</v>
      </c>
      <c r="C26" s="2">
        <v>0.04547453703703704</v>
      </c>
      <c r="D26" t="s">
        <v>427</v>
      </c>
      <c r="E26">
        <v>0.676</v>
      </c>
      <c r="F26">
        <v>9.9913</v>
      </c>
      <c r="G26" t="s">
        <v>428</v>
      </c>
      <c r="H26">
        <v>1.673</v>
      </c>
      <c r="I26">
        <v>78.6875</v>
      </c>
      <c r="K26" s="2">
        <v>0.04513888888888889</v>
      </c>
      <c r="L26" s="3">
        <f t="shared" si="0"/>
        <v>279.0451388888889</v>
      </c>
      <c r="M26">
        <f t="shared" si="1"/>
        <v>512.9205974910033</v>
      </c>
      <c r="N26">
        <f t="shared" si="2"/>
        <v>125.40902750294669</v>
      </c>
    </row>
    <row r="27" spans="1:14" ht="12.75">
      <c r="A27" t="s">
        <v>435</v>
      </c>
      <c r="B27" s="1">
        <v>36804</v>
      </c>
      <c r="C27">
        <f>AVERAGE(C26,C28)</f>
        <v>0.047557870370370375</v>
      </c>
      <c r="D27" t="s">
        <v>427</v>
      </c>
      <c r="E27" t="s">
        <v>435</v>
      </c>
      <c r="F27" t="s">
        <v>435</v>
      </c>
      <c r="G27" t="s">
        <v>428</v>
      </c>
      <c r="H27" t="s">
        <v>435</v>
      </c>
      <c r="I27" t="s">
        <v>435</v>
      </c>
      <c r="K27" s="2">
        <v>0.04722222222222222</v>
      </c>
      <c r="L27" s="3">
        <f t="shared" si="0"/>
        <v>279.0472222222222</v>
      </c>
      <c r="M27" t="s">
        <v>435</v>
      </c>
      <c r="N27" t="s">
        <v>435</v>
      </c>
    </row>
    <row r="28" spans="1:14" ht="12.75">
      <c r="A28" t="s">
        <v>19</v>
      </c>
      <c r="B28" s="1">
        <v>36804</v>
      </c>
      <c r="C28" s="2">
        <v>0.0496412037037037</v>
      </c>
      <c r="D28" t="s">
        <v>427</v>
      </c>
      <c r="E28">
        <v>0.676</v>
      </c>
      <c r="F28">
        <v>10.433</v>
      </c>
      <c r="G28" t="s">
        <v>428</v>
      </c>
      <c r="H28">
        <v>1.675</v>
      </c>
      <c r="I28">
        <v>76.9095</v>
      </c>
      <c r="K28" s="2">
        <v>0.049305555555555554</v>
      </c>
      <c r="L28" s="3">
        <f t="shared" si="0"/>
        <v>279.0493055555556</v>
      </c>
      <c r="M28">
        <f t="shared" si="1"/>
        <v>535.5960279066425</v>
      </c>
      <c r="N28">
        <f>(277-103)/(-62+(AVERAGE($P$4,$P$47)))*I28+277-((277-103)/(-62+(AVERAGE($P$4,$P$47)))*210)</f>
        <v>123.35645254549962</v>
      </c>
    </row>
    <row r="29" spans="1:14" ht="12.75">
      <c r="A29" t="s">
        <v>435</v>
      </c>
      <c r="B29" s="1">
        <v>36804</v>
      </c>
      <c r="C29">
        <f>AVERAGE(C28,C30)</f>
        <v>0.05172453703703704</v>
      </c>
      <c r="D29" t="s">
        <v>427</v>
      </c>
      <c r="E29" t="s">
        <v>435</v>
      </c>
      <c r="F29" t="s">
        <v>435</v>
      </c>
      <c r="G29" t="s">
        <v>428</v>
      </c>
      <c r="H29" t="s">
        <v>435</v>
      </c>
      <c r="I29" t="s">
        <v>435</v>
      </c>
      <c r="K29" s="2">
        <v>0.051388888888888894</v>
      </c>
      <c r="L29" s="3">
        <f t="shared" si="0"/>
        <v>279.0513888888889</v>
      </c>
      <c r="M29" t="s">
        <v>435</v>
      </c>
      <c r="N29" t="s">
        <v>435</v>
      </c>
    </row>
    <row r="30" spans="1:14" ht="12.75">
      <c r="A30" t="s">
        <v>20</v>
      </c>
      <c r="B30" s="1">
        <v>36804</v>
      </c>
      <c r="C30" s="2">
        <v>0.053807870370370374</v>
      </c>
      <c r="D30" t="s">
        <v>427</v>
      </c>
      <c r="E30">
        <v>0.676</v>
      </c>
      <c r="F30">
        <v>10.0884</v>
      </c>
      <c r="G30" t="s">
        <v>428</v>
      </c>
      <c r="H30">
        <v>1.676</v>
      </c>
      <c r="I30">
        <v>76.811</v>
      </c>
      <c r="K30" s="2">
        <v>0.05347222222222222</v>
      </c>
      <c r="L30" s="3">
        <f t="shared" si="0"/>
        <v>279.05347222222224</v>
      </c>
      <c r="M30">
        <f t="shared" si="1"/>
        <v>517.9053932649642</v>
      </c>
      <c r="N30">
        <f aca="true" t="shared" si="3" ref="N30:N41">(277-103)/(-62+(AVERAGE($P$4,$P$47)))*I30+277-((277-103)/(-62+(AVERAGE($P$4,$P$47)))*210)</f>
        <v>123.24274127817199</v>
      </c>
    </row>
    <row r="31" spans="1:14" ht="12.75">
      <c r="A31" t="s">
        <v>21</v>
      </c>
      <c r="B31" s="1">
        <v>36804</v>
      </c>
      <c r="C31" s="2">
        <v>0.05590277777777778</v>
      </c>
      <c r="D31" t="s">
        <v>427</v>
      </c>
      <c r="E31">
        <v>0.676</v>
      </c>
      <c r="F31">
        <v>9.9235</v>
      </c>
      <c r="G31" t="s">
        <v>428</v>
      </c>
      <c r="H31">
        <v>1.673</v>
      </c>
      <c r="I31">
        <v>78.0108</v>
      </c>
      <c r="K31" s="2">
        <v>0.05555555555555555</v>
      </c>
      <c r="L31" s="3">
        <f t="shared" si="0"/>
        <v>279.05555555555554</v>
      </c>
      <c r="M31">
        <f t="shared" si="1"/>
        <v>509.43996769208917</v>
      </c>
      <c r="N31">
        <f t="shared" si="3"/>
        <v>124.6278253242603</v>
      </c>
    </row>
    <row r="32" spans="1:14" ht="12.75">
      <c r="A32" t="s">
        <v>22</v>
      </c>
      <c r="B32" s="1">
        <v>36804</v>
      </c>
      <c r="C32" s="2">
        <v>0.057986111111111106</v>
      </c>
      <c r="D32" t="s">
        <v>427</v>
      </c>
      <c r="E32">
        <v>0.676</v>
      </c>
      <c r="F32">
        <v>10.2274</v>
      </c>
      <c r="G32" t="s">
        <v>428</v>
      </c>
      <c r="H32">
        <v>1.675</v>
      </c>
      <c r="I32">
        <v>76.1869</v>
      </c>
      <c r="K32" s="2">
        <v>0.057638888888888885</v>
      </c>
      <c r="L32" s="3">
        <f t="shared" si="0"/>
        <v>279.0576388888889</v>
      </c>
      <c r="M32">
        <f t="shared" si="1"/>
        <v>525.041197719965</v>
      </c>
      <c r="N32">
        <f t="shared" si="3"/>
        <v>122.5222620706677</v>
      </c>
    </row>
    <row r="33" spans="1:14" ht="12.75">
      <c r="A33" t="s">
        <v>23</v>
      </c>
      <c r="B33" s="1">
        <v>36804</v>
      </c>
      <c r="C33" s="2">
        <v>0.060069444444444446</v>
      </c>
      <c r="D33" t="s">
        <v>427</v>
      </c>
      <c r="E33">
        <v>0.676</v>
      </c>
      <c r="F33">
        <v>10.1388</v>
      </c>
      <c r="G33" t="s">
        <v>428</v>
      </c>
      <c r="H33">
        <v>1.675</v>
      </c>
      <c r="I33">
        <v>78.1562</v>
      </c>
      <c r="K33" s="2">
        <v>0.059722222222222225</v>
      </c>
      <c r="L33" s="3">
        <f t="shared" si="0"/>
        <v>279.0597222222222</v>
      </c>
      <c r="M33">
        <f t="shared" si="1"/>
        <v>520.4927640889357</v>
      </c>
      <c r="N33">
        <f t="shared" si="3"/>
        <v>124.7956793168434</v>
      </c>
    </row>
    <row r="34" spans="1:14" ht="12.75">
      <c r="A34" t="s">
        <v>24</v>
      </c>
      <c r="B34" s="1">
        <v>36804</v>
      </c>
      <c r="C34" s="2">
        <v>0.06215277777777778</v>
      </c>
      <c r="D34" t="s">
        <v>427</v>
      </c>
      <c r="E34">
        <v>0.676</v>
      </c>
      <c r="F34">
        <v>10.518</v>
      </c>
      <c r="G34" t="s">
        <v>428</v>
      </c>
      <c r="H34">
        <v>1.675</v>
      </c>
      <c r="I34">
        <v>77.0794</v>
      </c>
      <c r="K34" s="2">
        <v>0.06180555555555556</v>
      </c>
      <c r="L34" s="3">
        <f t="shared" si="0"/>
        <v>279.06180555555557</v>
      </c>
      <c r="M34">
        <f t="shared" si="1"/>
        <v>539.9596493359595</v>
      </c>
      <c r="N34">
        <f t="shared" si="3"/>
        <v>123.55259005127596</v>
      </c>
    </row>
    <row r="35" spans="1:14" ht="12.75">
      <c r="A35" t="s">
        <v>25</v>
      </c>
      <c r="B35" s="1">
        <v>36804</v>
      </c>
      <c r="C35" s="2">
        <v>0.0642361111111111</v>
      </c>
      <c r="D35" t="s">
        <v>427</v>
      </c>
      <c r="E35">
        <v>0.675</v>
      </c>
      <c r="F35">
        <v>10.3388</v>
      </c>
      <c r="G35" t="s">
        <v>428</v>
      </c>
      <c r="H35">
        <v>1.673</v>
      </c>
      <c r="I35">
        <v>74.6305</v>
      </c>
      <c r="K35" s="2">
        <v>0.06388888888888888</v>
      </c>
      <c r="L35" s="3">
        <f t="shared" si="0"/>
        <v>279.06388888888887</v>
      </c>
      <c r="M35">
        <f t="shared" si="1"/>
        <v>530.7601086285052</v>
      </c>
      <c r="N35">
        <f t="shared" si="3"/>
        <v>120.72550860398013</v>
      </c>
    </row>
    <row r="36" spans="1:14" ht="12.75">
      <c r="A36" t="s">
        <v>26</v>
      </c>
      <c r="B36" s="1">
        <v>36804</v>
      </c>
      <c r="C36" s="2">
        <v>0.06631944444444444</v>
      </c>
      <c r="D36" t="s">
        <v>427</v>
      </c>
      <c r="E36">
        <v>0.676</v>
      </c>
      <c r="F36">
        <v>10.0945</v>
      </c>
      <c r="G36" t="s">
        <v>428</v>
      </c>
      <c r="H36">
        <v>1.676</v>
      </c>
      <c r="I36">
        <v>77.661</v>
      </c>
      <c r="K36" s="2">
        <v>0.06597222222222222</v>
      </c>
      <c r="L36" s="3">
        <f t="shared" si="0"/>
        <v>279.06597222222223</v>
      </c>
      <c r="M36">
        <f t="shared" si="1"/>
        <v>518.2185472734211</v>
      </c>
      <c r="N36">
        <f t="shared" si="3"/>
        <v>124.22400602160843</v>
      </c>
    </row>
    <row r="37" spans="1:14" ht="12.75">
      <c r="A37" t="s">
        <v>27</v>
      </c>
      <c r="B37" s="1">
        <v>36804</v>
      </c>
      <c r="C37" s="2">
        <v>0.06840277777777777</v>
      </c>
      <c r="D37" t="s">
        <v>427</v>
      </c>
      <c r="E37">
        <v>0.676</v>
      </c>
      <c r="F37">
        <v>10.2114</v>
      </c>
      <c r="G37" t="s">
        <v>428</v>
      </c>
      <c r="H37">
        <v>1.675</v>
      </c>
      <c r="I37">
        <v>73.9161</v>
      </c>
      <c r="K37" s="2">
        <v>0.06805555555555555</v>
      </c>
      <c r="L37" s="3">
        <f t="shared" si="0"/>
        <v>279.06805555555553</v>
      </c>
      <c r="M37">
        <f t="shared" si="1"/>
        <v>524.2198101567994</v>
      </c>
      <c r="N37">
        <f t="shared" si="3"/>
        <v>119.90078444784956</v>
      </c>
    </row>
    <row r="38" spans="1:14" ht="12.75">
      <c r="A38" t="s">
        <v>28</v>
      </c>
      <c r="B38" s="1">
        <v>36804</v>
      </c>
      <c r="C38" s="2">
        <v>0.07049768518518519</v>
      </c>
      <c r="D38" t="s">
        <v>427</v>
      </c>
      <c r="E38">
        <v>0.675</v>
      </c>
      <c r="F38">
        <v>10.279</v>
      </c>
      <c r="G38" t="s">
        <v>428</v>
      </c>
      <c r="H38">
        <v>1.675</v>
      </c>
      <c r="I38">
        <v>76.643</v>
      </c>
      <c r="K38" s="2">
        <v>0.07013888888888889</v>
      </c>
      <c r="L38" s="3">
        <f t="shared" si="0"/>
        <v>279.0701388888889</v>
      </c>
      <c r="M38">
        <f t="shared" si="1"/>
        <v>527.6901726111739</v>
      </c>
      <c r="N38">
        <f t="shared" si="3"/>
        <v>123.04879718770457</v>
      </c>
    </row>
    <row r="39" spans="1:14" ht="12.75">
      <c r="A39" t="s">
        <v>29</v>
      </c>
      <c r="B39" s="1">
        <v>36804</v>
      </c>
      <c r="C39" s="2">
        <v>0.07258101851851852</v>
      </c>
      <c r="D39" t="s">
        <v>427</v>
      </c>
      <c r="E39">
        <v>0.676</v>
      </c>
      <c r="F39">
        <v>11.113</v>
      </c>
      <c r="G39" t="s">
        <v>428</v>
      </c>
      <c r="H39">
        <v>1.675</v>
      </c>
      <c r="I39">
        <v>77.237</v>
      </c>
      <c r="K39" s="2">
        <v>0.07222222222222223</v>
      </c>
      <c r="L39" s="3">
        <f t="shared" si="0"/>
        <v>279.0722222222222</v>
      </c>
      <c r="M39">
        <f t="shared" si="1"/>
        <v>570.5049993411787</v>
      </c>
      <c r="N39">
        <f t="shared" si="3"/>
        <v>123.73452807900014</v>
      </c>
    </row>
    <row r="40" spans="1:14" ht="12.75">
      <c r="A40" t="s">
        <v>30</v>
      </c>
      <c r="B40" s="1">
        <v>36804</v>
      </c>
      <c r="C40" s="2">
        <v>0.07466435185185184</v>
      </c>
      <c r="D40" t="s">
        <v>427</v>
      </c>
      <c r="E40">
        <v>0.676</v>
      </c>
      <c r="F40">
        <v>9.8221</v>
      </c>
      <c r="G40" t="s">
        <v>428</v>
      </c>
      <c r="H40">
        <v>1.675</v>
      </c>
      <c r="I40">
        <v>75.021</v>
      </c>
      <c r="K40" s="2">
        <v>0.07430555555555556</v>
      </c>
      <c r="L40" s="3">
        <f t="shared" si="0"/>
        <v>279.07430555555555</v>
      </c>
      <c r="M40">
        <f t="shared" si="1"/>
        <v>504.23442401052745</v>
      </c>
      <c r="N40">
        <f t="shared" si="3"/>
        <v>121.17631317140587</v>
      </c>
    </row>
    <row r="41" spans="1:14" ht="12.75">
      <c r="A41" t="s">
        <v>31</v>
      </c>
      <c r="B41" s="1">
        <v>36804</v>
      </c>
      <c r="C41" s="2">
        <v>0.07674768518518518</v>
      </c>
      <c r="D41" t="s">
        <v>427</v>
      </c>
      <c r="E41">
        <v>0.675</v>
      </c>
      <c r="F41">
        <v>9.9413</v>
      </c>
      <c r="G41" t="s">
        <v>428</v>
      </c>
      <c r="H41">
        <v>1.675</v>
      </c>
      <c r="I41">
        <v>72.1999</v>
      </c>
      <c r="K41" s="2">
        <v>0.0763888888888889</v>
      </c>
      <c r="L41" s="3">
        <f t="shared" si="0"/>
        <v>279.0763888888889</v>
      </c>
      <c r="M41">
        <f t="shared" si="1"/>
        <v>510.35376135611085</v>
      </c>
      <c r="N41">
        <f t="shared" si="3"/>
        <v>117.91955320939593</v>
      </c>
    </row>
    <row r="42" spans="1:14" ht="12.75">
      <c r="A42" t="s">
        <v>435</v>
      </c>
      <c r="B42" s="1">
        <v>36804</v>
      </c>
      <c r="C42">
        <f>AVERAGE(C41,C43)</f>
        <v>0.07883101851851851</v>
      </c>
      <c r="D42" t="s">
        <v>427</v>
      </c>
      <c r="E42" t="s">
        <v>435</v>
      </c>
      <c r="F42" t="s">
        <v>435</v>
      </c>
      <c r="G42" t="s">
        <v>428</v>
      </c>
      <c r="H42" t="s">
        <v>435</v>
      </c>
      <c r="I42" t="s">
        <v>435</v>
      </c>
      <c r="K42" s="2">
        <v>0.07847222222222222</v>
      </c>
      <c r="L42" s="3">
        <f t="shared" si="0"/>
        <v>279.0784722222222</v>
      </c>
      <c r="M42" t="s">
        <v>435</v>
      </c>
      <c r="N42" t="s">
        <v>435</v>
      </c>
    </row>
    <row r="43" spans="1:14" ht="12.75">
      <c r="A43" t="s">
        <v>32</v>
      </c>
      <c r="B43" s="1">
        <v>36804</v>
      </c>
      <c r="C43" s="2">
        <v>0.08091435185185185</v>
      </c>
      <c r="D43" t="s">
        <v>427</v>
      </c>
      <c r="E43">
        <v>0.676</v>
      </c>
      <c r="F43">
        <v>9.752</v>
      </c>
      <c r="G43" t="s">
        <v>428</v>
      </c>
      <c r="H43">
        <v>1.676</v>
      </c>
      <c r="I43">
        <v>70.4926</v>
      </c>
      <c r="K43" s="2">
        <v>0.08055555555555556</v>
      </c>
      <c r="L43" s="3">
        <f t="shared" si="0"/>
        <v>279.0805555555556</v>
      </c>
      <c r="M43">
        <f t="shared" si="1"/>
        <v>500.63571974940834</v>
      </c>
      <c r="N43">
        <f>(277-103)/(-62+(AVERAGE($P$4,$P$47)))*I43+277-((277-103)/(-62+(AVERAGE($P$4,$P$47)))*210)</f>
        <v>115.94859639002061</v>
      </c>
    </row>
    <row r="44" spans="1:14" ht="12.75">
      <c r="A44" t="s">
        <v>33</v>
      </c>
      <c r="B44" s="1">
        <v>36804</v>
      </c>
      <c r="C44" s="2">
        <v>0.08299768518518519</v>
      </c>
      <c r="D44" t="s">
        <v>427</v>
      </c>
      <c r="E44">
        <v>0.676</v>
      </c>
      <c r="F44">
        <v>10.279</v>
      </c>
      <c r="G44" t="s">
        <v>428</v>
      </c>
      <c r="H44">
        <v>1.675</v>
      </c>
      <c r="I44">
        <v>76.3869</v>
      </c>
      <c r="K44" s="2">
        <v>0.08263888888888889</v>
      </c>
      <c r="L44" s="3">
        <f t="shared" si="0"/>
        <v>279.0826388888889</v>
      </c>
      <c r="M44">
        <f t="shared" si="1"/>
        <v>527.6901726111739</v>
      </c>
      <c r="N44">
        <f>(277-103)/(-62+(AVERAGE($P$4,$P$47)))*I44+277-((277-103)/(-62+(AVERAGE($P$4,$P$47)))*210)</f>
        <v>122.75314789265275</v>
      </c>
    </row>
    <row r="45" spans="1:17" ht="12.75">
      <c r="A45" t="s">
        <v>34</v>
      </c>
      <c r="B45" s="1">
        <v>36804</v>
      </c>
      <c r="C45" s="2">
        <v>0.08508101851851851</v>
      </c>
      <c r="D45" t="s">
        <v>427</v>
      </c>
      <c r="E45">
        <v>0.676</v>
      </c>
      <c r="F45">
        <v>9.9093</v>
      </c>
      <c r="G45" t="s">
        <v>428</v>
      </c>
      <c r="H45">
        <v>1.675</v>
      </c>
      <c r="I45">
        <v>211.4383</v>
      </c>
      <c r="K45" s="2">
        <v>0.08472222222222221</v>
      </c>
      <c r="L45" s="3">
        <f t="shared" si="0"/>
        <v>279.08472222222224</v>
      </c>
      <c r="M45" t="s">
        <v>435</v>
      </c>
      <c r="N45" t="s">
        <v>435</v>
      </c>
      <c r="P45" t="s">
        <v>436</v>
      </c>
      <c r="Q45" t="s">
        <v>427</v>
      </c>
    </row>
    <row r="46" spans="1:14" ht="12.75">
      <c r="A46" t="s">
        <v>35</v>
      </c>
      <c r="B46" s="1">
        <v>36804</v>
      </c>
      <c r="C46" s="2">
        <v>0.08717592592592593</v>
      </c>
      <c r="D46" t="s">
        <v>427</v>
      </c>
      <c r="E46">
        <v>0.678</v>
      </c>
      <c r="F46">
        <v>9.5865</v>
      </c>
      <c r="G46" t="s">
        <v>428</v>
      </c>
      <c r="H46">
        <v>1.675</v>
      </c>
      <c r="I46">
        <v>213.3965</v>
      </c>
      <c r="K46" s="2">
        <v>0.08680555555555557</v>
      </c>
      <c r="L46" s="3">
        <f t="shared" si="0"/>
        <v>279.08680555555554</v>
      </c>
      <c r="M46" t="s">
        <v>435</v>
      </c>
      <c r="N46" t="s">
        <v>435</v>
      </c>
    </row>
    <row r="47" spans="1:17" ht="12.75">
      <c r="A47" t="s">
        <v>36</v>
      </c>
      <c r="B47" s="1">
        <v>36804</v>
      </c>
      <c r="C47" s="2">
        <v>0.08925925925925926</v>
      </c>
      <c r="D47" t="s">
        <v>427</v>
      </c>
      <c r="E47">
        <v>0.676</v>
      </c>
      <c r="F47">
        <v>10.5062</v>
      </c>
      <c r="G47" t="s">
        <v>428</v>
      </c>
      <c r="H47">
        <v>1.675</v>
      </c>
      <c r="I47">
        <v>209.1835</v>
      </c>
      <c r="K47" s="2">
        <v>0.08888888888888889</v>
      </c>
      <c r="L47" s="3">
        <f t="shared" si="0"/>
        <v>279.0888888888889</v>
      </c>
      <c r="M47" t="s">
        <v>435</v>
      </c>
      <c r="N47" t="s">
        <v>435</v>
      </c>
      <c r="P47">
        <f>AVERAGE(I46:I48)</f>
        <v>212.5583</v>
      </c>
      <c r="Q47">
        <f>AVERAGE(F46:F48)</f>
        <v>9.7545</v>
      </c>
    </row>
    <row r="48" spans="1:17" ht="12.75">
      <c r="A48" t="s">
        <v>37</v>
      </c>
      <c r="B48" s="1">
        <v>36804</v>
      </c>
      <c r="C48" s="2">
        <v>0.09134259259259259</v>
      </c>
      <c r="D48" t="s">
        <v>427</v>
      </c>
      <c r="E48">
        <v>0.675</v>
      </c>
      <c r="F48">
        <v>9.1708</v>
      </c>
      <c r="G48" t="s">
        <v>428</v>
      </c>
      <c r="H48">
        <v>1.673</v>
      </c>
      <c r="I48">
        <v>215.0949</v>
      </c>
      <c r="K48" s="2">
        <v>0.09097222222222222</v>
      </c>
      <c r="L48" s="3">
        <f t="shared" si="0"/>
        <v>279.0909722222222</v>
      </c>
      <c r="M48" t="s">
        <v>435</v>
      </c>
      <c r="N48" t="s">
        <v>435</v>
      </c>
      <c r="P48">
        <f>STDEV(I46:I48)</f>
        <v>3.0435336239306303</v>
      </c>
      <c r="Q48">
        <f>STDEV(F46:F48)</f>
        <v>0.6833676097094312</v>
      </c>
    </row>
    <row r="49" spans="1:14" ht="12.75">
      <c r="A49" t="s">
        <v>38</v>
      </c>
      <c r="B49" s="1">
        <v>36804</v>
      </c>
      <c r="C49" s="2">
        <v>0.09342592592592593</v>
      </c>
      <c r="D49" t="s">
        <v>427</v>
      </c>
      <c r="E49">
        <v>0.676</v>
      </c>
      <c r="F49">
        <v>9.8891</v>
      </c>
      <c r="G49" t="s">
        <v>428</v>
      </c>
      <c r="H49">
        <v>1.675</v>
      </c>
      <c r="I49">
        <v>75.4909</v>
      </c>
      <c r="K49" s="2">
        <v>0.09305555555555556</v>
      </c>
      <c r="L49" s="3">
        <f t="shared" si="0"/>
        <v>279.09305555555557</v>
      </c>
      <c r="M49">
        <f aca="true" t="shared" si="4" ref="M49:M112">500*F49/AVERAGE($Q$207,$Q$47)</f>
        <v>507.39787410530266</v>
      </c>
      <c r="N49">
        <f aca="true" t="shared" si="5" ref="N49:N63">(277-103)/(-62+(AVERAGE($P$207,$P$47)))*I49+277-((277-103)/(-62+(AVERAGE($P$207,$P$47)))*210)</f>
        <v>121.97296842583108</v>
      </c>
    </row>
    <row r="50" spans="1:14" ht="12.75">
      <c r="A50" t="s">
        <v>39</v>
      </c>
      <c r="B50" s="1">
        <v>36804</v>
      </c>
      <c r="C50" s="2">
        <v>0.09550925925925925</v>
      </c>
      <c r="D50" t="s">
        <v>427</v>
      </c>
      <c r="E50">
        <v>0.681</v>
      </c>
      <c r="F50">
        <v>9.1677</v>
      </c>
      <c r="G50" t="s">
        <v>428</v>
      </c>
      <c r="H50">
        <v>1.68</v>
      </c>
      <c r="I50">
        <v>79.0203</v>
      </c>
      <c r="K50" s="2">
        <v>0.09513888888888888</v>
      </c>
      <c r="L50" s="3">
        <f t="shared" si="0"/>
        <v>279.09513888888887</v>
      </c>
      <c r="M50">
        <f t="shared" si="4"/>
        <v>470.3837043244769</v>
      </c>
      <c r="N50">
        <f t="shared" si="5"/>
        <v>126.04074083110231</v>
      </c>
    </row>
    <row r="51" spans="1:14" ht="12.75">
      <c r="A51" t="s">
        <v>40</v>
      </c>
      <c r="B51" s="1">
        <v>36804</v>
      </c>
      <c r="C51" s="2">
        <v>0.0975925925925926</v>
      </c>
      <c r="D51" t="s">
        <v>427</v>
      </c>
      <c r="E51">
        <v>0.676</v>
      </c>
      <c r="F51">
        <v>10.1753</v>
      </c>
      <c r="G51" t="s">
        <v>428</v>
      </c>
      <c r="H51">
        <v>1.675</v>
      </c>
      <c r="I51">
        <v>76.0277</v>
      </c>
      <c r="K51" s="2">
        <v>0.09722222222222222</v>
      </c>
      <c r="L51" s="3">
        <f t="shared" si="0"/>
        <v>279.09722222222223</v>
      </c>
      <c r="M51">
        <f t="shared" si="4"/>
        <v>522.0824532448542</v>
      </c>
      <c r="N51">
        <f t="shared" si="5"/>
        <v>122.59165155246723</v>
      </c>
    </row>
    <row r="52" spans="1:14" ht="12.75">
      <c r="A52" t="s">
        <v>21</v>
      </c>
      <c r="B52" s="1">
        <v>36804</v>
      </c>
      <c r="C52" s="2">
        <v>0.09974537037037036</v>
      </c>
      <c r="D52" t="s">
        <v>427</v>
      </c>
      <c r="E52">
        <v>0.676</v>
      </c>
      <c r="F52">
        <v>10.2277</v>
      </c>
      <c r="G52" t="s">
        <v>428</v>
      </c>
      <c r="H52">
        <v>1.675</v>
      </c>
      <c r="I52">
        <v>71.9045</v>
      </c>
      <c r="K52" s="2">
        <v>0.09930555555555555</v>
      </c>
      <c r="L52" s="3">
        <f t="shared" si="0"/>
        <v>279.09930555555553</v>
      </c>
      <c r="M52">
        <f t="shared" si="4"/>
        <v>524.7710344709635</v>
      </c>
      <c r="N52">
        <f t="shared" si="5"/>
        <v>117.83950127723222</v>
      </c>
    </row>
    <row r="53" spans="1:14" ht="12.75">
      <c r="A53" t="s">
        <v>41</v>
      </c>
      <c r="B53" s="1">
        <v>36804</v>
      </c>
      <c r="C53" s="2">
        <v>0.10177083333333332</v>
      </c>
      <c r="D53" t="s">
        <v>427</v>
      </c>
      <c r="E53">
        <v>0.676</v>
      </c>
      <c r="F53">
        <v>10.1057</v>
      </c>
      <c r="G53" t="s">
        <v>428</v>
      </c>
      <c r="H53">
        <v>1.676</v>
      </c>
      <c r="I53">
        <v>73.5766</v>
      </c>
      <c r="K53" s="2">
        <v>0.1013888888888889</v>
      </c>
      <c r="L53" s="3">
        <f t="shared" si="0"/>
        <v>279.1013888888889</v>
      </c>
      <c r="M53">
        <f t="shared" si="4"/>
        <v>518.511360623915</v>
      </c>
      <c r="N53">
        <f t="shared" si="5"/>
        <v>119.76666233544438</v>
      </c>
    </row>
    <row r="54" spans="1:14" ht="12.75">
      <c r="A54" t="s">
        <v>42</v>
      </c>
      <c r="B54" s="1">
        <v>36804</v>
      </c>
      <c r="C54" s="2">
        <v>0.10385416666666668</v>
      </c>
      <c r="D54" t="s">
        <v>427</v>
      </c>
      <c r="E54">
        <v>0.676</v>
      </c>
      <c r="F54">
        <v>9.9704</v>
      </c>
      <c r="G54" t="s">
        <v>428</v>
      </c>
      <c r="H54">
        <v>1.673</v>
      </c>
      <c r="I54">
        <v>73.7609</v>
      </c>
      <c r="K54" s="2">
        <v>0.10347222222222223</v>
      </c>
      <c r="L54" s="3">
        <f t="shared" si="0"/>
        <v>279.1034722222222</v>
      </c>
      <c r="M54">
        <f t="shared" si="4"/>
        <v>511.5692797099342</v>
      </c>
      <c r="N54">
        <f t="shared" si="5"/>
        <v>119.9790753388703</v>
      </c>
    </row>
    <row r="55" spans="1:14" ht="12.75">
      <c r="A55" t="s">
        <v>43</v>
      </c>
      <c r="B55" s="1">
        <v>36804</v>
      </c>
      <c r="C55" s="2">
        <v>0.1059375</v>
      </c>
      <c r="D55" t="s">
        <v>427</v>
      </c>
      <c r="E55">
        <v>0.681</v>
      </c>
      <c r="F55">
        <v>10.3098</v>
      </c>
      <c r="G55" t="s">
        <v>428</v>
      </c>
      <c r="H55">
        <v>1.68</v>
      </c>
      <c r="I55">
        <v>74.8353</v>
      </c>
      <c r="K55" s="2">
        <v>0.10555555555555556</v>
      </c>
      <c r="L55" s="3">
        <f t="shared" si="0"/>
        <v>279.10555555555555</v>
      </c>
      <c r="M55">
        <f t="shared" si="4"/>
        <v>528.983487117215</v>
      </c>
      <c r="N55">
        <f t="shared" si="5"/>
        <v>121.21736362362793</v>
      </c>
    </row>
    <row r="56" spans="1:14" ht="12.75">
      <c r="A56" t="s">
        <v>44</v>
      </c>
      <c r="B56" s="1">
        <v>36804</v>
      </c>
      <c r="C56" s="2">
        <v>0.10802083333333333</v>
      </c>
      <c r="D56" t="s">
        <v>427</v>
      </c>
      <c r="E56">
        <v>0.676</v>
      </c>
      <c r="F56">
        <v>10.8596</v>
      </c>
      <c r="G56" t="s">
        <v>428</v>
      </c>
      <c r="H56">
        <v>1.675</v>
      </c>
      <c r="I56">
        <v>73.0107</v>
      </c>
      <c r="K56" s="2">
        <v>0.1076388888888889</v>
      </c>
      <c r="L56" s="3">
        <f t="shared" si="0"/>
        <v>279.1076388888889</v>
      </c>
      <c r="M56">
        <f t="shared" si="4"/>
        <v>557.193066470553</v>
      </c>
      <c r="N56">
        <f t="shared" si="5"/>
        <v>119.11444031353045</v>
      </c>
    </row>
    <row r="57" spans="1:14" ht="12.75">
      <c r="A57" t="s">
        <v>45</v>
      </c>
      <c r="B57" s="1">
        <v>36804</v>
      </c>
      <c r="C57" s="2">
        <v>0.11010416666666667</v>
      </c>
      <c r="D57" t="s">
        <v>427</v>
      </c>
      <c r="E57">
        <v>0.675</v>
      </c>
      <c r="F57">
        <v>9.6891</v>
      </c>
      <c r="G57" t="s">
        <v>428</v>
      </c>
      <c r="H57">
        <v>1.673</v>
      </c>
      <c r="I57">
        <v>71.4063</v>
      </c>
      <c r="K57" s="2">
        <v>0.10972222222222222</v>
      </c>
      <c r="L57" s="3">
        <f t="shared" si="0"/>
        <v>279.1097222222222</v>
      </c>
      <c r="M57">
        <f t="shared" si="4"/>
        <v>497.1361137003053</v>
      </c>
      <c r="N57">
        <f t="shared" si="5"/>
        <v>117.26530616976174</v>
      </c>
    </row>
    <row r="58" spans="1:14" ht="12.75">
      <c r="A58" t="s">
        <v>46</v>
      </c>
      <c r="B58" s="1">
        <v>36804</v>
      </c>
      <c r="C58" s="2">
        <v>0.1121875</v>
      </c>
      <c r="D58" t="s">
        <v>427</v>
      </c>
      <c r="E58">
        <v>0.676</v>
      </c>
      <c r="F58">
        <v>9.946</v>
      </c>
      <c r="G58" t="s">
        <v>428</v>
      </c>
      <c r="H58">
        <v>1.676</v>
      </c>
      <c r="I58">
        <v>74.1532</v>
      </c>
      <c r="K58" s="2">
        <v>0.11180555555555556</v>
      </c>
      <c r="L58" s="3">
        <f t="shared" si="0"/>
        <v>279.1118055555556</v>
      </c>
      <c r="M58">
        <f t="shared" si="4"/>
        <v>510.31734494052455</v>
      </c>
      <c r="N58">
        <f t="shared" si="5"/>
        <v>120.43121652847418</v>
      </c>
    </row>
    <row r="59" spans="1:14" ht="12.75">
      <c r="A59" t="s">
        <v>47</v>
      </c>
      <c r="B59" s="1">
        <v>36804</v>
      </c>
      <c r="C59" s="2">
        <v>0.11434027777777778</v>
      </c>
      <c r="D59" t="s">
        <v>427</v>
      </c>
      <c r="E59">
        <v>0.676</v>
      </c>
      <c r="F59">
        <v>10.0355</v>
      </c>
      <c r="G59" t="s">
        <v>428</v>
      </c>
      <c r="H59">
        <v>1.676</v>
      </c>
      <c r="I59">
        <v>73.7886</v>
      </c>
      <c r="K59" s="2">
        <v>0.11388888888888889</v>
      </c>
      <c r="L59" s="3">
        <f t="shared" si="0"/>
        <v>279.1138888888889</v>
      </c>
      <c r="M59">
        <f t="shared" si="4"/>
        <v>514.9094827217609</v>
      </c>
      <c r="N59">
        <f t="shared" si="5"/>
        <v>120.01100067904883</v>
      </c>
    </row>
    <row r="60" spans="1:14" ht="12.75">
      <c r="A60" t="s">
        <v>48</v>
      </c>
      <c r="B60" s="1">
        <v>36804</v>
      </c>
      <c r="C60" s="2">
        <v>0.11636574074074074</v>
      </c>
      <c r="D60" t="s">
        <v>427</v>
      </c>
      <c r="E60">
        <v>0.676</v>
      </c>
      <c r="F60">
        <v>10.2724</v>
      </c>
      <c r="G60" t="s">
        <v>428</v>
      </c>
      <c r="H60">
        <v>1.675</v>
      </c>
      <c r="I60">
        <v>72.7191</v>
      </c>
      <c r="K60" s="2">
        <v>0.11597222222222221</v>
      </c>
      <c r="L60" s="3">
        <f t="shared" si="0"/>
        <v>279.11597222222224</v>
      </c>
      <c r="M60">
        <f t="shared" si="4"/>
        <v>527.0645379214805</v>
      </c>
      <c r="N60">
        <f t="shared" si="5"/>
        <v>118.77835983713868</v>
      </c>
    </row>
    <row r="61" spans="1:14" ht="12.75">
      <c r="A61" t="s">
        <v>49</v>
      </c>
      <c r="B61" s="1">
        <v>36804</v>
      </c>
      <c r="C61" s="2">
        <v>0.11844907407407408</v>
      </c>
      <c r="D61" t="s">
        <v>427</v>
      </c>
      <c r="E61">
        <v>0.676</v>
      </c>
      <c r="F61">
        <v>9.6715</v>
      </c>
      <c r="G61" t="s">
        <v>428</v>
      </c>
      <c r="H61">
        <v>1.675</v>
      </c>
      <c r="I61">
        <v>71.2044</v>
      </c>
      <c r="K61" s="2">
        <v>0.11805555555555557</v>
      </c>
      <c r="L61" s="3">
        <f t="shared" si="0"/>
        <v>279.11805555555554</v>
      </c>
      <c r="M61">
        <f t="shared" si="4"/>
        <v>496.2330787846655</v>
      </c>
      <c r="N61">
        <f t="shared" si="5"/>
        <v>117.03260847365925</v>
      </c>
    </row>
    <row r="62" spans="1:14" ht="12.75">
      <c r="A62" t="s">
        <v>50</v>
      </c>
      <c r="B62" s="1">
        <v>36804</v>
      </c>
      <c r="C62" s="2">
        <v>0.12053240740740741</v>
      </c>
      <c r="D62" t="s">
        <v>427</v>
      </c>
      <c r="E62">
        <v>0.676</v>
      </c>
      <c r="F62">
        <v>10.0678</v>
      </c>
      <c r="G62" t="s">
        <v>428</v>
      </c>
      <c r="H62">
        <v>1.675</v>
      </c>
      <c r="I62">
        <v>75.7215</v>
      </c>
      <c r="K62" s="2">
        <v>0.12013888888888889</v>
      </c>
      <c r="L62" s="3">
        <f t="shared" si="0"/>
        <v>279.1201388888889</v>
      </c>
      <c r="M62">
        <f t="shared" si="4"/>
        <v>516.566757027168</v>
      </c>
      <c r="N62">
        <f t="shared" si="5"/>
        <v>122.23874400146872</v>
      </c>
    </row>
    <row r="63" spans="1:14" ht="12.75">
      <c r="A63" t="s">
        <v>51</v>
      </c>
      <c r="B63" s="1">
        <v>36804</v>
      </c>
      <c r="C63" s="2">
        <v>0.12261574074074073</v>
      </c>
      <c r="D63" t="s">
        <v>427</v>
      </c>
      <c r="E63">
        <v>0.675</v>
      </c>
      <c r="F63">
        <v>9.384</v>
      </c>
      <c r="G63" t="s">
        <v>428</v>
      </c>
      <c r="H63">
        <v>1.673</v>
      </c>
      <c r="I63">
        <v>75.0196</v>
      </c>
      <c r="K63" s="2">
        <v>0.12222222222222223</v>
      </c>
      <c r="L63" s="3">
        <f t="shared" si="0"/>
        <v>279.1222222222222</v>
      </c>
      <c r="M63">
        <f t="shared" si="4"/>
        <v>481.4817982024816</v>
      </c>
      <c r="N63">
        <f t="shared" si="5"/>
        <v>121.42977662705385</v>
      </c>
    </row>
    <row r="64" spans="1:14" ht="12.75">
      <c r="A64" t="s">
        <v>435</v>
      </c>
      <c r="B64" s="1">
        <v>36804</v>
      </c>
      <c r="C64">
        <f>AVERAGE(C63,C65)</f>
        <v>0.12470486111111112</v>
      </c>
      <c r="D64" t="s">
        <v>427</v>
      </c>
      <c r="E64" t="s">
        <v>435</v>
      </c>
      <c r="F64" t="s">
        <v>435</v>
      </c>
      <c r="G64" t="s">
        <v>428</v>
      </c>
      <c r="H64" t="s">
        <v>435</v>
      </c>
      <c r="I64" t="s">
        <v>435</v>
      </c>
      <c r="K64" s="2">
        <v>0.12430555555555556</v>
      </c>
      <c r="L64" s="3">
        <f t="shared" si="0"/>
        <v>279.12430555555557</v>
      </c>
      <c r="M64" t="s">
        <v>435</v>
      </c>
      <c r="N64" t="s">
        <v>435</v>
      </c>
    </row>
    <row r="65" spans="1:14" ht="12.75">
      <c r="A65" t="s">
        <v>52</v>
      </c>
      <c r="B65" s="1">
        <v>36804</v>
      </c>
      <c r="C65" s="2">
        <v>0.1267939814814815</v>
      </c>
      <c r="D65" t="s">
        <v>427</v>
      </c>
      <c r="E65">
        <v>0.676</v>
      </c>
      <c r="F65">
        <v>10.5682</v>
      </c>
      <c r="G65" t="s">
        <v>428</v>
      </c>
      <c r="H65">
        <v>1.675</v>
      </c>
      <c r="I65">
        <v>72.7932</v>
      </c>
      <c r="K65" s="2">
        <v>0.12638888888888888</v>
      </c>
      <c r="L65" s="3">
        <f t="shared" si="0"/>
        <v>279.12638888888887</v>
      </c>
      <c r="M65">
        <f t="shared" si="4"/>
        <v>542.2416815604716</v>
      </c>
      <c r="N65">
        <f>(277-103)/(-62+(AVERAGE($P$207,$P$47)))*I65+277-((277-103)/(-62+(AVERAGE($P$207,$P$47)))*210)</f>
        <v>118.86376300346456</v>
      </c>
    </row>
    <row r="66" spans="1:14" ht="12.75">
      <c r="A66" t="s">
        <v>53</v>
      </c>
      <c r="B66" s="1">
        <v>36804</v>
      </c>
      <c r="C66" s="2">
        <v>0.12886574074074073</v>
      </c>
      <c r="D66" t="s">
        <v>427</v>
      </c>
      <c r="E66">
        <v>0.676</v>
      </c>
      <c r="F66">
        <v>9.9323</v>
      </c>
      <c r="G66" t="s">
        <v>428</v>
      </c>
      <c r="H66">
        <v>1.673</v>
      </c>
      <c r="I66">
        <v>72.9336</v>
      </c>
      <c r="K66" s="2">
        <v>0.12847222222222224</v>
      </c>
      <c r="L66" s="3">
        <f t="shared" si="0"/>
        <v>279.12847222222223</v>
      </c>
      <c r="M66">
        <f t="shared" si="4"/>
        <v>509.6144143527822</v>
      </c>
      <c r="N66">
        <f>(277-103)/(-62+(AVERAGE($P$207,$P$47)))*I66+277-((277-103)/(-62+(AVERAGE($P$207,$P$47)))*210)</f>
        <v>119.02557952913469</v>
      </c>
    </row>
    <row r="67" spans="1:14" ht="12.75">
      <c r="A67" t="s">
        <v>54</v>
      </c>
      <c r="B67" s="1">
        <v>36804</v>
      </c>
      <c r="C67" s="2">
        <v>0.13096064814814815</v>
      </c>
      <c r="D67" t="s">
        <v>427</v>
      </c>
      <c r="E67">
        <v>0.676</v>
      </c>
      <c r="F67">
        <v>10.5029</v>
      </c>
      <c r="G67" t="s">
        <v>428</v>
      </c>
      <c r="H67">
        <v>1.676</v>
      </c>
      <c r="I67">
        <v>73.4008</v>
      </c>
      <c r="K67" s="2">
        <v>0.13055555555555556</v>
      </c>
      <c r="L67" s="3">
        <f t="shared" si="0"/>
        <v>279.13055555555553</v>
      </c>
      <c r="M67">
        <f t="shared" si="4"/>
        <v>538.8912167882401</v>
      </c>
      <c r="N67">
        <f>(277-103)/(-62+(AVERAGE($P$207,$P$47)))*I67+277-((277-103)/(-62+(AVERAGE($P$207,$P$47)))*210)</f>
        <v>119.56404591654973</v>
      </c>
    </row>
    <row r="68" spans="1:14" ht="12.75">
      <c r="A68" t="s">
        <v>55</v>
      </c>
      <c r="B68" s="1">
        <v>36804</v>
      </c>
      <c r="C68" s="2">
        <v>0.13310185185185186</v>
      </c>
      <c r="D68" t="s">
        <v>427</v>
      </c>
      <c r="E68">
        <v>0.676</v>
      </c>
      <c r="F68">
        <v>9.8943</v>
      </c>
      <c r="G68" t="s">
        <v>428</v>
      </c>
      <c r="H68">
        <v>1.675</v>
      </c>
      <c r="I68">
        <v>74.51</v>
      </c>
      <c r="K68" s="2">
        <v>0.1326388888888889</v>
      </c>
      <c r="L68" s="3">
        <f t="shared" si="0"/>
        <v>279.1326388888889</v>
      </c>
      <c r="M68">
        <f t="shared" si="4"/>
        <v>507.6646798758327</v>
      </c>
      <c r="N68">
        <f>(277-103)/(-62+(AVERAGE($P$207,$P$47)))*I68+277-((277-103)/(-62+(AVERAGE($P$207,$P$47)))*210)</f>
        <v>120.84244257091791</v>
      </c>
    </row>
    <row r="69" spans="1:14" ht="12.75">
      <c r="A69" t="s">
        <v>56</v>
      </c>
      <c r="B69" s="1">
        <v>36804</v>
      </c>
      <c r="C69" s="2">
        <v>0.1351273148148148</v>
      </c>
      <c r="D69" t="s">
        <v>427</v>
      </c>
      <c r="E69">
        <v>0.676</v>
      </c>
      <c r="F69">
        <v>10.1812</v>
      </c>
      <c r="G69" t="s">
        <v>428</v>
      </c>
      <c r="H69">
        <v>1.675</v>
      </c>
      <c r="I69">
        <v>73.7113</v>
      </c>
      <c r="K69" s="2">
        <v>0.13472222222222222</v>
      </c>
      <c r="L69" s="3">
        <f t="shared" si="0"/>
        <v>279.1347222222222</v>
      </c>
      <c r="M69">
        <f t="shared" si="4"/>
        <v>522.3851751768016</v>
      </c>
      <c r="N69">
        <f>(277-103)/(-62+(AVERAGE($P$207,$P$47)))*I69+277-((277-103)/(-62+(AVERAGE($P$207,$P$47)))*210)</f>
        <v>119.92190938678175</v>
      </c>
    </row>
    <row r="70" spans="1:14" ht="12.75">
      <c r="A70" t="s">
        <v>435</v>
      </c>
      <c r="B70" s="1">
        <v>36804</v>
      </c>
      <c r="C70">
        <f>AVERAGE(C69,C72)</f>
        <v>0.13825231481481481</v>
      </c>
      <c r="D70" t="s">
        <v>427</v>
      </c>
      <c r="E70" t="s">
        <v>435</v>
      </c>
      <c r="F70" t="s">
        <v>435</v>
      </c>
      <c r="G70" t="s">
        <v>428</v>
      </c>
      <c r="H70" t="s">
        <v>435</v>
      </c>
      <c r="I70" t="s">
        <v>435</v>
      </c>
      <c r="K70" s="2">
        <v>0.13680555555555554</v>
      </c>
      <c r="L70" s="3">
        <f aca="true" t="shared" si="6" ref="L70:L133">B70-DATE(1999,12,31)+K70</f>
        <v>279.13680555555555</v>
      </c>
      <c r="M70" t="s">
        <v>435</v>
      </c>
      <c r="N70" t="s">
        <v>435</v>
      </c>
    </row>
    <row r="71" spans="1:14" ht="12.75">
      <c r="A71" t="s">
        <v>435</v>
      </c>
      <c r="B71" s="1">
        <v>36804</v>
      </c>
      <c r="C71">
        <f>AVERAGE(C70,C72)</f>
        <v>0.13981481481481484</v>
      </c>
      <c r="D71" t="s">
        <v>427</v>
      </c>
      <c r="E71" t="s">
        <v>435</v>
      </c>
      <c r="F71" t="s">
        <v>435</v>
      </c>
      <c r="G71" t="s">
        <v>428</v>
      </c>
      <c r="H71" t="s">
        <v>435</v>
      </c>
      <c r="I71" t="s">
        <v>435</v>
      </c>
      <c r="K71" s="2">
        <v>0.1388888888888889</v>
      </c>
      <c r="L71" s="3">
        <f t="shared" si="6"/>
        <v>279.1388888888889</v>
      </c>
      <c r="M71" t="s">
        <v>435</v>
      </c>
      <c r="N71" t="s">
        <v>435</v>
      </c>
    </row>
    <row r="72" spans="1:14" ht="12.75">
      <c r="A72" t="s">
        <v>57</v>
      </c>
      <c r="B72" s="1">
        <v>36804</v>
      </c>
      <c r="C72" s="2">
        <v>0.14137731481481483</v>
      </c>
      <c r="D72" t="s">
        <v>427</v>
      </c>
      <c r="E72">
        <v>0.676</v>
      </c>
      <c r="F72">
        <v>9.1385</v>
      </c>
      <c r="G72" t="s">
        <v>428</v>
      </c>
      <c r="H72">
        <v>1.676</v>
      </c>
      <c r="I72">
        <v>71.2019</v>
      </c>
      <c r="K72" s="2">
        <v>0.14097222222222222</v>
      </c>
      <c r="L72" s="3">
        <f t="shared" si="6"/>
        <v>279.1409722222222</v>
      </c>
      <c r="M72">
        <f t="shared" si="4"/>
        <v>468.8854873053472</v>
      </c>
      <c r="N72">
        <f>(277-103)/(-62+(AVERAGE($P$207,$P$47)))*I72+277-((277-103)/(-62+(AVERAGE($P$207,$P$47)))*210)</f>
        <v>117.0297271252677</v>
      </c>
    </row>
    <row r="73" spans="1:14" ht="12.75">
      <c r="A73" t="s">
        <v>58</v>
      </c>
      <c r="B73" s="1">
        <v>36804</v>
      </c>
      <c r="C73" s="2">
        <v>0.14347222222222222</v>
      </c>
      <c r="D73" t="s">
        <v>427</v>
      </c>
      <c r="E73">
        <v>0.678</v>
      </c>
      <c r="F73">
        <v>10.1506</v>
      </c>
      <c r="G73" t="s">
        <v>428</v>
      </c>
      <c r="H73">
        <v>1.678</v>
      </c>
      <c r="I73">
        <v>71.9521</v>
      </c>
      <c r="K73" s="2">
        <v>0.14305555555555557</v>
      </c>
      <c r="L73" s="3">
        <f t="shared" si="6"/>
        <v>279.1430555555556</v>
      </c>
      <c r="M73">
        <f t="shared" si="4"/>
        <v>520.815125834837</v>
      </c>
      <c r="N73">
        <f>(277-103)/(-62+(AVERAGE($P$207,$P$47)))*I73+277-((277-103)/(-62+(AVERAGE($P$207,$P$47)))*210)</f>
        <v>117.89436215060755</v>
      </c>
    </row>
    <row r="74" spans="1:14" ht="12.75">
      <c r="A74" t="s">
        <v>59</v>
      </c>
      <c r="B74" s="1">
        <v>36804</v>
      </c>
      <c r="C74" s="2">
        <v>0.14555555555555555</v>
      </c>
      <c r="D74" t="s">
        <v>427</v>
      </c>
      <c r="E74">
        <v>0.681</v>
      </c>
      <c r="F74">
        <v>9.1919</v>
      </c>
      <c r="G74" t="s">
        <v>428</v>
      </c>
      <c r="H74">
        <v>1.68</v>
      </c>
      <c r="I74">
        <v>76.9113</v>
      </c>
      <c r="K74" s="2">
        <v>0.1451388888888889</v>
      </c>
      <c r="L74" s="3">
        <f t="shared" si="6"/>
        <v>279.1451388888889</v>
      </c>
      <c r="M74">
        <f t="shared" si="4"/>
        <v>471.62537733348154</v>
      </c>
      <c r="N74">
        <f>(277-103)/(-62+(AVERAGE($P$207,$P$47)))*I74+277-((277-103)/(-62+(AVERAGE($P$207,$P$47)))*210)</f>
        <v>123.61003532798082</v>
      </c>
    </row>
    <row r="75" spans="1:14" ht="12.75">
      <c r="A75" t="s">
        <v>435</v>
      </c>
      <c r="B75" s="1">
        <v>36804</v>
      </c>
      <c r="C75">
        <f>AVERAGE(C74,C77)</f>
        <v>0.14868055555555554</v>
      </c>
      <c r="D75" t="s">
        <v>427</v>
      </c>
      <c r="E75" t="s">
        <v>435</v>
      </c>
      <c r="F75" t="s">
        <v>435</v>
      </c>
      <c r="G75" t="s">
        <v>428</v>
      </c>
      <c r="H75" t="s">
        <v>435</v>
      </c>
      <c r="I75" t="s">
        <v>435</v>
      </c>
      <c r="K75" s="2">
        <v>0.14722222222222223</v>
      </c>
      <c r="L75" s="3">
        <f t="shared" si="6"/>
        <v>279.14722222222224</v>
      </c>
      <c r="M75" t="s">
        <v>435</v>
      </c>
      <c r="N75" t="s">
        <v>435</v>
      </c>
    </row>
    <row r="76" spans="1:14" ht="12.75">
      <c r="A76" t="s">
        <v>435</v>
      </c>
      <c r="B76" s="1">
        <v>36804</v>
      </c>
      <c r="C76">
        <f>AVERAGE(C75,C77)</f>
        <v>0.15024305555555556</v>
      </c>
      <c r="D76" t="s">
        <v>427</v>
      </c>
      <c r="E76" t="s">
        <v>435</v>
      </c>
      <c r="F76" t="s">
        <v>435</v>
      </c>
      <c r="G76" t="s">
        <v>428</v>
      </c>
      <c r="H76" t="s">
        <v>435</v>
      </c>
      <c r="I76" t="s">
        <v>435</v>
      </c>
      <c r="K76" s="2">
        <v>0.14930555555555555</v>
      </c>
      <c r="L76" s="3">
        <f t="shared" si="6"/>
        <v>279.14930555555554</v>
      </c>
      <c r="M76" t="s">
        <v>435</v>
      </c>
      <c r="N76" t="s">
        <v>435</v>
      </c>
    </row>
    <row r="77" spans="1:14" ht="12.75">
      <c r="A77" t="s">
        <v>60</v>
      </c>
      <c r="B77" s="1">
        <v>36804</v>
      </c>
      <c r="C77" s="2">
        <v>0.15180555555555555</v>
      </c>
      <c r="D77" t="s">
        <v>427</v>
      </c>
      <c r="E77">
        <v>0.675</v>
      </c>
      <c r="F77">
        <v>10.1287</v>
      </c>
      <c r="G77" t="s">
        <v>428</v>
      </c>
      <c r="H77">
        <v>1.675</v>
      </c>
      <c r="I77">
        <v>69.2621</v>
      </c>
      <c r="K77" s="2">
        <v>0.15138888888888888</v>
      </c>
      <c r="L77" s="3">
        <f t="shared" si="6"/>
        <v>279.1513888888889</v>
      </c>
      <c r="M77">
        <f t="shared" si="4"/>
        <v>519.6914630704898</v>
      </c>
      <c r="N77">
        <f>(277-103)/(-62+(AVERAGE($P$207,$P$47)))*I77+277-((277-103)/(-62+(AVERAGE($P$207,$P$47)))*210)</f>
        <v>114.79403128128706</v>
      </c>
    </row>
    <row r="78" spans="1:14" ht="12.75">
      <c r="A78" t="s">
        <v>61</v>
      </c>
      <c r="B78" s="1">
        <v>36804</v>
      </c>
      <c r="C78" s="2">
        <v>0.15388888888888888</v>
      </c>
      <c r="D78" t="s">
        <v>427</v>
      </c>
      <c r="E78">
        <v>0.676</v>
      </c>
      <c r="F78">
        <v>9.6966</v>
      </c>
      <c r="G78" t="s">
        <v>428</v>
      </c>
      <c r="H78">
        <v>1.675</v>
      </c>
      <c r="I78">
        <v>73.6904</v>
      </c>
      <c r="K78" s="2">
        <v>0.15347222222222223</v>
      </c>
      <c r="L78" s="3">
        <f t="shared" si="6"/>
        <v>279.1534722222222</v>
      </c>
      <c r="M78">
        <f t="shared" si="4"/>
        <v>497.5209297154927</v>
      </c>
      <c r="N78">
        <f>(277-103)/(-62+(AVERAGE($P$207,$P$47)))*I78+277-((277-103)/(-62+(AVERAGE($P$207,$P$47)))*210)</f>
        <v>119.89782131422828</v>
      </c>
    </row>
    <row r="79" spans="1:14" ht="12.75">
      <c r="A79" t="s">
        <v>62</v>
      </c>
      <c r="B79" s="1">
        <v>36804</v>
      </c>
      <c r="C79" s="2">
        <v>0.1559722222222222</v>
      </c>
      <c r="D79" t="s">
        <v>427</v>
      </c>
      <c r="E79">
        <v>0.681</v>
      </c>
      <c r="F79">
        <v>9.8998</v>
      </c>
      <c r="G79" t="s">
        <v>428</v>
      </c>
      <c r="H79">
        <v>1.68</v>
      </c>
      <c r="I79">
        <v>73.5851</v>
      </c>
      <c r="K79" s="2">
        <v>0.15555555555555556</v>
      </c>
      <c r="L79" s="3">
        <f t="shared" si="6"/>
        <v>279.15555555555557</v>
      </c>
      <c r="M79">
        <f t="shared" si="4"/>
        <v>507.94687828697016</v>
      </c>
      <c r="N79">
        <f>(277-103)/(-62+(AVERAGE($P$207,$P$47)))*I79+277-((277-103)/(-62+(AVERAGE($P$207,$P$47)))*210)</f>
        <v>119.77645891997571</v>
      </c>
    </row>
    <row r="80" spans="1:14" ht="12.75">
      <c r="A80" t="s">
        <v>63</v>
      </c>
      <c r="B80" s="1">
        <v>36804</v>
      </c>
      <c r="C80" s="2">
        <v>0.15805555555555556</v>
      </c>
      <c r="D80" t="s">
        <v>427</v>
      </c>
      <c r="E80">
        <v>0.676</v>
      </c>
      <c r="F80">
        <v>10.2423</v>
      </c>
      <c r="G80" t="s">
        <v>428</v>
      </c>
      <c r="H80">
        <v>1.676</v>
      </c>
      <c r="I80">
        <v>73.1018</v>
      </c>
      <c r="K80" s="2">
        <v>0.15763888888888888</v>
      </c>
      <c r="L80" s="3">
        <f t="shared" si="6"/>
        <v>279.15763888888887</v>
      </c>
      <c r="M80">
        <f t="shared" si="4"/>
        <v>525.5201429805282</v>
      </c>
      <c r="N80">
        <f>(277-103)/(-62+(AVERAGE($P$207,$P$47)))*I80+277-((277-103)/(-62+(AVERAGE($P$207,$P$47)))*210)</f>
        <v>119.21943664891899</v>
      </c>
    </row>
    <row r="81" spans="1:14" ht="12.75">
      <c r="A81" t="s">
        <v>435</v>
      </c>
      <c r="B81" s="1">
        <v>36804</v>
      </c>
      <c r="C81">
        <f>AVERAGE(C80,C82)</f>
        <v>0.16014467592592593</v>
      </c>
      <c r="D81" t="s">
        <v>427</v>
      </c>
      <c r="E81" t="s">
        <v>435</v>
      </c>
      <c r="F81" t="s">
        <v>435</v>
      </c>
      <c r="G81" t="s">
        <v>428</v>
      </c>
      <c r="H81" t="s">
        <v>435</v>
      </c>
      <c r="I81" t="s">
        <v>435</v>
      </c>
      <c r="K81" s="2">
        <v>0.15972222222222224</v>
      </c>
      <c r="L81" s="3">
        <f t="shared" si="6"/>
        <v>279.15972222222223</v>
      </c>
      <c r="M81" t="s">
        <v>435</v>
      </c>
      <c r="N81" t="s">
        <v>435</v>
      </c>
    </row>
    <row r="82" spans="1:14" ht="12.75">
      <c r="A82" t="s">
        <v>64</v>
      </c>
      <c r="B82" s="1">
        <v>36804</v>
      </c>
      <c r="C82" s="2">
        <v>0.1622337962962963</v>
      </c>
      <c r="D82" t="s">
        <v>427</v>
      </c>
      <c r="E82">
        <v>0.676</v>
      </c>
      <c r="F82">
        <v>10.5203</v>
      </c>
      <c r="G82" t="s">
        <v>428</v>
      </c>
      <c r="H82">
        <v>1.673</v>
      </c>
      <c r="I82">
        <v>71.1337</v>
      </c>
      <c r="K82" s="2">
        <v>0.16180555555555556</v>
      </c>
      <c r="L82" s="3">
        <f t="shared" si="6"/>
        <v>279.16180555555553</v>
      </c>
      <c r="M82">
        <f t="shared" si="4"/>
        <v>539.7839899434748</v>
      </c>
      <c r="N82">
        <f>(277-103)/(-62+(AVERAGE($P$207,$P$47)))*I82+277-((277-103)/(-62+(AVERAGE($P$207,$P$47)))*210)</f>
        <v>116.95112394114585</v>
      </c>
    </row>
    <row r="83" spans="1:14" ht="12.75">
      <c r="A83" t="s">
        <v>65</v>
      </c>
      <c r="B83" s="1">
        <v>36804</v>
      </c>
      <c r="C83" s="2">
        <v>0.16431712962962963</v>
      </c>
      <c r="D83" t="s">
        <v>427</v>
      </c>
      <c r="E83">
        <v>0.676</v>
      </c>
      <c r="F83">
        <v>9.67</v>
      </c>
      <c r="G83" t="s">
        <v>428</v>
      </c>
      <c r="H83">
        <v>1.676</v>
      </c>
      <c r="I83">
        <v>72.0262</v>
      </c>
      <c r="K83" s="2">
        <v>0.1638888888888889</v>
      </c>
      <c r="L83" s="3">
        <f t="shared" si="6"/>
        <v>279.1638888888889</v>
      </c>
      <c r="M83">
        <f t="shared" si="4"/>
        <v>496.156115581628</v>
      </c>
      <c r="N83">
        <f>(277-103)/(-62+(AVERAGE($P$207,$P$47)))*I83+277-((277-103)/(-62+(AVERAGE($P$207,$P$47)))*210)</f>
        <v>117.97976531693342</v>
      </c>
    </row>
    <row r="84" spans="1:14" ht="12.75">
      <c r="A84" t="s">
        <v>435</v>
      </c>
      <c r="B84" s="1">
        <v>36804</v>
      </c>
      <c r="C84">
        <f>AVERAGE(C83,C86)</f>
        <v>0.16744212962962962</v>
      </c>
      <c r="D84" t="s">
        <v>427</v>
      </c>
      <c r="E84" t="s">
        <v>435</v>
      </c>
      <c r="F84" t="s">
        <v>435</v>
      </c>
      <c r="G84" t="s">
        <v>428</v>
      </c>
      <c r="H84" t="s">
        <v>435</v>
      </c>
      <c r="I84" t="s">
        <v>435</v>
      </c>
      <c r="K84" s="2">
        <v>0.16597222222222222</v>
      </c>
      <c r="L84" s="3">
        <f t="shared" si="6"/>
        <v>279.1659722222222</v>
      </c>
      <c r="M84" t="s">
        <v>435</v>
      </c>
      <c r="N84" t="s">
        <v>435</v>
      </c>
    </row>
    <row r="85" spans="1:14" ht="12.75">
      <c r="A85" t="s">
        <v>435</v>
      </c>
      <c r="B85" s="1">
        <v>36804</v>
      </c>
      <c r="C85">
        <f>AVERAGE(C84,C86)</f>
        <v>0.16900462962962964</v>
      </c>
      <c r="D85" t="s">
        <v>427</v>
      </c>
      <c r="E85" t="s">
        <v>435</v>
      </c>
      <c r="F85" t="s">
        <v>435</v>
      </c>
      <c r="G85" t="s">
        <v>428</v>
      </c>
      <c r="H85" t="s">
        <v>435</v>
      </c>
      <c r="I85" t="s">
        <v>435</v>
      </c>
      <c r="K85" s="2">
        <v>0.16805555555555554</v>
      </c>
      <c r="L85" s="3">
        <f t="shared" si="6"/>
        <v>279.16805555555555</v>
      </c>
      <c r="M85" t="s">
        <v>435</v>
      </c>
      <c r="N85" t="s">
        <v>435</v>
      </c>
    </row>
    <row r="86" spans="1:14" ht="12.75">
      <c r="A86" t="s">
        <v>66</v>
      </c>
      <c r="B86" s="1">
        <v>36804</v>
      </c>
      <c r="C86" s="2">
        <v>0.17056712962962964</v>
      </c>
      <c r="D86" t="s">
        <v>427</v>
      </c>
      <c r="E86">
        <v>0.675</v>
      </c>
      <c r="F86">
        <v>9.6364</v>
      </c>
      <c r="G86" t="s">
        <v>428</v>
      </c>
      <c r="H86">
        <v>1.675</v>
      </c>
      <c r="I86">
        <v>70.4761</v>
      </c>
      <c r="K86" s="2">
        <v>0.17013888888888887</v>
      </c>
      <c r="L86" s="3">
        <f t="shared" si="6"/>
        <v>279.1701388888889</v>
      </c>
      <c r="M86">
        <f t="shared" si="4"/>
        <v>494.43213983358845</v>
      </c>
      <c r="N86">
        <f aca="true" t="shared" si="7" ref="N86:N104">(277-103)/(-62+(AVERAGE($P$207,$P$47)))*I86+277-((277-103)/(-62+(AVERAGE($P$207,$P$47)))*210)</f>
        <v>116.19321406022948</v>
      </c>
    </row>
    <row r="87" spans="1:14" ht="12.75">
      <c r="A87" t="s">
        <v>67</v>
      </c>
      <c r="B87" s="1">
        <v>36804</v>
      </c>
      <c r="C87" s="2">
        <v>0.17266203703703706</v>
      </c>
      <c r="D87" t="s">
        <v>427</v>
      </c>
      <c r="E87">
        <v>0.676</v>
      </c>
      <c r="F87">
        <v>10.1397</v>
      </c>
      <c r="G87" t="s">
        <v>428</v>
      </c>
      <c r="H87">
        <v>1.675</v>
      </c>
      <c r="I87">
        <v>68.8536</v>
      </c>
      <c r="K87" s="2">
        <v>0.17222222222222225</v>
      </c>
      <c r="L87" s="3">
        <f t="shared" si="6"/>
        <v>279.1722222222222</v>
      </c>
      <c r="M87">
        <f t="shared" si="4"/>
        <v>520.2558598927645</v>
      </c>
      <c r="N87">
        <f t="shared" si="7"/>
        <v>114.32321895410587</v>
      </c>
    </row>
    <row r="88" spans="1:14" ht="12.75">
      <c r="A88" t="s">
        <v>68</v>
      </c>
      <c r="B88" s="1">
        <v>36804</v>
      </c>
      <c r="C88" s="2">
        <v>0.17474537037037038</v>
      </c>
      <c r="D88" t="s">
        <v>427</v>
      </c>
      <c r="E88">
        <v>0.676</v>
      </c>
      <c r="F88">
        <v>9.5129</v>
      </c>
      <c r="G88" t="s">
        <v>428</v>
      </c>
      <c r="H88">
        <v>1.675</v>
      </c>
      <c r="I88">
        <v>71.1586</v>
      </c>
      <c r="K88" s="2">
        <v>0.17430555555555557</v>
      </c>
      <c r="L88" s="3">
        <f t="shared" si="6"/>
        <v>279.1743055555556</v>
      </c>
      <c r="M88">
        <f t="shared" si="4"/>
        <v>488.09550278350247</v>
      </c>
      <c r="N88">
        <f t="shared" si="7"/>
        <v>116.97982217112587</v>
      </c>
    </row>
    <row r="89" spans="1:14" ht="12.75">
      <c r="A89" t="s">
        <v>69</v>
      </c>
      <c r="B89" s="1">
        <v>36804</v>
      </c>
      <c r="C89" s="2">
        <v>0.1768287037037037</v>
      </c>
      <c r="D89" t="s">
        <v>427</v>
      </c>
      <c r="E89">
        <v>0.676</v>
      </c>
      <c r="F89">
        <v>10.5058</v>
      </c>
      <c r="G89" t="s">
        <v>428</v>
      </c>
      <c r="H89">
        <v>1.675</v>
      </c>
      <c r="I89">
        <v>71.0742</v>
      </c>
      <c r="K89" s="2">
        <v>0.1763888888888889</v>
      </c>
      <c r="L89" s="3">
        <f t="shared" si="6"/>
        <v>279.1763888888889</v>
      </c>
      <c r="M89">
        <f t="shared" si="4"/>
        <v>539.0400123141126</v>
      </c>
      <c r="N89">
        <f t="shared" si="7"/>
        <v>116.88254784942671</v>
      </c>
    </row>
    <row r="90" spans="1:14" ht="12.75">
      <c r="A90" t="s">
        <v>70</v>
      </c>
      <c r="B90" s="1">
        <v>36804</v>
      </c>
      <c r="C90" s="2">
        <v>0.1789699074074074</v>
      </c>
      <c r="D90" t="s">
        <v>427</v>
      </c>
      <c r="E90">
        <v>0.676</v>
      </c>
      <c r="F90">
        <v>9.3773</v>
      </c>
      <c r="G90" t="s">
        <v>428</v>
      </c>
      <c r="H90">
        <v>1.676</v>
      </c>
      <c r="I90">
        <v>73.2043</v>
      </c>
      <c r="K90" s="2">
        <v>0.17847222222222223</v>
      </c>
      <c r="L90" s="3">
        <f t="shared" si="6"/>
        <v>279.17847222222224</v>
      </c>
      <c r="M90">
        <f t="shared" si="4"/>
        <v>481.1380292289142</v>
      </c>
      <c r="N90">
        <f t="shared" si="7"/>
        <v>119.33757193297299</v>
      </c>
    </row>
    <row r="91" spans="1:14" ht="12.75">
      <c r="A91" t="s">
        <v>71</v>
      </c>
      <c r="B91" s="1">
        <v>36804</v>
      </c>
      <c r="C91" s="2">
        <v>0.18099537037037036</v>
      </c>
      <c r="D91" t="s">
        <v>427</v>
      </c>
      <c r="E91">
        <v>0.676</v>
      </c>
      <c r="F91">
        <v>9.8903</v>
      </c>
      <c r="G91" t="s">
        <v>428</v>
      </c>
      <c r="H91">
        <v>1.675</v>
      </c>
      <c r="I91">
        <v>73.9215</v>
      </c>
      <c r="K91" s="2">
        <v>0.18055555555555555</v>
      </c>
      <c r="L91" s="3">
        <f t="shared" si="6"/>
        <v>279.18055555555554</v>
      </c>
      <c r="M91">
        <f t="shared" si="4"/>
        <v>507.4594446677327</v>
      </c>
      <c r="N91">
        <f t="shared" si="7"/>
        <v>120.16417315954425</v>
      </c>
    </row>
    <row r="92" spans="1:14" ht="12.75">
      <c r="A92" t="s">
        <v>72</v>
      </c>
      <c r="B92" s="1">
        <v>36804</v>
      </c>
      <c r="C92" s="2">
        <v>0.18307870370370372</v>
      </c>
      <c r="D92" t="s">
        <v>427</v>
      </c>
      <c r="E92">
        <v>0.676</v>
      </c>
      <c r="F92">
        <v>9.9018</v>
      </c>
      <c r="G92" t="s">
        <v>428</v>
      </c>
      <c r="H92">
        <v>1.675</v>
      </c>
      <c r="I92">
        <v>69.8979</v>
      </c>
      <c r="K92" s="2">
        <v>0.1826388888888889</v>
      </c>
      <c r="L92" s="3">
        <f t="shared" si="6"/>
        <v>279.1826388888889</v>
      </c>
      <c r="M92">
        <f t="shared" si="4"/>
        <v>508.04949589102006</v>
      </c>
      <c r="N92">
        <f t="shared" si="7"/>
        <v>115.52681580422905</v>
      </c>
    </row>
    <row r="93" spans="1:14" ht="12.75">
      <c r="A93" t="s">
        <v>73</v>
      </c>
      <c r="B93" s="1">
        <v>36804</v>
      </c>
      <c r="C93" s="2">
        <v>0.18516203703703704</v>
      </c>
      <c r="D93" t="s">
        <v>427</v>
      </c>
      <c r="E93">
        <v>0.676</v>
      </c>
      <c r="F93">
        <v>10.2103</v>
      </c>
      <c r="G93" t="s">
        <v>428</v>
      </c>
      <c r="H93">
        <v>1.675</v>
      </c>
      <c r="I93">
        <v>71.2502</v>
      </c>
      <c r="K93" s="2">
        <v>0.18472222222222223</v>
      </c>
      <c r="L93" s="3">
        <f t="shared" si="6"/>
        <v>279.1847222222222</v>
      </c>
      <c r="M93">
        <f t="shared" si="4"/>
        <v>523.8782613157287</v>
      </c>
      <c r="N93">
        <f t="shared" si="7"/>
        <v>117.08539477619263</v>
      </c>
    </row>
    <row r="94" spans="1:14" ht="12.75">
      <c r="A94" t="s">
        <v>74</v>
      </c>
      <c r="B94" s="1">
        <v>36804</v>
      </c>
      <c r="C94" s="2">
        <v>0.18725694444444443</v>
      </c>
      <c r="D94" t="s">
        <v>427</v>
      </c>
      <c r="E94">
        <v>0.676</v>
      </c>
      <c r="F94">
        <v>9.5393</v>
      </c>
      <c r="G94" t="s">
        <v>428</v>
      </c>
      <c r="H94">
        <v>1.673</v>
      </c>
      <c r="I94">
        <v>76.8014</v>
      </c>
      <c r="K94" s="2">
        <v>0.18680555555555556</v>
      </c>
      <c r="L94" s="3">
        <f t="shared" si="6"/>
        <v>279.18680555555557</v>
      </c>
      <c r="M94">
        <f t="shared" si="4"/>
        <v>489.4500551569622</v>
      </c>
      <c r="N94">
        <f t="shared" si="7"/>
        <v>123.48337125268779</v>
      </c>
    </row>
    <row r="95" spans="1:14" ht="12.75">
      <c r="A95" t="s">
        <v>75</v>
      </c>
      <c r="B95" s="1">
        <v>36804</v>
      </c>
      <c r="C95" s="2">
        <v>0.18934027777777776</v>
      </c>
      <c r="D95" t="s">
        <v>427</v>
      </c>
      <c r="E95">
        <v>0.676</v>
      </c>
      <c r="F95">
        <v>10.0579</v>
      </c>
      <c r="G95" t="s">
        <v>428</v>
      </c>
      <c r="H95">
        <v>1.676</v>
      </c>
      <c r="I95">
        <v>81.0901</v>
      </c>
      <c r="K95" s="2">
        <v>0.18888888888888888</v>
      </c>
      <c r="L95" s="3">
        <f t="shared" si="6"/>
        <v>279.18888888888887</v>
      </c>
      <c r="M95">
        <f t="shared" si="4"/>
        <v>516.0587998871206</v>
      </c>
      <c r="N95">
        <f t="shared" si="7"/>
        <v>128.42626679144416</v>
      </c>
    </row>
    <row r="96" spans="1:14" ht="12.75">
      <c r="A96" t="s">
        <v>76</v>
      </c>
      <c r="B96" s="1">
        <v>36804</v>
      </c>
      <c r="C96" s="2">
        <v>0.19148148148148147</v>
      </c>
      <c r="D96" t="s">
        <v>427</v>
      </c>
      <c r="E96">
        <v>0.676</v>
      </c>
      <c r="F96">
        <v>9.7665</v>
      </c>
      <c r="G96" t="s">
        <v>428</v>
      </c>
      <c r="H96">
        <v>1.675</v>
      </c>
      <c r="I96">
        <v>77.7501</v>
      </c>
      <c r="K96" s="2">
        <v>0.1909722222222222</v>
      </c>
      <c r="L96" s="3">
        <f t="shared" si="6"/>
        <v>279.19097222222223</v>
      </c>
      <c r="M96">
        <f t="shared" si="4"/>
        <v>501.1074149770393</v>
      </c>
      <c r="N96">
        <f t="shared" si="7"/>
        <v>124.5767853403176</v>
      </c>
    </row>
    <row r="97" spans="1:14" ht="12.75">
      <c r="A97" t="s">
        <v>77</v>
      </c>
      <c r="B97" s="1">
        <v>36804</v>
      </c>
      <c r="C97" s="2">
        <v>0.19350694444444447</v>
      </c>
      <c r="D97" t="s">
        <v>427</v>
      </c>
      <c r="E97">
        <v>0.675</v>
      </c>
      <c r="F97">
        <v>10.7653</v>
      </c>
      <c r="G97" t="s">
        <v>428</v>
      </c>
      <c r="H97">
        <v>1.675</v>
      </c>
      <c r="I97">
        <v>73.9176</v>
      </c>
      <c r="K97" s="2">
        <v>0.19305555555555554</v>
      </c>
      <c r="L97" s="3">
        <f t="shared" si="6"/>
        <v>279.19305555555553</v>
      </c>
      <c r="M97">
        <f t="shared" si="4"/>
        <v>552.3546464395966</v>
      </c>
      <c r="N97">
        <f t="shared" si="7"/>
        <v>120.15967825605338</v>
      </c>
    </row>
    <row r="98" spans="1:14" ht="12.75">
      <c r="A98" t="s">
        <v>78</v>
      </c>
      <c r="B98" s="1">
        <v>36804</v>
      </c>
      <c r="C98" s="2">
        <v>0.1955902777777778</v>
      </c>
      <c r="D98" t="s">
        <v>427</v>
      </c>
      <c r="E98">
        <v>0.675</v>
      </c>
      <c r="F98">
        <v>9.4477</v>
      </c>
      <c r="G98" t="s">
        <v>428</v>
      </c>
      <c r="H98">
        <v>1.675</v>
      </c>
      <c r="I98">
        <v>72.7921</v>
      </c>
      <c r="K98" s="2">
        <v>0.1951388888888889</v>
      </c>
      <c r="L98" s="3">
        <f t="shared" si="6"/>
        <v>279.1951388888889</v>
      </c>
      <c r="M98">
        <f t="shared" si="4"/>
        <v>484.75016889147327</v>
      </c>
      <c r="N98">
        <f t="shared" si="7"/>
        <v>118.86249521017231</v>
      </c>
    </row>
    <row r="99" spans="1:14" ht="12.75">
      <c r="A99" t="s">
        <v>79</v>
      </c>
      <c r="B99" s="1">
        <v>36804</v>
      </c>
      <c r="C99" s="2">
        <v>0.19767361111111112</v>
      </c>
      <c r="D99" t="s">
        <v>427</v>
      </c>
      <c r="E99">
        <v>0.676</v>
      </c>
      <c r="F99">
        <v>9.5679</v>
      </c>
      <c r="G99" t="s">
        <v>428</v>
      </c>
      <c r="H99">
        <v>1.676</v>
      </c>
      <c r="I99">
        <v>72.509</v>
      </c>
      <c r="K99" s="2">
        <v>0.19722222222222222</v>
      </c>
      <c r="L99" s="3">
        <f t="shared" si="6"/>
        <v>279.1972222222222</v>
      </c>
      <c r="M99">
        <f t="shared" si="4"/>
        <v>490.9174868948768</v>
      </c>
      <c r="N99">
        <f t="shared" si="7"/>
        <v>118.53621131831187</v>
      </c>
    </row>
    <row r="100" spans="1:14" ht="12.75">
      <c r="A100" t="s">
        <v>80</v>
      </c>
      <c r="B100" s="1">
        <v>36804</v>
      </c>
      <c r="C100" s="2">
        <v>0.19975694444444445</v>
      </c>
      <c r="D100" t="s">
        <v>427</v>
      </c>
      <c r="E100">
        <v>0.676</v>
      </c>
      <c r="F100">
        <v>9.2971</v>
      </c>
      <c r="G100" t="s">
        <v>428</v>
      </c>
      <c r="H100">
        <v>1.676</v>
      </c>
      <c r="I100">
        <v>72.4223</v>
      </c>
      <c r="K100" s="2">
        <v>0.19930555555555554</v>
      </c>
      <c r="L100" s="3">
        <f t="shared" si="6"/>
        <v>279.19930555555555</v>
      </c>
      <c r="M100">
        <f t="shared" si="4"/>
        <v>477.02306330651027</v>
      </c>
      <c r="N100">
        <f t="shared" si="7"/>
        <v>118.43628615609248</v>
      </c>
    </row>
    <row r="101" spans="1:14" ht="12.75">
      <c r="A101" t="s">
        <v>81</v>
      </c>
      <c r="B101" s="1">
        <v>36804</v>
      </c>
      <c r="C101" s="2">
        <v>0.20185185185185184</v>
      </c>
      <c r="D101" t="s">
        <v>427</v>
      </c>
      <c r="E101">
        <v>0.675</v>
      </c>
      <c r="F101">
        <v>10.1652</v>
      </c>
      <c r="G101" t="s">
        <v>428</v>
      </c>
      <c r="H101">
        <v>1.673</v>
      </c>
      <c r="I101">
        <v>70.0983</v>
      </c>
      <c r="K101" s="2">
        <v>0.20138888888888887</v>
      </c>
      <c r="L101" s="3">
        <f t="shared" si="6"/>
        <v>279.2013888888889</v>
      </c>
      <c r="M101">
        <f t="shared" si="4"/>
        <v>521.5642343444018</v>
      </c>
      <c r="N101">
        <f t="shared" si="7"/>
        <v>115.75778469129665</v>
      </c>
    </row>
    <row r="102" spans="1:14" ht="12.75">
      <c r="A102" t="s">
        <v>82</v>
      </c>
      <c r="B102" s="1">
        <v>36804</v>
      </c>
      <c r="C102" s="2">
        <v>0.20393518518518516</v>
      </c>
      <c r="D102" t="s">
        <v>427</v>
      </c>
      <c r="E102">
        <v>0.676</v>
      </c>
      <c r="F102">
        <v>9.8916</v>
      </c>
      <c r="G102" t="s">
        <v>428</v>
      </c>
      <c r="H102">
        <v>1.675</v>
      </c>
      <c r="I102">
        <v>72.5023</v>
      </c>
      <c r="K102" s="2">
        <v>0.2034722222222222</v>
      </c>
      <c r="L102" s="3">
        <f t="shared" si="6"/>
        <v>279.2034722222222</v>
      </c>
      <c r="M102">
        <f t="shared" si="4"/>
        <v>507.52614611036523</v>
      </c>
      <c r="N102">
        <f t="shared" si="7"/>
        <v>118.52848930462244</v>
      </c>
    </row>
    <row r="103" spans="1:14" ht="12.75">
      <c r="A103" t="s">
        <v>83</v>
      </c>
      <c r="B103" s="1">
        <v>36804</v>
      </c>
      <c r="C103" s="2">
        <v>0.20601851851851852</v>
      </c>
      <c r="D103" t="s">
        <v>427</v>
      </c>
      <c r="E103">
        <v>0.676</v>
      </c>
      <c r="F103">
        <v>10.2384</v>
      </c>
      <c r="G103" t="s">
        <v>428</v>
      </c>
      <c r="H103">
        <v>1.673</v>
      </c>
      <c r="I103">
        <v>75.1911</v>
      </c>
      <c r="K103" s="2">
        <v>0.20555555555555557</v>
      </c>
      <c r="L103" s="3">
        <f t="shared" si="6"/>
        <v>279.2055555555556</v>
      </c>
      <c r="M103">
        <f t="shared" si="4"/>
        <v>525.3200386526308</v>
      </c>
      <c r="N103">
        <f t="shared" si="7"/>
        <v>121.627437126715</v>
      </c>
    </row>
    <row r="104" spans="1:14" ht="12.75">
      <c r="A104" t="s">
        <v>84</v>
      </c>
      <c r="B104" s="1">
        <v>36804</v>
      </c>
      <c r="C104" s="2">
        <v>0.20810185185185184</v>
      </c>
      <c r="D104" t="s">
        <v>427</v>
      </c>
      <c r="E104">
        <v>0.676</v>
      </c>
      <c r="F104">
        <v>10.4058</v>
      </c>
      <c r="G104" t="s">
        <v>428</v>
      </c>
      <c r="H104">
        <v>1.675</v>
      </c>
      <c r="I104">
        <v>71.9901</v>
      </c>
      <c r="K104" s="2">
        <v>0.2076388888888889</v>
      </c>
      <c r="L104" s="3">
        <f t="shared" si="6"/>
        <v>279.2076388888889</v>
      </c>
      <c r="M104">
        <f t="shared" si="4"/>
        <v>533.9091321116138</v>
      </c>
      <c r="N104">
        <f t="shared" si="7"/>
        <v>117.93815864615931</v>
      </c>
    </row>
    <row r="105" spans="1:14" ht="12.75">
      <c r="A105" t="s">
        <v>435</v>
      </c>
      <c r="B105" s="1">
        <v>36804</v>
      </c>
      <c r="C105">
        <f>AVERAGE(C104,C106)</f>
        <v>0.21018518518518517</v>
      </c>
      <c r="D105" t="s">
        <v>427</v>
      </c>
      <c r="E105" t="s">
        <v>435</v>
      </c>
      <c r="F105" t="s">
        <v>435</v>
      </c>
      <c r="G105" t="s">
        <v>428</v>
      </c>
      <c r="H105" t="s">
        <v>435</v>
      </c>
      <c r="I105" t="s">
        <v>435</v>
      </c>
      <c r="K105" s="2">
        <v>0.20972222222222223</v>
      </c>
      <c r="L105" s="3">
        <f t="shared" si="6"/>
        <v>279.20972222222224</v>
      </c>
      <c r="M105" t="s">
        <v>435</v>
      </c>
      <c r="N105" t="s">
        <v>435</v>
      </c>
    </row>
    <row r="106" spans="1:14" ht="12.75">
      <c r="A106" t="s">
        <v>85</v>
      </c>
      <c r="B106" s="1">
        <v>36804</v>
      </c>
      <c r="C106" s="2">
        <v>0.2122685185185185</v>
      </c>
      <c r="D106" t="s">
        <v>427</v>
      </c>
      <c r="E106">
        <v>0.676</v>
      </c>
      <c r="F106">
        <v>9.7828</v>
      </c>
      <c r="G106" t="s">
        <v>428</v>
      </c>
      <c r="H106">
        <v>1.676</v>
      </c>
      <c r="I106">
        <v>73.6013</v>
      </c>
      <c r="K106" s="2">
        <v>0.21180555555555555</v>
      </c>
      <c r="L106" s="3">
        <f t="shared" si="6"/>
        <v>279.21180555555554</v>
      </c>
      <c r="M106">
        <f t="shared" si="4"/>
        <v>501.94374845004654</v>
      </c>
      <c r="N106">
        <f>(277-103)/(-62+(AVERAGE($P$207,$P$47)))*I106+277-((277-103)/(-62+(AVERAGE($P$207,$P$47)))*210)</f>
        <v>119.79513005755302</v>
      </c>
    </row>
    <row r="107" spans="1:14" ht="12.75">
      <c r="A107" t="s">
        <v>435</v>
      </c>
      <c r="B107" s="1">
        <v>36804</v>
      </c>
      <c r="C107">
        <f>AVERAGE(C106,C108)</f>
        <v>0.21435763888888887</v>
      </c>
      <c r="D107" t="s">
        <v>427</v>
      </c>
      <c r="E107" t="s">
        <v>435</v>
      </c>
      <c r="F107" t="s">
        <v>435</v>
      </c>
      <c r="G107" t="s">
        <v>428</v>
      </c>
      <c r="H107" t="s">
        <v>435</v>
      </c>
      <c r="I107" t="s">
        <v>435</v>
      </c>
      <c r="K107" s="2">
        <v>0.2138888888888889</v>
      </c>
      <c r="L107" s="3">
        <f t="shared" si="6"/>
        <v>279.2138888888889</v>
      </c>
      <c r="M107" t="s">
        <v>435</v>
      </c>
      <c r="N107" t="s">
        <v>435</v>
      </c>
    </row>
    <row r="108" spans="1:14" ht="12.75">
      <c r="A108" t="s">
        <v>86</v>
      </c>
      <c r="B108" s="1">
        <v>36804</v>
      </c>
      <c r="C108" s="2">
        <v>0.21644675925925927</v>
      </c>
      <c r="D108" t="s">
        <v>427</v>
      </c>
      <c r="E108">
        <v>0.676</v>
      </c>
      <c r="F108">
        <v>9.9733</v>
      </c>
      <c r="G108" t="s">
        <v>428</v>
      </c>
      <c r="H108">
        <v>1.676</v>
      </c>
      <c r="I108">
        <v>72.4969</v>
      </c>
      <c r="K108" s="2">
        <v>0.21597222222222223</v>
      </c>
      <c r="L108" s="3">
        <f t="shared" si="6"/>
        <v>279.2159722222222</v>
      </c>
      <c r="M108">
        <f t="shared" si="4"/>
        <v>511.7180752358067</v>
      </c>
      <c r="N108">
        <f aca="true" t="shared" si="8" ref="N108:N115">(277-103)/(-62+(AVERAGE($P$207,$P$47)))*I108+277-((277-103)/(-62+(AVERAGE($P$207,$P$47)))*210)</f>
        <v>118.52226559209669</v>
      </c>
    </row>
    <row r="109" spans="1:14" ht="12.75">
      <c r="A109" t="s">
        <v>87</v>
      </c>
      <c r="B109" s="1">
        <v>36804</v>
      </c>
      <c r="C109" s="2">
        <v>0.2185300925925926</v>
      </c>
      <c r="D109" t="s">
        <v>427</v>
      </c>
      <c r="E109">
        <v>0.675</v>
      </c>
      <c r="F109">
        <v>9.9448</v>
      </c>
      <c r="G109" t="s">
        <v>428</v>
      </c>
      <c r="H109">
        <v>1.673</v>
      </c>
      <c r="I109">
        <v>73.6291</v>
      </c>
      <c r="K109" s="2">
        <v>0.21805555555555556</v>
      </c>
      <c r="L109" s="3">
        <f t="shared" si="6"/>
        <v>279.21805555555557</v>
      </c>
      <c r="M109">
        <f t="shared" si="4"/>
        <v>510.2557743780946</v>
      </c>
      <c r="N109">
        <f t="shared" si="8"/>
        <v>119.82717065166719</v>
      </c>
    </row>
    <row r="110" spans="1:14" ht="12.75">
      <c r="A110" t="s">
        <v>88</v>
      </c>
      <c r="B110" s="1">
        <v>36804</v>
      </c>
      <c r="C110" s="2">
        <v>0.22061342592592592</v>
      </c>
      <c r="D110" t="s">
        <v>427</v>
      </c>
      <c r="E110">
        <v>0.675</v>
      </c>
      <c r="F110">
        <v>9.6808</v>
      </c>
      <c r="G110" t="s">
        <v>428</v>
      </c>
      <c r="H110">
        <v>1.673</v>
      </c>
      <c r="I110">
        <v>75.0576</v>
      </c>
      <c r="K110" s="2">
        <v>0.22013888888888888</v>
      </c>
      <c r="L110" s="3">
        <f t="shared" si="6"/>
        <v>279.22013888888887</v>
      </c>
      <c r="M110">
        <f t="shared" si="4"/>
        <v>496.71025064349783</v>
      </c>
      <c r="N110">
        <f t="shared" si="8"/>
        <v>121.47357312260556</v>
      </c>
    </row>
    <row r="111" spans="1:14" ht="12.75">
      <c r="A111" t="s">
        <v>89</v>
      </c>
      <c r="B111" s="1">
        <v>36804</v>
      </c>
      <c r="C111" s="2">
        <v>0.22269675925925925</v>
      </c>
      <c r="D111" t="s">
        <v>427</v>
      </c>
      <c r="E111">
        <v>0.676</v>
      </c>
      <c r="F111">
        <v>10.9528</v>
      </c>
      <c r="G111" t="s">
        <v>428</v>
      </c>
      <c r="H111">
        <v>1.673</v>
      </c>
      <c r="I111">
        <v>71.6281</v>
      </c>
      <c r="K111" s="2">
        <v>0.2222222222222222</v>
      </c>
      <c r="L111" s="3">
        <f t="shared" si="6"/>
        <v>279.22222222222223</v>
      </c>
      <c r="M111">
        <f t="shared" si="4"/>
        <v>561.9750468192818</v>
      </c>
      <c r="N111">
        <f t="shared" si="8"/>
        <v>117.52093939906115</v>
      </c>
    </row>
    <row r="112" spans="1:14" ht="12.75">
      <c r="A112" t="s">
        <v>90</v>
      </c>
      <c r="B112" s="1">
        <v>36804</v>
      </c>
      <c r="C112" s="2">
        <v>0.2247800925925926</v>
      </c>
      <c r="D112" t="s">
        <v>427</v>
      </c>
      <c r="E112">
        <v>0.676</v>
      </c>
      <c r="F112">
        <v>9.9272</v>
      </c>
      <c r="G112" t="s">
        <v>428</v>
      </c>
      <c r="H112">
        <v>1.676</v>
      </c>
      <c r="I112">
        <v>72.9014</v>
      </c>
      <c r="K112" s="2">
        <v>0.22430555555555556</v>
      </c>
      <c r="L112" s="3">
        <f t="shared" si="6"/>
        <v>279.22430555555553</v>
      </c>
      <c r="M112">
        <f t="shared" si="4"/>
        <v>509.35273946245474</v>
      </c>
      <c r="N112">
        <f t="shared" si="8"/>
        <v>118.98846776185138</v>
      </c>
    </row>
    <row r="113" spans="1:14" ht="12.75">
      <c r="A113" t="s">
        <v>91</v>
      </c>
      <c r="B113" s="1">
        <v>36804</v>
      </c>
      <c r="C113" s="2">
        <v>0.22686342592592593</v>
      </c>
      <c r="D113" t="s">
        <v>427</v>
      </c>
      <c r="E113">
        <v>0.676</v>
      </c>
      <c r="F113">
        <v>9.7755</v>
      </c>
      <c r="G113" t="s">
        <v>428</v>
      </c>
      <c r="H113">
        <v>1.676</v>
      </c>
      <c r="I113">
        <v>72.4096</v>
      </c>
      <c r="K113" s="2">
        <v>0.2263888888888889</v>
      </c>
      <c r="L113" s="3">
        <f t="shared" si="6"/>
        <v>279.2263888888889</v>
      </c>
      <c r="M113">
        <f aca="true" t="shared" si="9" ref="M113:M176">500*F113/AVERAGE($Q$207,$Q$47)</f>
        <v>501.5691941952642</v>
      </c>
      <c r="N113">
        <f t="shared" si="8"/>
        <v>118.42164890626333</v>
      </c>
    </row>
    <row r="114" spans="1:14" ht="12.75">
      <c r="A114" t="s">
        <v>92</v>
      </c>
      <c r="B114" s="1">
        <v>36804</v>
      </c>
      <c r="C114" s="2">
        <v>0.22894675925925925</v>
      </c>
      <c r="D114" t="s">
        <v>427</v>
      </c>
      <c r="E114">
        <v>0.676</v>
      </c>
      <c r="F114">
        <v>9.871</v>
      </c>
      <c r="G114" t="s">
        <v>428</v>
      </c>
      <c r="H114">
        <v>1.675</v>
      </c>
      <c r="I114">
        <v>71.8156</v>
      </c>
      <c r="K114" s="2">
        <v>0.22847222222222222</v>
      </c>
      <c r="L114" s="3">
        <f t="shared" si="6"/>
        <v>279.2284722222222</v>
      </c>
      <c r="M114">
        <f t="shared" si="9"/>
        <v>506.46918478865047</v>
      </c>
      <c r="N114">
        <f t="shared" si="8"/>
        <v>117.73704052842828</v>
      </c>
    </row>
    <row r="115" spans="1:14" ht="12.75">
      <c r="A115" t="s">
        <v>93</v>
      </c>
      <c r="B115" s="1">
        <v>36804</v>
      </c>
      <c r="C115" s="2">
        <v>0.23104166666666667</v>
      </c>
      <c r="D115" t="s">
        <v>427</v>
      </c>
      <c r="E115">
        <v>0.676</v>
      </c>
      <c r="F115">
        <v>9.7599</v>
      </c>
      <c r="G115" t="s">
        <v>428</v>
      </c>
      <c r="H115">
        <v>1.675</v>
      </c>
      <c r="I115">
        <v>68.5565</v>
      </c>
      <c r="K115" s="2">
        <v>0.23055555555555554</v>
      </c>
      <c r="L115" s="3">
        <f t="shared" si="6"/>
        <v>279.23055555555555</v>
      </c>
      <c r="M115">
        <f t="shared" si="9"/>
        <v>500.7687768836744</v>
      </c>
      <c r="N115">
        <f t="shared" si="8"/>
        <v>113.98079951125266</v>
      </c>
    </row>
    <row r="116" spans="1:14" ht="12.75">
      <c r="A116" t="s">
        <v>435</v>
      </c>
      <c r="B116" s="1">
        <v>36804</v>
      </c>
      <c r="C116">
        <f>AVERAGE(C115,C117)</f>
        <v>0.23315393518518518</v>
      </c>
      <c r="D116" t="s">
        <v>427</v>
      </c>
      <c r="E116" t="s">
        <v>435</v>
      </c>
      <c r="F116" t="s">
        <v>435</v>
      </c>
      <c r="G116" t="s">
        <v>428</v>
      </c>
      <c r="H116" t="s">
        <v>435</v>
      </c>
      <c r="I116" t="s">
        <v>435</v>
      </c>
      <c r="K116" s="2">
        <v>0.23263888888888887</v>
      </c>
      <c r="L116" s="3">
        <f t="shared" si="6"/>
        <v>279.2326388888889</v>
      </c>
      <c r="M116" t="s">
        <v>435</v>
      </c>
      <c r="N116" t="s">
        <v>435</v>
      </c>
    </row>
    <row r="117" spans="1:14" ht="12.75">
      <c r="A117" t="s">
        <v>94</v>
      </c>
      <c r="B117" s="1">
        <v>36804</v>
      </c>
      <c r="C117" s="2">
        <v>0.23526620370370369</v>
      </c>
      <c r="D117" t="s">
        <v>427</v>
      </c>
      <c r="E117">
        <v>0.676</v>
      </c>
      <c r="F117">
        <v>9.3132</v>
      </c>
      <c r="G117" t="s">
        <v>428</v>
      </c>
      <c r="H117">
        <v>1.675</v>
      </c>
      <c r="I117">
        <v>70.9077</v>
      </c>
      <c r="K117" s="2">
        <v>0.2347222222222222</v>
      </c>
      <c r="L117" s="3">
        <f t="shared" si="6"/>
        <v>279.2347222222222</v>
      </c>
      <c r="M117">
        <f t="shared" si="9"/>
        <v>477.84913501911257</v>
      </c>
      <c r="N117">
        <f>(277-103)/(-62+(AVERAGE($P$207,$P$47)))*I117+277-((277-103)/(-62+(AVERAGE($P$207,$P$47)))*210)</f>
        <v>116.69065004654868</v>
      </c>
    </row>
    <row r="118" spans="1:14" ht="12.75">
      <c r="A118" t="s">
        <v>95</v>
      </c>
      <c r="B118" s="1">
        <v>36804</v>
      </c>
      <c r="C118" s="2">
        <v>0.23729166666666668</v>
      </c>
      <c r="D118" t="s">
        <v>427</v>
      </c>
      <c r="E118">
        <v>0.678</v>
      </c>
      <c r="F118">
        <v>10.2995</v>
      </c>
      <c r="G118" t="s">
        <v>428</v>
      </c>
      <c r="H118">
        <v>1.676</v>
      </c>
      <c r="I118">
        <v>72.0287</v>
      </c>
      <c r="K118" s="2">
        <v>0.23680555555555557</v>
      </c>
      <c r="L118" s="3">
        <f t="shared" si="6"/>
        <v>279.2368055555556</v>
      </c>
      <c r="M118">
        <f t="shared" si="9"/>
        <v>528.4550064563576</v>
      </c>
      <c r="N118">
        <f>(277-103)/(-62+(AVERAGE($P$207,$P$47)))*I118+277-((277-103)/(-62+(AVERAGE($P$207,$P$47)))*210)</f>
        <v>117.98264666532498</v>
      </c>
    </row>
    <row r="119" spans="1:14" ht="12.75">
      <c r="A119" t="s">
        <v>435</v>
      </c>
      <c r="B119" s="1">
        <v>36804</v>
      </c>
      <c r="C119">
        <f>AVERAGE(C118,C120)</f>
        <v>0.239375</v>
      </c>
      <c r="D119" t="s">
        <v>427</v>
      </c>
      <c r="E119" t="s">
        <v>435</v>
      </c>
      <c r="F119" t="s">
        <v>435</v>
      </c>
      <c r="G119" t="s">
        <v>428</v>
      </c>
      <c r="H119" t="s">
        <v>435</v>
      </c>
      <c r="I119" t="s">
        <v>435</v>
      </c>
      <c r="K119" s="2">
        <v>0.2388888888888889</v>
      </c>
      <c r="L119" s="3">
        <f t="shared" si="6"/>
        <v>279.2388888888889</v>
      </c>
      <c r="M119" t="s">
        <v>435</v>
      </c>
      <c r="N119" t="s">
        <v>435</v>
      </c>
    </row>
    <row r="120" spans="1:14" ht="12.75">
      <c r="A120" t="s">
        <v>96</v>
      </c>
      <c r="B120" s="1">
        <v>36804</v>
      </c>
      <c r="C120" s="2">
        <v>0.24145833333333333</v>
      </c>
      <c r="D120" t="s">
        <v>427</v>
      </c>
      <c r="E120">
        <v>0.675</v>
      </c>
      <c r="F120">
        <v>9.0098</v>
      </c>
      <c r="G120" t="s">
        <v>428</v>
      </c>
      <c r="H120">
        <v>1.675</v>
      </c>
      <c r="I120">
        <v>72.416</v>
      </c>
      <c r="K120" s="2">
        <v>0.24097222222222223</v>
      </c>
      <c r="L120" s="3">
        <f t="shared" si="6"/>
        <v>279.24097222222224</v>
      </c>
      <c r="M120">
        <f t="shared" si="9"/>
        <v>462.2820444847314</v>
      </c>
      <c r="N120">
        <f>(277-103)/(-62+(AVERAGE($P$207,$P$47)))*I120+277-((277-103)/(-62+(AVERAGE($P$207,$P$47)))*210)</f>
        <v>118.42902515814575</v>
      </c>
    </row>
    <row r="121" spans="1:14" ht="12.75">
      <c r="A121" t="s">
        <v>97</v>
      </c>
      <c r="B121" s="1">
        <v>36804</v>
      </c>
      <c r="C121" s="2">
        <v>0.24355324074074072</v>
      </c>
      <c r="D121" t="s">
        <v>427</v>
      </c>
      <c r="E121">
        <v>0.676</v>
      </c>
      <c r="F121">
        <v>10.2402</v>
      </c>
      <c r="G121" t="s">
        <v>428</v>
      </c>
      <c r="H121">
        <v>1.676</v>
      </c>
      <c r="I121">
        <v>72.3338</v>
      </c>
      <c r="K121" s="2">
        <v>0.24305555555555555</v>
      </c>
      <c r="L121" s="3">
        <f t="shared" si="6"/>
        <v>279.24305555555554</v>
      </c>
      <c r="M121">
        <f t="shared" si="9"/>
        <v>525.4123944962757</v>
      </c>
      <c r="N121">
        <f>(277-103)/(-62+(AVERAGE($P$207,$P$47)))*I121+277-((277-103)/(-62+(AVERAGE($P$207,$P$47)))*210)</f>
        <v>118.33428642303119</v>
      </c>
    </row>
    <row r="122" spans="1:14" ht="12.75">
      <c r="A122" t="s">
        <v>98</v>
      </c>
      <c r="B122" s="1">
        <v>36804</v>
      </c>
      <c r="C122" s="2">
        <v>0.2456365740740741</v>
      </c>
      <c r="D122" t="s">
        <v>427</v>
      </c>
      <c r="E122">
        <v>0.676</v>
      </c>
      <c r="F122">
        <v>9.5209</v>
      </c>
      <c r="G122" t="s">
        <v>428</v>
      </c>
      <c r="H122">
        <v>1.675</v>
      </c>
      <c r="I122">
        <v>71.3552</v>
      </c>
      <c r="K122" s="2">
        <v>0.24513888888888888</v>
      </c>
      <c r="L122" s="3">
        <f t="shared" si="6"/>
        <v>279.2451388888889</v>
      </c>
      <c r="M122">
        <f t="shared" si="9"/>
        <v>488.5059731997024</v>
      </c>
      <c r="N122">
        <f>(277-103)/(-62+(AVERAGE($P$207,$P$47)))*I122+277-((277-103)/(-62+(AVERAGE($P$207,$P$47)))*210)</f>
        <v>117.20641140863825</v>
      </c>
    </row>
    <row r="123" spans="1:14" ht="12.75">
      <c r="A123" t="s">
        <v>99</v>
      </c>
      <c r="B123" s="1">
        <v>36804</v>
      </c>
      <c r="C123" s="2">
        <v>0.24771990740740743</v>
      </c>
      <c r="D123" t="s">
        <v>427</v>
      </c>
      <c r="E123">
        <v>0.676</v>
      </c>
      <c r="F123">
        <v>10.017</v>
      </c>
      <c r="G123" t="s">
        <v>428</v>
      </c>
      <c r="H123">
        <v>1.676</v>
      </c>
      <c r="I123">
        <v>72.2218</v>
      </c>
      <c r="K123" s="2">
        <v>0.24722222222222223</v>
      </c>
      <c r="L123" s="3">
        <f t="shared" si="6"/>
        <v>279.2472222222222</v>
      </c>
      <c r="M123">
        <f t="shared" si="9"/>
        <v>513.9602698842987</v>
      </c>
      <c r="N123">
        <f>(277-103)/(-62+(AVERAGE($P$207,$P$47)))*I123+277-((277-103)/(-62+(AVERAGE($P$207,$P$47)))*210)</f>
        <v>118.20520201508924</v>
      </c>
    </row>
    <row r="124" spans="1:14" ht="12.75">
      <c r="A124" t="s">
        <v>100</v>
      </c>
      <c r="B124" s="1">
        <v>36804</v>
      </c>
      <c r="C124" s="2">
        <v>0.24980324074074076</v>
      </c>
      <c r="D124" t="s">
        <v>427</v>
      </c>
      <c r="E124">
        <v>0.676</v>
      </c>
      <c r="F124">
        <v>9.6927</v>
      </c>
      <c r="G124" t="s">
        <v>428</v>
      </c>
      <c r="H124">
        <v>1.676</v>
      </c>
      <c r="I124">
        <v>73.3503</v>
      </c>
      <c r="K124" s="2">
        <v>0.24930555555555556</v>
      </c>
      <c r="L124" s="3">
        <f t="shared" si="6"/>
        <v>279.24930555555557</v>
      </c>
      <c r="M124">
        <f t="shared" si="9"/>
        <v>497.3208253875953</v>
      </c>
      <c r="N124">
        <f>(277-103)/(-62+(AVERAGE($P$207,$P$47)))*I124+277-((277-103)/(-62+(AVERAGE($P$207,$P$47)))*210)</f>
        <v>119.5058426790402</v>
      </c>
    </row>
    <row r="125" spans="1:14" ht="12.75">
      <c r="A125" t="s">
        <v>435</v>
      </c>
      <c r="B125" s="1">
        <v>36804</v>
      </c>
      <c r="C125">
        <f>AVERAGE(C124,C126)</f>
        <v>0.25188657407407405</v>
      </c>
      <c r="D125" t="s">
        <v>427</v>
      </c>
      <c r="E125" t="s">
        <v>435</v>
      </c>
      <c r="F125" t="s">
        <v>435</v>
      </c>
      <c r="G125" t="s">
        <v>428</v>
      </c>
      <c r="H125" t="s">
        <v>435</v>
      </c>
      <c r="I125" t="s">
        <v>435</v>
      </c>
      <c r="K125" s="2">
        <v>0.2513888888888889</v>
      </c>
      <c r="L125" s="3">
        <f t="shared" si="6"/>
        <v>279.25138888888887</v>
      </c>
      <c r="M125" t="s">
        <v>435</v>
      </c>
      <c r="N125" t="s">
        <v>435</v>
      </c>
    </row>
    <row r="126" spans="1:14" ht="12.75">
      <c r="A126" t="s">
        <v>101</v>
      </c>
      <c r="B126" s="1">
        <v>36804</v>
      </c>
      <c r="C126" s="2">
        <v>0.2539699074074074</v>
      </c>
      <c r="D126" t="s">
        <v>427</v>
      </c>
      <c r="E126">
        <v>0.676</v>
      </c>
      <c r="F126">
        <v>9.7558</v>
      </c>
      <c r="G126" t="s">
        <v>428</v>
      </c>
      <c r="H126">
        <v>1.673</v>
      </c>
      <c r="I126">
        <v>74.052</v>
      </c>
      <c r="K126" s="2">
        <v>0.2534722222222222</v>
      </c>
      <c r="L126" s="3">
        <f t="shared" si="6"/>
        <v>279.25347222222223</v>
      </c>
      <c r="M126">
        <f t="shared" si="9"/>
        <v>500.558410795372</v>
      </c>
      <c r="N126">
        <f>(277-103)/(-62+(AVERAGE($P$207,$P$47)))*I126+277-((277-103)/(-62+(AVERAGE($P$207,$P$47)))*210)</f>
        <v>120.3145795455838</v>
      </c>
    </row>
    <row r="127" spans="1:14" ht="12.75">
      <c r="A127" t="s">
        <v>102</v>
      </c>
      <c r="B127" s="1">
        <v>36804</v>
      </c>
      <c r="C127" s="2">
        <v>0.2560532407407407</v>
      </c>
      <c r="D127" t="s">
        <v>427</v>
      </c>
      <c r="E127">
        <v>0.676</v>
      </c>
      <c r="F127">
        <v>10.0354</v>
      </c>
      <c r="G127" t="s">
        <v>428</v>
      </c>
      <c r="H127">
        <v>1.675</v>
      </c>
      <c r="I127">
        <v>70.7528</v>
      </c>
      <c r="K127" s="2">
        <v>0.2555555555555556</v>
      </c>
      <c r="L127" s="3">
        <f t="shared" si="6"/>
        <v>279.25555555555553</v>
      </c>
      <c r="M127">
        <f t="shared" si="9"/>
        <v>514.9043518415584</v>
      </c>
      <c r="N127">
        <f>(277-103)/(-62+(AVERAGE($P$207,$P$47)))*I127+277-((277-103)/(-62+(AVERAGE($P$207,$P$47)))*210)</f>
        <v>116.5121217002075</v>
      </c>
    </row>
    <row r="128" spans="1:14" ht="12.75">
      <c r="A128" t="s">
        <v>103</v>
      </c>
      <c r="B128" s="1">
        <v>36804</v>
      </c>
      <c r="C128" s="2">
        <v>0.2581365740740741</v>
      </c>
      <c r="D128" t="s">
        <v>427</v>
      </c>
      <c r="E128">
        <v>0.676</v>
      </c>
      <c r="F128">
        <v>9.74</v>
      </c>
      <c r="G128" t="s">
        <v>428</v>
      </c>
      <c r="H128">
        <v>1.676</v>
      </c>
      <c r="I128">
        <v>72.0774</v>
      </c>
      <c r="K128" s="2">
        <v>0.2576388888888889</v>
      </c>
      <c r="L128" s="3">
        <f t="shared" si="6"/>
        <v>279.2576388888889</v>
      </c>
      <c r="M128">
        <f t="shared" si="9"/>
        <v>499.74773172337717</v>
      </c>
      <c r="N128">
        <f>(277-103)/(-62+(AVERAGE($P$207,$P$47)))*I128+277-((277-103)/(-62+(AVERAGE($P$207,$P$47)))*210)</f>
        <v>118.03877533199261</v>
      </c>
    </row>
    <row r="129" spans="1:14" ht="12.75">
      <c r="A129" t="s">
        <v>104</v>
      </c>
      <c r="B129" s="1">
        <v>36804</v>
      </c>
      <c r="C129" s="2">
        <v>0.2602314814814815</v>
      </c>
      <c r="D129" t="s">
        <v>427</v>
      </c>
      <c r="E129">
        <v>0.676</v>
      </c>
      <c r="F129">
        <v>9.6913</v>
      </c>
      <c r="G129" t="s">
        <v>428</v>
      </c>
      <c r="H129">
        <v>1.675</v>
      </c>
      <c r="I129">
        <v>70.9006</v>
      </c>
      <c r="K129" s="2">
        <v>0.25972222222222224</v>
      </c>
      <c r="L129" s="3">
        <f t="shared" si="6"/>
        <v>279.2597222222222</v>
      </c>
      <c r="M129">
        <f t="shared" si="9"/>
        <v>497.2489930647602</v>
      </c>
      <c r="N129">
        <f>(277-103)/(-62+(AVERAGE($P$207,$P$47)))*I129+277-((277-103)/(-62+(AVERAGE($P$207,$P$47)))*210)</f>
        <v>116.68246701711666</v>
      </c>
    </row>
    <row r="130" spans="1:14" ht="12.75">
      <c r="A130" t="s">
        <v>435</v>
      </c>
      <c r="B130" s="1">
        <v>36804</v>
      </c>
      <c r="C130">
        <f>AVERAGE(C129,C131)</f>
        <v>0.26231481481481483</v>
      </c>
      <c r="D130" t="s">
        <v>427</v>
      </c>
      <c r="E130" t="s">
        <v>435</v>
      </c>
      <c r="F130" t="s">
        <v>435</v>
      </c>
      <c r="G130" t="s">
        <v>428</v>
      </c>
      <c r="H130" t="s">
        <v>435</v>
      </c>
      <c r="I130" t="s">
        <v>435</v>
      </c>
      <c r="K130" s="2">
        <v>0.26180555555555557</v>
      </c>
      <c r="L130" s="3">
        <f t="shared" si="6"/>
        <v>279.26180555555555</v>
      </c>
      <c r="M130" t="s">
        <v>435</v>
      </c>
      <c r="N130" t="s">
        <v>435</v>
      </c>
    </row>
    <row r="131" spans="1:14" ht="12.75">
      <c r="A131" t="s">
        <v>105</v>
      </c>
      <c r="B131" s="1">
        <v>36804</v>
      </c>
      <c r="C131" s="2">
        <v>0.26439814814814816</v>
      </c>
      <c r="D131" t="s">
        <v>427</v>
      </c>
      <c r="E131">
        <v>0.676</v>
      </c>
      <c r="F131">
        <v>9.5034</v>
      </c>
      <c r="G131" t="s">
        <v>428</v>
      </c>
      <c r="H131">
        <v>1.676</v>
      </c>
      <c r="I131">
        <v>69.4308</v>
      </c>
      <c r="K131" s="2">
        <v>0.2638888888888889</v>
      </c>
      <c r="L131" s="3">
        <f t="shared" si="6"/>
        <v>279.2638888888889</v>
      </c>
      <c r="M131">
        <f t="shared" si="9"/>
        <v>487.6080691642651</v>
      </c>
      <c r="N131">
        <f>(277-103)/(-62+(AVERAGE($P$207,$P$47)))*I131+277-((277-103)/(-62+(AVERAGE($P$207,$P$47)))*210)</f>
        <v>114.98846467074964</v>
      </c>
    </row>
    <row r="132" spans="1:14" ht="12.75">
      <c r="A132" t="s">
        <v>106</v>
      </c>
      <c r="B132" s="1">
        <v>36804</v>
      </c>
      <c r="C132" s="2">
        <v>0.2664814814814815</v>
      </c>
      <c r="D132" t="s">
        <v>427</v>
      </c>
      <c r="E132">
        <v>0.676</v>
      </c>
      <c r="F132">
        <v>10.2328</v>
      </c>
      <c r="G132" t="s">
        <v>428</v>
      </c>
      <c r="H132">
        <v>1.676</v>
      </c>
      <c r="I132">
        <v>70.5293</v>
      </c>
      <c r="K132" s="2">
        <v>0.2659722222222222</v>
      </c>
      <c r="L132" s="3">
        <f t="shared" si="6"/>
        <v>279.2659722222222</v>
      </c>
      <c r="M132">
        <f t="shared" si="9"/>
        <v>525.0327093612909</v>
      </c>
      <c r="N132">
        <f>(277-103)/(-62+(AVERAGE($P$207,$P$47)))*I132+277-((277-103)/(-62+(AVERAGE($P$207,$P$47)))*210)</f>
        <v>116.25452915400194</v>
      </c>
    </row>
    <row r="133" spans="1:14" ht="12.75">
      <c r="A133" t="s">
        <v>107</v>
      </c>
      <c r="B133" s="1">
        <v>36804</v>
      </c>
      <c r="C133" s="2">
        <v>0.2685648148148148</v>
      </c>
      <c r="D133" t="s">
        <v>427</v>
      </c>
      <c r="E133">
        <v>0.675</v>
      </c>
      <c r="F133">
        <v>9.6856</v>
      </c>
      <c r="G133" t="s">
        <v>428</v>
      </c>
      <c r="H133">
        <v>1.673</v>
      </c>
      <c r="I133">
        <v>70.4265</v>
      </c>
      <c r="K133" s="2">
        <v>0.26805555555555555</v>
      </c>
      <c r="L133" s="3">
        <f t="shared" si="6"/>
        <v>279.2680555555556</v>
      </c>
      <c r="M133">
        <f t="shared" si="9"/>
        <v>496.95653289321785</v>
      </c>
      <c r="N133">
        <f>(277-103)/(-62+(AVERAGE($P$207,$P$47)))*I133+277-((277-103)/(-62+(AVERAGE($P$207,$P$47)))*210)</f>
        <v>116.13604810814087</v>
      </c>
    </row>
    <row r="134" spans="1:14" ht="12.75">
      <c r="A134" t="s">
        <v>108</v>
      </c>
      <c r="B134" s="1">
        <v>36804</v>
      </c>
      <c r="C134" s="2">
        <v>0.27064814814814814</v>
      </c>
      <c r="D134" t="s">
        <v>427</v>
      </c>
      <c r="E134">
        <v>0.676</v>
      </c>
      <c r="F134">
        <v>9.9945</v>
      </c>
      <c r="G134" t="s">
        <v>428</v>
      </c>
      <c r="H134">
        <v>1.675</v>
      </c>
      <c r="I134">
        <v>72.4188</v>
      </c>
      <c r="K134" s="2">
        <v>0.2701388888888889</v>
      </c>
      <c r="L134" s="3">
        <f aca="true" t="shared" si="10" ref="L134:L197">B134-DATE(1999,12,31)+K134</f>
        <v>279.2701388888889</v>
      </c>
      <c r="M134">
        <f t="shared" si="9"/>
        <v>512.8058218387364</v>
      </c>
      <c r="N134">
        <f>(277-103)/(-62+(AVERAGE($P$207,$P$47)))*I134+277-((277-103)/(-62+(AVERAGE($P$207,$P$47)))*210)</f>
        <v>118.43225226834431</v>
      </c>
    </row>
    <row r="135" spans="1:14" ht="12.75">
      <c r="A135" t="s">
        <v>109</v>
      </c>
      <c r="B135" s="1">
        <v>36804</v>
      </c>
      <c r="C135" s="2">
        <v>0.27274305555555556</v>
      </c>
      <c r="D135" t="s">
        <v>427</v>
      </c>
      <c r="E135">
        <v>0.676</v>
      </c>
      <c r="F135">
        <v>10.6379</v>
      </c>
      <c r="G135" t="s">
        <v>428</v>
      </c>
      <c r="H135">
        <v>1.675</v>
      </c>
      <c r="I135">
        <v>72.4369</v>
      </c>
      <c r="K135" s="2">
        <v>0.2722222222222222</v>
      </c>
      <c r="L135" s="3">
        <f t="shared" si="10"/>
        <v>279.27222222222224</v>
      </c>
      <c r="M135">
        <f t="shared" si="9"/>
        <v>545.8179050616133</v>
      </c>
      <c r="N135">
        <f>(277-103)/(-62+(AVERAGE($P$207,$P$47)))*I135+277-((277-103)/(-62+(AVERAGE($P$207,$P$47)))*210)</f>
        <v>118.45311323069916</v>
      </c>
    </row>
    <row r="136" spans="1:14" ht="12.75">
      <c r="A136" t="s">
        <v>435</v>
      </c>
      <c r="B136" s="1">
        <v>36804</v>
      </c>
      <c r="C136">
        <f>AVERAGE(C135,C138)</f>
        <v>0.27586805555555555</v>
      </c>
      <c r="D136" t="s">
        <v>427</v>
      </c>
      <c r="E136" t="s">
        <v>435</v>
      </c>
      <c r="F136" t="s">
        <v>435</v>
      </c>
      <c r="G136" t="s">
        <v>428</v>
      </c>
      <c r="H136" t="s">
        <v>435</v>
      </c>
      <c r="I136" t="s">
        <v>435</v>
      </c>
      <c r="K136" s="2">
        <v>0.2743055555555555</v>
      </c>
      <c r="L136" s="3">
        <f t="shared" si="10"/>
        <v>279.27430555555554</v>
      </c>
      <c r="M136" t="s">
        <v>435</v>
      </c>
      <c r="N136" t="s">
        <v>435</v>
      </c>
    </row>
    <row r="137" spans="1:14" ht="12.75">
      <c r="A137" t="s">
        <v>435</v>
      </c>
      <c r="B137" s="1">
        <v>36804</v>
      </c>
      <c r="C137">
        <f>AVERAGE(C136,C138)</f>
        <v>0.2774305555555555</v>
      </c>
      <c r="D137" t="s">
        <v>427</v>
      </c>
      <c r="E137" t="s">
        <v>435</v>
      </c>
      <c r="F137" t="s">
        <v>435</v>
      </c>
      <c r="G137" t="s">
        <v>428</v>
      </c>
      <c r="H137" t="s">
        <v>435</v>
      </c>
      <c r="I137" t="s">
        <v>435</v>
      </c>
      <c r="K137" s="2">
        <v>0.27638888888888885</v>
      </c>
      <c r="L137" s="3">
        <f t="shared" si="10"/>
        <v>279.2763888888889</v>
      </c>
      <c r="M137" t="s">
        <v>435</v>
      </c>
      <c r="N137" t="s">
        <v>435</v>
      </c>
    </row>
    <row r="138" spans="1:14" ht="12.75">
      <c r="A138" t="s">
        <v>110</v>
      </c>
      <c r="B138" s="1">
        <v>36804</v>
      </c>
      <c r="C138" s="2">
        <v>0.27899305555555554</v>
      </c>
      <c r="D138" t="s">
        <v>427</v>
      </c>
      <c r="E138">
        <v>0.676</v>
      </c>
      <c r="F138">
        <v>9.8684</v>
      </c>
      <c r="G138" t="s">
        <v>428</v>
      </c>
      <c r="H138">
        <v>1.675</v>
      </c>
      <c r="I138">
        <v>69.4621</v>
      </c>
      <c r="K138" s="2">
        <v>0.27847222222222223</v>
      </c>
      <c r="L138" s="3">
        <f t="shared" si="10"/>
        <v>279.2784722222222</v>
      </c>
      <c r="M138">
        <f t="shared" si="9"/>
        <v>506.3357819033855</v>
      </c>
      <c r="N138">
        <f aca="true" t="shared" si="11" ref="N138:N149">(277-103)/(-62+(AVERAGE($P$207,$P$47)))*I138+277-((277-103)/(-62+(AVERAGE($P$207,$P$47)))*210)</f>
        <v>115.02453915261202</v>
      </c>
    </row>
    <row r="139" spans="1:14" ht="12.75">
      <c r="A139" t="s">
        <v>111</v>
      </c>
      <c r="B139" s="1">
        <v>36804</v>
      </c>
      <c r="C139" s="2">
        <v>0.2810763888888889</v>
      </c>
      <c r="D139" t="s">
        <v>427</v>
      </c>
      <c r="E139">
        <v>0.676</v>
      </c>
      <c r="F139">
        <v>10.2781</v>
      </c>
      <c r="G139" t="s">
        <v>428</v>
      </c>
      <c r="H139">
        <v>1.675</v>
      </c>
      <c r="I139">
        <v>69.0452</v>
      </c>
      <c r="K139" s="2">
        <v>0.28055555555555556</v>
      </c>
      <c r="L139" s="3">
        <f t="shared" si="10"/>
        <v>279.28055555555557</v>
      </c>
      <c r="M139">
        <f t="shared" si="9"/>
        <v>527.3569980930229</v>
      </c>
      <c r="N139">
        <f t="shared" si="11"/>
        <v>114.54404549483513</v>
      </c>
    </row>
    <row r="140" spans="1:14" ht="12.75">
      <c r="A140" t="s">
        <v>112</v>
      </c>
      <c r="B140" s="1">
        <v>36804</v>
      </c>
      <c r="C140" s="2">
        <v>0.28315972222222224</v>
      </c>
      <c r="D140" t="s">
        <v>427</v>
      </c>
      <c r="E140">
        <v>0.676</v>
      </c>
      <c r="F140">
        <v>10.1473</v>
      </c>
      <c r="G140" t="s">
        <v>428</v>
      </c>
      <c r="H140">
        <v>1.676</v>
      </c>
      <c r="I140">
        <v>71.2612</v>
      </c>
      <c r="K140" s="2">
        <v>0.2826388888888889</v>
      </c>
      <c r="L140" s="3">
        <f t="shared" si="10"/>
        <v>279.28263888888887</v>
      </c>
      <c r="M140">
        <f t="shared" si="9"/>
        <v>520.6458067881545</v>
      </c>
      <c r="N140">
        <f t="shared" si="11"/>
        <v>117.09807270911551</v>
      </c>
    </row>
    <row r="141" spans="1:14" ht="12.75">
      <c r="A141" t="s">
        <v>113</v>
      </c>
      <c r="B141" s="1">
        <v>36804</v>
      </c>
      <c r="C141" s="2">
        <v>0.28524305555555557</v>
      </c>
      <c r="D141" t="s">
        <v>427</v>
      </c>
      <c r="E141">
        <v>0.676</v>
      </c>
      <c r="F141">
        <v>9.3888</v>
      </c>
      <c r="G141" t="s">
        <v>428</v>
      </c>
      <c r="H141">
        <v>1.675</v>
      </c>
      <c r="I141">
        <v>72.6992</v>
      </c>
      <c r="K141" s="2">
        <v>0.2847222222222222</v>
      </c>
      <c r="L141" s="3">
        <f t="shared" si="10"/>
        <v>279.28472222222223</v>
      </c>
      <c r="M141">
        <f t="shared" si="9"/>
        <v>481.72808045220154</v>
      </c>
      <c r="N141">
        <f t="shared" si="11"/>
        <v>118.75542430394188</v>
      </c>
    </row>
    <row r="142" spans="1:14" ht="12.75">
      <c r="A142" t="s">
        <v>114</v>
      </c>
      <c r="B142" s="1">
        <v>36804</v>
      </c>
      <c r="C142" s="2">
        <v>0.28733796296296293</v>
      </c>
      <c r="D142" t="s">
        <v>427</v>
      </c>
      <c r="E142">
        <v>0.676</v>
      </c>
      <c r="F142">
        <v>10.7107</v>
      </c>
      <c r="G142" t="s">
        <v>428</v>
      </c>
      <c r="H142">
        <v>1.675</v>
      </c>
      <c r="I142">
        <v>70.8413</v>
      </c>
      <c r="K142" s="2">
        <v>0.28680555555555554</v>
      </c>
      <c r="L142" s="3">
        <f t="shared" si="10"/>
        <v>279.28680555555553</v>
      </c>
      <c r="M142">
        <f t="shared" si="9"/>
        <v>549.5531858490324</v>
      </c>
      <c r="N142">
        <f t="shared" si="11"/>
        <v>116.61412143326879</v>
      </c>
    </row>
    <row r="143" spans="1:14" ht="12.75">
      <c r="A143" t="s">
        <v>115</v>
      </c>
      <c r="B143" s="1">
        <v>36804</v>
      </c>
      <c r="C143" s="2">
        <v>0.2894212962962963</v>
      </c>
      <c r="D143" t="s">
        <v>427</v>
      </c>
      <c r="E143">
        <v>0.676</v>
      </c>
      <c r="F143">
        <v>9.9572</v>
      </c>
      <c r="G143" t="s">
        <v>428</v>
      </c>
      <c r="H143">
        <v>1.675</v>
      </c>
      <c r="I143">
        <v>69.5522</v>
      </c>
      <c r="K143" s="2">
        <v>0.2888888888888889</v>
      </c>
      <c r="L143" s="3">
        <f t="shared" si="10"/>
        <v>279.2888888888889</v>
      </c>
      <c r="M143">
        <f t="shared" si="9"/>
        <v>510.89200352320444</v>
      </c>
      <c r="N143">
        <f t="shared" si="11"/>
        <v>115.12838294864389</v>
      </c>
    </row>
    <row r="144" spans="1:14" ht="12.75">
      <c r="A144" t="s">
        <v>116</v>
      </c>
      <c r="B144" s="1">
        <v>36804</v>
      </c>
      <c r="C144" s="2">
        <v>0.29150462962962964</v>
      </c>
      <c r="D144" t="s">
        <v>427</v>
      </c>
      <c r="E144">
        <v>0.676</v>
      </c>
      <c r="F144">
        <v>10.1521</v>
      </c>
      <c r="G144" t="s">
        <v>428</v>
      </c>
      <c r="H144">
        <v>1.675</v>
      </c>
      <c r="I144">
        <v>70.8662</v>
      </c>
      <c r="K144" s="2">
        <v>0.29097222222222224</v>
      </c>
      <c r="L144" s="3">
        <f t="shared" si="10"/>
        <v>279.2909722222222</v>
      </c>
      <c r="M144">
        <f t="shared" si="9"/>
        <v>520.8920890378745</v>
      </c>
      <c r="N144">
        <f t="shared" si="11"/>
        <v>116.64281966324876</v>
      </c>
    </row>
    <row r="145" spans="1:14" ht="12.75">
      <c r="A145" t="s">
        <v>117</v>
      </c>
      <c r="B145" s="1">
        <v>36804</v>
      </c>
      <c r="C145" s="2">
        <v>0.29358796296296297</v>
      </c>
      <c r="D145" t="s">
        <v>427</v>
      </c>
      <c r="E145">
        <v>0.676</v>
      </c>
      <c r="F145">
        <v>10.2236</v>
      </c>
      <c r="G145" t="s">
        <v>428</v>
      </c>
      <c r="H145">
        <v>1.675</v>
      </c>
      <c r="I145">
        <v>70.2423</v>
      </c>
      <c r="K145" s="2">
        <v>0.29305555555555557</v>
      </c>
      <c r="L145" s="3">
        <f t="shared" si="10"/>
        <v>279.29305555555555</v>
      </c>
      <c r="M145">
        <f t="shared" si="9"/>
        <v>524.560668382661</v>
      </c>
      <c r="N145">
        <f t="shared" si="11"/>
        <v>115.92375035865064</v>
      </c>
    </row>
    <row r="146" spans="1:14" ht="12.75">
      <c r="A146" t="s">
        <v>118</v>
      </c>
      <c r="B146" s="1">
        <v>36804</v>
      </c>
      <c r="C146" s="2">
        <v>0.2956712962962963</v>
      </c>
      <c r="D146" t="s">
        <v>427</v>
      </c>
      <c r="E146">
        <v>0.678</v>
      </c>
      <c r="F146">
        <v>10.1689</v>
      </c>
      <c r="G146" t="s">
        <v>428</v>
      </c>
      <c r="H146">
        <v>1.676</v>
      </c>
      <c r="I146">
        <v>73.0717</v>
      </c>
      <c r="K146" s="2">
        <v>0.2951388888888889</v>
      </c>
      <c r="L146" s="3">
        <f t="shared" si="10"/>
        <v>279.2951388888889</v>
      </c>
      <c r="M146">
        <f t="shared" si="9"/>
        <v>521.7540769118943</v>
      </c>
      <c r="N146">
        <f t="shared" si="11"/>
        <v>119.18474521428459</v>
      </c>
    </row>
    <row r="147" spans="1:14" ht="12.75">
      <c r="A147" t="s">
        <v>119</v>
      </c>
      <c r="B147" s="1">
        <v>36804</v>
      </c>
      <c r="C147" s="2">
        <v>0.2978125</v>
      </c>
      <c r="D147" t="s">
        <v>427</v>
      </c>
      <c r="E147">
        <v>0.678</v>
      </c>
      <c r="F147">
        <v>9.6222</v>
      </c>
      <c r="G147" t="s">
        <v>428</v>
      </c>
      <c r="H147">
        <v>1.675</v>
      </c>
      <c r="I147">
        <v>68.733</v>
      </c>
      <c r="K147" s="2">
        <v>0.2972222222222222</v>
      </c>
      <c r="L147" s="3">
        <f t="shared" si="10"/>
        <v>279.2972222222222</v>
      </c>
      <c r="M147">
        <f t="shared" si="9"/>
        <v>493.70355484483355</v>
      </c>
      <c r="N147">
        <f t="shared" si="11"/>
        <v>114.1842227076969</v>
      </c>
    </row>
    <row r="148" spans="1:14" ht="12.75">
      <c r="A148" t="s">
        <v>120</v>
      </c>
      <c r="B148" s="1">
        <v>36804</v>
      </c>
      <c r="C148" s="2">
        <v>0.299837962962963</v>
      </c>
      <c r="D148" t="s">
        <v>427</v>
      </c>
      <c r="E148">
        <v>0.675</v>
      </c>
      <c r="F148">
        <v>9.3493</v>
      </c>
      <c r="G148" t="s">
        <v>428</v>
      </c>
      <c r="H148">
        <v>1.675</v>
      </c>
      <c r="I148">
        <v>72.9384</v>
      </c>
      <c r="K148" s="2">
        <v>0.29930555555555555</v>
      </c>
      <c r="L148" s="3">
        <f t="shared" si="10"/>
        <v>279.2993055555556</v>
      </c>
      <c r="M148">
        <f t="shared" si="9"/>
        <v>479.7013827722145</v>
      </c>
      <c r="N148">
        <f t="shared" si="11"/>
        <v>119.03111171804647</v>
      </c>
    </row>
    <row r="149" spans="1:14" ht="12.75">
      <c r="A149" t="s">
        <v>121</v>
      </c>
      <c r="B149" s="1">
        <v>36804</v>
      </c>
      <c r="C149" s="2">
        <v>0.30197916666666663</v>
      </c>
      <c r="D149" t="s">
        <v>427</v>
      </c>
      <c r="E149">
        <v>0.676</v>
      </c>
      <c r="F149">
        <v>9.7257</v>
      </c>
      <c r="G149" t="s">
        <v>428</v>
      </c>
      <c r="H149">
        <v>1.675</v>
      </c>
      <c r="I149">
        <v>73.2398</v>
      </c>
      <c r="K149" s="2">
        <v>0.3013888888888889</v>
      </c>
      <c r="L149" s="3">
        <f t="shared" si="10"/>
        <v>279.3013888888889</v>
      </c>
      <c r="M149">
        <f t="shared" si="9"/>
        <v>499.01401585441977</v>
      </c>
      <c r="N149">
        <f t="shared" si="11"/>
        <v>119.3784870801332</v>
      </c>
    </row>
    <row r="150" spans="1:14" ht="12.75">
      <c r="A150" t="s">
        <v>435</v>
      </c>
      <c r="B150" s="1">
        <v>36804</v>
      </c>
      <c r="C150">
        <f>AVERAGE(C149,C151)</f>
        <v>0.3040393518518518</v>
      </c>
      <c r="D150" t="s">
        <v>427</v>
      </c>
      <c r="E150" t="s">
        <v>435</v>
      </c>
      <c r="F150" t="s">
        <v>435</v>
      </c>
      <c r="G150" t="s">
        <v>428</v>
      </c>
      <c r="H150" t="s">
        <v>435</v>
      </c>
      <c r="I150" t="s">
        <v>435</v>
      </c>
      <c r="K150" s="2">
        <v>0.3034722222222222</v>
      </c>
      <c r="L150" s="3">
        <f t="shared" si="10"/>
        <v>279.30347222222224</v>
      </c>
      <c r="M150" t="s">
        <v>435</v>
      </c>
      <c r="N150" t="s">
        <v>435</v>
      </c>
    </row>
    <row r="151" spans="1:14" ht="12.75">
      <c r="A151" t="s">
        <v>122</v>
      </c>
      <c r="B151" s="1">
        <v>36804</v>
      </c>
      <c r="C151" s="2">
        <v>0.306099537037037</v>
      </c>
      <c r="D151" t="s">
        <v>427</v>
      </c>
      <c r="E151">
        <v>0.676</v>
      </c>
      <c r="F151">
        <v>9.9659</v>
      </c>
      <c r="G151" t="s">
        <v>428</v>
      </c>
      <c r="H151">
        <v>1.675</v>
      </c>
      <c r="I151">
        <v>69.9053</v>
      </c>
      <c r="K151" s="2">
        <v>0.3055555555555555</v>
      </c>
      <c r="L151" s="3">
        <f t="shared" si="10"/>
        <v>279.30555555555554</v>
      </c>
      <c r="M151">
        <f t="shared" si="9"/>
        <v>511.33839010082175</v>
      </c>
      <c r="N151">
        <f>(277-103)/(-62+(AVERAGE($P$207,$P$47)))*I151+277-((277-103)/(-62+(AVERAGE($P$207,$P$47)))*210)</f>
        <v>115.53534459546808</v>
      </c>
    </row>
    <row r="152" spans="1:14" ht="12.75">
      <c r="A152" t="s">
        <v>123</v>
      </c>
      <c r="B152" s="1">
        <v>36804</v>
      </c>
      <c r="C152" s="2">
        <v>0.30818287037037034</v>
      </c>
      <c r="D152" t="s">
        <v>427</v>
      </c>
      <c r="E152">
        <v>0.678</v>
      </c>
      <c r="F152">
        <v>9.8519</v>
      </c>
      <c r="G152" t="s">
        <v>428</v>
      </c>
      <c r="H152">
        <v>1.676</v>
      </c>
      <c r="I152">
        <v>72.558</v>
      </c>
      <c r="K152" s="2">
        <v>0.3076388888888889</v>
      </c>
      <c r="L152" s="3">
        <f t="shared" si="10"/>
        <v>279.3076388888889</v>
      </c>
      <c r="M152">
        <f t="shared" si="9"/>
        <v>505.4891866699733</v>
      </c>
      <c r="N152">
        <f>(277-103)/(-62+(AVERAGE($P$207,$P$47)))*I152+277-((277-103)/(-62+(AVERAGE($P$207,$P$47)))*210)</f>
        <v>118.59268574678646</v>
      </c>
    </row>
    <row r="153" spans="1:14" ht="12.75">
      <c r="A153" t="s">
        <v>435</v>
      </c>
      <c r="B153" s="1">
        <v>36804</v>
      </c>
      <c r="C153">
        <f>AVERAGE(C152,C154)</f>
        <v>0.3102951388888889</v>
      </c>
      <c r="D153" t="s">
        <v>427</v>
      </c>
      <c r="E153" t="s">
        <v>435</v>
      </c>
      <c r="F153" t="s">
        <v>435</v>
      </c>
      <c r="G153" t="s">
        <v>428</v>
      </c>
      <c r="H153" t="s">
        <v>435</v>
      </c>
      <c r="I153" t="s">
        <v>435</v>
      </c>
      <c r="K153" s="2">
        <v>0.30972222222222223</v>
      </c>
      <c r="L153" s="3">
        <f t="shared" si="10"/>
        <v>279.3097222222222</v>
      </c>
      <c r="M153" t="s">
        <v>435</v>
      </c>
      <c r="N153" t="s">
        <v>435</v>
      </c>
    </row>
    <row r="154" spans="1:14" ht="12.75">
      <c r="A154" t="s">
        <v>124</v>
      </c>
      <c r="B154" s="1">
        <v>36804</v>
      </c>
      <c r="C154" s="2">
        <v>0.3124074074074074</v>
      </c>
      <c r="D154" t="s">
        <v>427</v>
      </c>
      <c r="E154">
        <v>0.676</v>
      </c>
      <c r="F154">
        <v>9.624</v>
      </c>
      <c r="G154" t="s">
        <v>428</v>
      </c>
      <c r="H154">
        <v>1.676</v>
      </c>
      <c r="I154">
        <v>71.2645</v>
      </c>
      <c r="K154" s="2">
        <v>0.31180555555555556</v>
      </c>
      <c r="L154" s="3">
        <f t="shared" si="10"/>
        <v>279.31180555555557</v>
      </c>
      <c r="M154">
        <f t="shared" si="9"/>
        <v>493.7959106884786</v>
      </c>
      <c r="N154">
        <f aca="true" t="shared" si="12" ref="N154:N164">(277-103)/(-62+(AVERAGE($P$207,$P$47)))*I154+277-((277-103)/(-62+(AVERAGE($P$207,$P$47)))*210)</f>
        <v>117.10187608899241</v>
      </c>
    </row>
    <row r="155" spans="1:14" ht="12.75">
      <c r="A155" t="s">
        <v>125</v>
      </c>
      <c r="B155" s="1">
        <v>36804</v>
      </c>
      <c r="C155" s="2">
        <v>0.3144328703703704</v>
      </c>
      <c r="D155" t="s">
        <v>427</v>
      </c>
      <c r="E155">
        <v>0.676</v>
      </c>
      <c r="F155">
        <v>9.9193</v>
      </c>
      <c r="G155" t="s">
        <v>428</v>
      </c>
      <c r="H155">
        <v>1.675</v>
      </c>
      <c r="I155">
        <v>70.9174</v>
      </c>
      <c r="K155" s="2">
        <v>0.3138888888888889</v>
      </c>
      <c r="L155" s="3">
        <f t="shared" si="10"/>
        <v>279.31388888888887</v>
      </c>
      <c r="M155">
        <f t="shared" si="9"/>
        <v>508.94739992645736</v>
      </c>
      <c r="N155">
        <f t="shared" si="12"/>
        <v>116.70182967830794</v>
      </c>
    </row>
    <row r="156" spans="1:14" ht="12.75">
      <c r="A156" t="s">
        <v>126</v>
      </c>
      <c r="B156" s="1">
        <v>36804</v>
      </c>
      <c r="C156" s="2">
        <v>0.3165277777777778</v>
      </c>
      <c r="D156" t="s">
        <v>427</v>
      </c>
      <c r="E156">
        <v>0.676</v>
      </c>
      <c r="F156">
        <v>9.291</v>
      </c>
      <c r="G156" t="s">
        <v>428</v>
      </c>
      <c r="H156">
        <v>1.675</v>
      </c>
      <c r="I156">
        <v>73.1053</v>
      </c>
      <c r="K156" s="2">
        <v>0.3159722222222222</v>
      </c>
      <c r="L156" s="3">
        <f t="shared" si="10"/>
        <v>279.31597222222223</v>
      </c>
      <c r="M156">
        <f t="shared" si="9"/>
        <v>476.7100796141578</v>
      </c>
      <c r="N156">
        <f t="shared" si="12"/>
        <v>119.22347053666715</v>
      </c>
    </row>
    <row r="157" spans="1:14" ht="12.75">
      <c r="A157" t="s">
        <v>127</v>
      </c>
      <c r="B157" s="1">
        <v>36804</v>
      </c>
      <c r="C157" s="2">
        <v>0.3186111111111111</v>
      </c>
      <c r="D157" t="s">
        <v>427</v>
      </c>
      <c r="E157">
        <v>0.676</v>
      </c>
      <c r="F157">
        <v>10.0416</v>
      </c>
      <c r="G157" t="s">
        <v>428</v>
      </c>
      <c r="H157">
        <v>1.675</v>
      </c>
      <c r="I157">
        <v>71.6504</v>
      </c>
      <c r="K157" s="2">
        <v>0.31805555555555554</v>
      </c>
      <c r="L157" s="3">
        <f t="shared" si="10"/>
        <v>279.31805555555553</v>
      </c>
      <c r="M157">
        <f t="shared" si="9"/>
        <v>515.2224664141133</v>
      </c>
      <c r="N157">
        <f t="shared" si="12"/>
        <v>117.54664102671387</v>
      </c>
    </row>
    <row r="158" spans="1:14" ht="12.75">
      <c r="A158" t="s">
        <v>128</v>
      </c>
      <c r="B158" s="1">
        <v>36804</v>
      </c>
      <c r="C158" s="2">
        <v>0.32069444444444445</v>
      </c>
      <c r="D158" t="s">
        <v>427</v>
      </c>
      <c r="E158">
        <v>0.678</v>
      </c>
      <c r="F158">
        <v>9.9242</v>
      </c>
      <c r="G158" t="s">
        <v>428</v>
      </c>
      <c r="H158">
        <v>1.676</v>
      </c>
      <c r="I158">
        <v>72.3047</v>
      </c>
      <c r="K158" s="2">
        <v>0.3201388888888889</v>
      </c>
      <c r="L158" s="3">
        <f t="shared" si="10"/>
        <v>279.3201388888889</v>
      </c>
      <c r="M158">
        <f t="shared" si="9"/>
        <v>509.19881305637983</v>
      </c>
      <c r="N158">
        <f t="shared" si="12"/>
        <v>118.3007475277534</v>
      </c>
    </row>
    <row r="159" spans="1:14" ht="12.75">
      <c r="A159" t="s">
        <v>129</v>
      </c>
      <c r="B159" s="1">
        <v>36804</v>
      </c>
      <c r="C159" s="2">
        <v>0.3227777777777778</v>
      </c>
      <c r="D159" t="s">
        <v>427</v>
      </c>
      <c r="E159">
        <v>0.676</v>
      </c>
      <c r="F159">
        <v>10.5762</v>
      </c>
      <c r="G159" t="s">
        <v>428</v>
      </c>
      <c r="H159">
        <v>1.676</v>
      </c>
      <c r="I159">
        <v>71.927</v>
      </c>
      <c r="K159" s="2">
        <v>0.32222222222222224</v>
      </c>
      <c r="L159" s="3">
        <f t="shared" si="10"/>
        <v>279.3222222222222</v>
      </c>
      <c r="M159">
        <f t="shared" si="9"/>
        <v>542.6521519766717</v>
      </c>
      <c r="N159">
        <f t="shared" si="12"/>
        <v>117.86543341275626</v>
      </c>
    </row>
    <row r="160" spans="1:14" ht="12.75">
      <c r="A160" t="s">
        <v>130</v>
      </c>
      <c r="B160" s="1">
        <v>36804</v>
      </c>
      <c r="C160" s="2">
        <v>0.3248611111111111</v>
      </c>
      <c r="D160" t="s">
        <v>427</v>
      </c>
      <c r="E160">
        <v>0.676</v>
      </c>
      <c r="F160">
        <v>9.1977</v>
      </c>
      <c r="G160" t="s">
        <v>428</v>
      </c>
      <c r="H160">
        <v>1.675</v>
      </c>
      <c r="I160">
        <v>71.7162</v>
      </c>
      <c r="K160" s="2">
        <v>0.32430555555555557</v>
      </c>
      <c r="L160" s="3">
        <f t="shared" si="10"/>
        <v>279.32430555555555</v>
      </c>
      <c r="M160">
        <f t="shared" si="9"/>
        <v>471.92296838522645</v>
      </c>
      <c r="N160">
        <f t="shared" si="12"/>
        <v>117.62247811637974</v>
      </c>
    </row>
    <row r="161" spans="1:14" ht="12.75">
      <c r="A161" t="s">
        <v>131</v>
      </c>
      <c r="B161" s="1">
        <v>36804</v>
      </c>
      <c r="C161" s="2">
        <v>0.3269444444444444</v>
      </c>
      <c r="D161" t="s">
        <v>427</v>
      </c>
      <c r="E161">
        <v>0.676</v>
      </c>
      <c r="F161">
        <v>9.7886</v>
      </c>
      <c r="G161" t="s">
        <v>428</v>
      </c>
      <c r="H161">
        <v>1.676</v>
      </c>
      <c r="I161">
        <v>71.7119</v>
      </c>
      <c r="K161" s="2">
        <v>0.3263888888888889</v>
      </c>
      <c r="L161" s="3">
        <f t="shared" si="10"/>
        <v>279.3263888888889</v>
      </c>
      <c r="M161">
        <f t="shared" si="9"/>
        <v>502.2413395017916</v>
      </c>
      <c r="N161">
        <f t="shared" si="12"/>
        <v>117.61752219714629</v>
      </c>
    </row>
    <row r="162" spans="1:14" ht="12.75">
      <c r="A162" t="s">
        <v>132</v>
      </c>
      <c r="B162" s="1">
        <v>36804</v>
      </c>
      <c r="C162" s="2">
        <v>0.32902777777777775</v>
      </c>
      <c r="D162" t="s">
        <v>427</v>
      </c>
      <c r="E162">
        <v>0.676</v>
      </c>
      <c r="F162">
        <v>9.6056</v>
      </c>
      <c r="G162" t="s">
        <v>428</v>
      </c>
      <c r="H162">
        <v>1.675</v>
      </c>
      <c r="I162">
        <v>74.5251</v>
      </c>
      <c r="K162" s="2">
        <v>0.3284722222222222</v>
      </c>
      <c r="L162" s="3">
        <f t="shared" si="10"/>
        <v>279.3284722222222</v>
      </c>
      <c r="M162">
        <f t="shared" si="9"/>
        <v>492.85182873121886</v>
      </c>
      <c r="N162">
        <f t="shared" si="12"/>
        <v>120.85984591520292</v>
      </c>
    </row>
    <row r="163" spans="1:14" ht="12.75">
      <c r="A163" t="s">
        <v>133</v>
      </c>
      <c r="B163" s="1">
        <v>36804</v>
      </c>
      <c r="C163" s="2">
        <v>0.3311226851851852</v>
      </c>
      <c r="D163" t="s">
        <v>427</v>
      </c>
      <c r="E163">
        <v>0.676</v>
      </c>
      <c r="F163">
        <v>10.0507</v>
      </c>
      <c r="G163" t="s">
        <v>428</v>
      </c>
      <c r="H163">
        <v>1.675</v>
      </c>
      <c r="I163">
        <v>71.1707</v>
      </c>
      <c r="K163" s="2">
        <v>0.33055555555555555</v>
      </c>
      <c r="L163" s="3">
        <f t="shared" si="10"/>
        <v>279.3305555555556</v>
      </c>
      <c r="M163">
        <f t="shared" si="9"/>
        <v>515.6893765125408</v>
      </c>
      <c r="N163">
        <f t="shared" si="12"/>
        <v>116.993767897341</v>
      </c>
    </row>
    <row r="164" spans="1:14" ht="12.75">
      <c r="A164" t="s">
        <v>134</v>
      </c>
      <c r="B164" s="1">
        <v>36804</v>
      </c>
      <c r="C164" s="2">
        <v>0.33326388888888886</v>
      </c>
      <c r="D164" t="s">
        <v>427</v>
      </c>
      <c r="E164">
        <v>0.676</v>
      </c>
      <c r="F164">
        <v>9.4904</v>
      </c>
      <c r="G164" t="s">
        <v>428</v>
      </c>
      <c r="H164">
        <v>1.676</v>
      </c>
      <c r="I164">
        <v>74.472</v>
      </c>
      <c r="K164" s="2">
        <v>0.3326388888888889</v>
      </c>
      <c r="L164" s="3">
        <f t="shared" si="10"/>
        <v>279.3326388888889</v>
      </c>
      <c r="M164">
        <f t="shared" si="9"/>
        <v>486.94105473794025</v>
      </c>
      <c r="N164">
        <f t="shared" si="12"/>
        <v>120.79864607536615</v>
      </c>
    </row>
    <row r="165" spans="1:14" ht="12.75">
      <c r="A165" t="s">
        <v>435</v>
      </c>
      <c r="B165" s="1">
        <v>36804</v>
      </c>
      <c r="C165">
        <f>AVERAGE(C164,C166)</f>
        <v>0.33531828703703703</v>
      </c>
      <c r="D165" t="s">
        <v>427</v>
      </c>
      <c r="E165" t="s">
        <v>435</v>
      </c>
      <c r="F165" t="s">
        <v>435</v>
      </c>
      <c r="G165" t="s">
        <v>428</v>
      </c>
      <c r="H165" t="s">
        <v>435</v>
      </c>
      <c r="I165" t="s">
        <v>435</v>
      </c>
      <c r="K165" s="2">
        <v>0.334722222222222</v>
      </c>
      <c r="L165" s="3">
        <f t="shared" si="10"/>
        <v>279.33472222222224</v>
      </c>
      <c r="M165" t="s">
        <v>435</v>
      </c>
      <c r="N165" t="s">
        <v>435</v>
      </c>
    </row>
    <row r="166" spans="1:14" ht="12.75">
      <c r="A166" t="s">
        <v>135</v>
      </c>
      <c r="B166" s="1">
        <v>36804</v>
      </c>
      <c r="C166" s="2">
        <v>0.3373726851851852</v>
      </c>
      <c r="D166" t="s">
        <v>427</v>
      </c>
      <c r="E166">
        <v>0.676</v>
      </c>
      <c r="F166">
        <v>9.8277</v>
      </c>
      <c r="G166" t="s">
        <v>428</v>
      </c>
      <c r="H166">
        <v>1.676</v>
      </c>
      <c r="I166">
        <v>71.775</v>
      </c>
      <c r="K166" s="2">
        <v>0.336805555555556</v>
      </c>
      <c r="L166" s="3">
        <f t="shared" si="10"/>
        <v>279.33680555555554</v>
      </c>
      <c r="M166">
        <f t="shared" si="9"/>
        <v>504.2475136609686</v>
      </c>
      <c r="N166">
        <f aca="true" t="shared" si="13" ref="N166:N195">(277-103)/(-62+(AVERAGE($P$207,$P$47)))*I166+277-((277-103)/(-62+(AVERAGE($P$207,$P$47)))*210)</f>
        <v>117.69024743054933</v>
      </c>
    </row>
    <row r="167" spans="1:14" ht="12.75">
      <c r="A167" t="s">
        <v>136</v>
      </c>
      <c r="B167" s="1">
        <v>36804</v>
      </c>
      <c r="C167" s="2">
        <v>0.33945601851851853</v>
      </c>
      <c r="D167" t="s">
        <v>427</v>
      </c>
      <c r="E167">
        <v>0.678</v>
      </c>
      <c r="F167">
        <v>9.633</v>
      </c>
      <c r="G167" t="s">
        <v>428</v>
      </c>
      <c r="H167">
        <v>1.68</v>
      </c>
      <c r="I167">
        <v>71.1788</v>
      </c>
      <c r="K167" s="2">
        <v>0.338888888888889</v>
      </c>
      <c r="L167" s="3">
        <f t="shared" si="10"/>
        <v>279.3388888888889</v>
      </c>
      <c r="M167">
        <f t="shared" si="9"/>
        <v>494.2576899067035</v>
      </c>
      <c r="N167">
        <f t="shared" si="13"/>
        <v>117.00310346612963</v>
      </c>
    </row>
    <row r="168" spans="1:14" ht="12.75">
      <c r="A168" t="s">
        <v>137</v>
      </c>
      <c r="B168" s="1">
        <v>36804</v>
      </c>
      <c r="C168" s="2">
        <v>0.34153935185185186</v>
      </c>
      <c r="D168" t="s">
        <v>427</v>
      </c>
      <c r="E168">
        <v>0.675</v>
      </c>
      <c r="F168">
        <v>9.9981</v>
      </c>
      <c r="G168" t="s">
        <v>428</v>
      </c>
      <c r="H168">
        <v>1.676</v>
      </c>
      <c r="I168">
        <v>72.6151</v>
      </c>
      <c r="K168" s="2">
        <v>0.340972222222222</v>
      </c>
      <c r="L168" s="3">
        <f t="shared" si="10"/>
        <v>279.3409722222222</v>
      </c>
      <c r="M168">
        <f t="shared" si="9"/>
        <v>512.9905335260264</v>
      </c>
      <c r="N168">
        <f t="shared" si="13"/>
        <v>118.65849574404973</v>
      </c>
    </row>
    <row r="169" spans="1:14" ht="12.75">
      <c r="A169" t="s">
        <v>138</v>
      </c>
      <c r="B169" s="1">
        <v>36804</v>
      </c>
      <c r="C169" s="2">
        <v>0.3436226851851852</v>
      </c>
      <c r="D169" t="s">
        <v>427</v>
      </c>
      <c r="E169">
        <v>0.676</v>
      </c>
      <c r="F169">
        <v>9.3245</v>
      </c>
      <c r="G169" t="s">
        <v>428</v>
      </c>
      <c r="H169">
        <v>1.678</v>
      </c>
      <c r="I169">
        <v>73.1385</v>
      </c>
      <c r="K169" s="2">
        <v>0.343055555555556</v>
      </c>
      <c r="L169" s="3">
        <f t="shared" si="10"/>
        <v>279.34305555555557</v>
      </c>
      <c r="M169">
        <f t="shared" si="9"/>
        <v>478.4289244819949</v>
      </c>
      <c r="N169">
        <f t="shared" si="13"/>
        <v>119.26173484330707</v>
      </c>
    </row>
    <row r="170" spans="1:14" ht="12.75">
      <c r="A170" t="s">
        <v>139</v>
      </c>
      <c r="B170" s="1">
        <v>36804</v>
      </c>
      <c r="C170" s="2">
        <v>0.3457060185185185</v>
      </c>
      <c r="D170" t="s">
        <v>427</v>
      </c>
      <c r="E170">
        <v>0.676</v>
      </c>
      <c r="F170">
        <v>9.2259</v>
      </c>
      <c r="G170" t="s">
        <v>428</v>
      </c>
      <c r="H170">
        <v>1.678</v>
      </c>
      <c r="I170">
        <v>74.2006</v>
      </c>
      <c r="K170" s="2">
        <v>0.345138888888889</v>
      </c>
      <c r="L170" s="3">
        <f t="shared" si="10"/>
        <v>279.34513888888887</v>
      </c>
      <c r="M170">
        <f t="shared" si="9"/>
        <v>473.3698766023311</v>
      </c>
      <c r="N170">
        <f t="shared" si="13"/>
        <v>120.48584689397819</v>
      </c>
    </row>
    <row r="171" spans="1:14" ht="12.75">
      <c r="A171" t="s">
        <v>140</v>
      </c>
      <c r="B171" s="1">
        <v>36804</v>
      </c>
      <c r="C171" s="2">
        <v>0.3478009259259259</v>
      </c>
      <c r="D171" t="s">
        <v>427</v>
      </c>
      <c r="E171">
        <v>0.676</v>
      </c>
      <c r="F171">
        <v>10.0156</v>
      </c>
      <c r="G171" t="s">
        <v>428</v>
      </c>
      <c r="H171">
        <v>1.68</v>
      </c>
      <c r="I171">
        <v>72.0242</v>
      </c>
      <c r="K171" s="2">
        <v>0.347222222222222</v>
      </c>
      <c r="L171" s="3">
        <f t="shared" si="10"/>
        <v>279.34722222222223</v>
      </c>
      <c r="M171">
        <f t="shared" si="9"/>
        <v>513.8884375614635</v>
      </c>
      <c r="N171">
        <f t="shared" si="13"/>
        <v>117.97746023822015</v>
      </c>
    </row>
    <row r="172" spans="1:14" ht="12.75">
      <c r="A172" t="s">
        <v>141</v>
      </c>
      <c r="B172" s="1">
        <v>36804</v>
      </c>
      <c r="C172" s="2">
        <v>0.34988425925925926</v>
      </c>
      <c r="D172" t="s">
        <v>427</v>
      </c>
      <c r="E172">
        <v>0.676</v>
      </c>
      <c r="F172">
        <v>9.4805</v>
      </c>
      <c r="G172" t="s">
        <v>428</v>
      </c>
      <c r="H172">
        <v>1.676</v>
      </c>
      <c r="I172">
        <v>73.5166</v>
      </c>
      <c r="K172" s="2">
        <v>0.349305555555555</v>
      </c>
      <c r="L172" s="3">
        <f t="shared" si="10"/>
        <v>279.34930555555553</v>
      </c>
      <c r="M172">
        <f t="shared" si="9"/>
        <v>486.4330975978929</v>
      </c>
      <c r="N172">
        <f t="shared" si="13"/>
        <v>119.69750997404691</v>
      </c>
    </row>
    <row r="173" spans="1:14" ht="12.75">
      <c r="A173" t="s">
        <v>142</v>
      </c>
      <c r="B173" s="1">
        <v>36804</v>
      </c>
      <c r="C173" s="2">
        <v>0.35196759259259264</v>
      </c>
      <c r="D173" t="s">
        <v>427</v>
      </c>
      <c r="E173">
        <v>0.676</v>
      </c>
      <c r="F173">
        <v>10.2809</v>
      </c>
      <c r="G173" t="s">
        <v>428</v>
      </c>
      <c r="H173">
        <v>1.678</v>
      </c>
      <c r="I173">
        <v>71.4669</v>
      </c>
      <c r="K173" s="2">
        <v>0.351388888888889</v>
      </c>
      <c r="L173" s="3">
        <f t="shared" si="10"/>
        <v>279.3513888888889</v>
      </c>
      <c r="M173">
        <f t="shared" si="9"/>
        <v>527.5006627386929</v>
      </c>
      <c r="N173">
        <f t="shared" si="13"/>
        <v>117.33515005477324</v>
      </c>
    </row>
    <row r="174" spans="1:14" ht="12.75">
      <c r="A174" t="s">
        <v>143</v>
      </c>
      <c r="B174" s="1">
        <v>36804</v>
      </c>
      <c r="C174" s="2">
        <v>0.3540509259259259</v>
      </c>
      <c r="D174" t="s">
        <v>427</v>
      </c>
      <c r="E174">
        <v>0.676</v>
      </c>
      <c r="F174">
        <v>10.4044</v>
      </c>
      <c r="G174" t="s">
        <v>428</v>
      </c>
      <c r="H174">
        <v>1.678</v>
      </c>
      <c r="I174">
        <v>74.3058</v>
      </c>
      <c r="K174" s="2">
        <v>0.353472222222222</v>
      </c>
      <c r="L174" s="3">
        <f t="shared" si="10"/>
        <v>279.3534722222222</v>
      </c>
      <c r="M174">
        <f t="shared" si="9"/>
        <v>533.8372997887789</v>
      </c>
      <c r="N174">
        <f t="shared" si="13"/>
        <v>120.60709403429513</v>
      </c>
    </row>
    <row r="175" spans="1:14" ht="12.75">
      <c r="A175" t="s">
        <v>144</v>
      </c>
      <c r="B175" s="1">
        <v>36804</v>
      </c>
      <c r="C175" s="2">
        <v>0.3561342592592593</v>
      </c>
      <c r="D175" t="s">
        <v>427</v>
      </c>
      <c r="E175">
        <v>0.676</v>
      </c>
      <c r="F175">
        <v>9.9503</v>
      </c>
      <c r="G175" t="s">
        <v>428</v>
      </c>
      <c r="H175">
        <v>1.676</v>
      </c>
      <c r="I175">
        <v>75.3138</v>
      </c>
      <c r="K175" s="2">
        <v>0.355555555555555</v>
      </c>
      <c r="L175" s="3">
        <f t="shared" si="10"/>
        <v>279.35555555555555</v>
      </c>
      <c r="M175">
        <f t="shared" si="9"/>
        <v>510.5379727892321</v>
      </c>
      <c r="N175">
        <f t="shared" si="13"/>
        <v>121.76885370577281</v>
      </c>
    </row>
    <row r="176" spans="1:14" ht="12.75">
      <c r="A176" t="s">
        <v>145</v>
      </c>
      <c r="B176" s="1">
        <v>36804</v>
      </c>
      <c r="C176" s="2">
        <v>0.35821759259259256</v>
      </c>
      <c r="D176" t="s">
        <v>427</v>
      </c>
      <c r="E176">
        <v>0.675</v>
      </c>
      <c r="F176">
        <v>9.8244</v>
      </c>
      <c r="G176" t="s">
        <v>428</v>
      </c>
      <c r="H176">
        <v>1.676</v>
      </c>
      <c r="I176">
        <v>74.8362</v>
      </c>
      <c r="K176" s="2">
        <v>0.357638888888889</v>
      </c>
      <c r="L176" s="3">
        <f t="shared" si="10"/>
        <v>279.3576388888889</v>
      </c>
      <c r="M176">
        <f t="shared" si="9"/>
        <v>504.07819461428613</v>
      </c>
      <c r="N176">
        <f t="shared" si="13"/>
        <v>121.21840090904891</v>
      </c>
    </row>
    <row r="177" spans="1:14" ht="12.75">
      <c r="A177" t="s">
        <v>146</v>
      </c>
      <c r="B177" s="1">
        <v>36804</v>
      </c>
      <c r="C177" s="2">
        <v>0.3603125</v>
      </c>
      <c r="D177" t="s">
        <v>427</v>
      </c>
      <c r="E177">
        <v>0.676</v>
      </c>
      <c r="F177">
        <v>9.6043</v>
      </c>
      <c r="G177" t="s">
        <v>428</v>
      </c>
      <c r="H177">
        <v>1.676</v>
      </c>
      <c r="I177">
        <v>71.7885</v>
      </c>
      <c r="K177" s="2">
        <v>0.359722222222222</v>
      </c>
      <c r="L177" s="3">
        <f t="shared" si="10"/>
        <v>279.3597222222222</v>
      </c>
      <c r="M177">
        <f aca="true" t="shared" si="14" ref="M177:M203">500*F177/AVERAGE($Q$207,$Q$47)</f>
        <v>492.7851272885864</v>
      </c>
      <c r="N177">
        <f t="shared" si="13"/>
        <v>117.70580671186372</v>
      </c>
    </row>
    <row r="178" spans="1:14" ht="12.75">
      <c r="A178" t="s">
        <v>147</v>
      </c>
      <c r="B178" s="1">
        <v>36804</v>
      </c>
      <c r="C178" s="2">
        <v>0.3623958333333333</v>
      </c>
      <c r="D178" t="s">
        <v>427</v>
      </c>
      <c r="E178">
        <v>0.675</v>
      </c>
      <c r="F178">
        <v>10.332</v>
      </c>
      <c r="G178" t="s">
        <v>428</v>
      </c>
      <c r="H178">
        <v>1.671</v>
      </c>
      <c r="I178">
        <v>75.6073</v>
      </c>
      <c r="K178" s="2">
        <v>0.361805555555555</v>
      </c>
      <c r="L178" s="3">
        <f t="shared" si="10"/>
        <v>279.3618055555556</v>
      </c>
      <c r="M178">
        <f t="shared" si="14"/>
        <v>530.1225425221696</v>
      </c>
      <c r="N178">
        <f t="shared" si="13"/>
        <v>122.10712400694217</v>
      </c>
    </row>
    <row r="179" spans="1:14" ht="12.75">
      <c r="A179" t="s">
        <v>148</v>
      </c>
      <c r="B179" s="1">
        <v>36804</v>
      </c>
      <c r="C179" s="2">
        <v>0.3644791666666667</v>
      </c>
      <c r="D179" t="s">
        <v>427</v>
      </c>
      <c r="E179">
        <v>0.675</v>
      </c>
      <c r="F179">
        <v>9.788</v>
      </c>
      <c r="G179" t="s">
        <v>428</v>
      </c>
      <c r="H179">
        <v>1.671</v>
      </c>
      <c r="I179">
        <v>72.6875</v>
      </c>
      <c r="K179" s="2">
        <v>0.363888888888889</v>
      </c>
      <c r="L179" s="3">
        <f t="shared" si="10"/>
        <v>279.3638888888889</v>
      </c>
      <c r="M179">
        <f t="shared" si="14"/>
        <v>502.2105542205765</v>
      </c>
      <c r="N179">
        <f t="shared" si="13"/>
        <v>118.74193959346934</v>
      </c>
    </row>
    <row r="180" spans="1:14" ht="12.75">
      <c r="A180" t="s">
        <v>149</v>
      </c>
      <c r="B180" s="1">
        <v>36804</v>
      </c>
      <c r="C180" s="2">
        <v>0.3665625</v>
      </c>
      <c r="D180" t="s">
        <v>427</v>
      </c>
      <c r="E180">
        <v>0.675</v>
      </c>
      <c r="F180">
        <v>9.6068</v>
      </c>
      <c r="G180" t="s">
        <v>428</v>
      </c>
      <c r="H180">
        <v>1.67</v>
      </c>
      <c r="I180">
        <v>72.8667</v>
      </c>
      <c r="K180" s="2">
        <v>0.365972222222222</v>
      </c>
      <c r="L180" s="3">
        <f t="shared" si="10"/>
        <v>279.36597222222224</v>
      </c>
      <c r="M180">
        <f t="shared" si="14"/>
        <v>492.9133992936488</v>
      </c>
      <c r="N180">
        <f t="shared" si="13"/>
        <v>118.94847464617646</v>
      </c>
    </row>
    <row r="181" spans="1:14" ht="12.75">
      <c r="A181" t="s">
        <v>150</v>
      </c>
      <c r="B181" s="1">
        <v>36804</v>
      </c>
      <c r="C181" s="2">
        <v>0.36864583333333334</v>
      </c>
      <c r="D181" t="s">
        <v>427</v>
      </c>
      <c r="E181">
        <v>0.676</v>
      </c>
      <c r="F181">
        <v>10.2895</v>
      </c>
      <c r="G181" t="s">
        <v>428</v>
      </c>
      <c r="H181">
        <v>1.671</v>
      </c>
      <c r="I181">
        <v>70.1575</v>
      </c>
      <c r="K181" s="2">
        <v>0.368055555555555</v>
      </c>
      <c r="L181" s="3">
        <f t="shared" si="10"/>
        <v>279.36805555555554</v>
      </c>
      <c r="M181">
        <f t="shared" si="14"/>
        <v>527.9419184361077</v>
      </c>
      <c r="N181">
        <f t="shared" si="13"/>
        <v>115.82601502120883</v>
      </c>
    </row>
    <row r="182" spans="1:14" ht="12.75">
      <c r="A182" t="s">
        <v>151</v>
      </c>
      <c r="B182" s="1">
        <v>36804</v>
      </c>
      <c r="C182" s="2">
        <v>0.3707291666666667</v>
      </c>
      <c r="D182" t="s">
        <v>427</v>
      </c>
      <c r="E182">
        <v>0.675</v>
      </c>
      <c r="F182">
        <v>9.8866</v>
      </c>
      <c r="G182" t="s">
        <v>428</v>
      </c>
      <c r="H182">
        <v>1.67</v>
      </c>
      <c r="I182">
        <v>70.9265</v>
      </c>
      <c r="K182" s="2">
        <v>0.370138888888889</v>
      </c>
      <c r="L182" s="3">
        <f t="shared" si="10"/>
        <v>279.3701388888889</v>
      </c>
      <c r="M182">
        <f t="shared" si="14"/>
        <v>507.2696021002403</v>
      </c>
      <c r="N182">
        <f t="shared" si="13"/>
        <v>116.71231778645324</v>
      </c>
    </row>
    <row r="183" spans="1:14" ht="12.75">
      <c r="A183" t="s">
        <v>152</v>
      </c>
      <c r="B183" s="1">
        <v>36804</v>
      </c>
      <c r="C183" s="2">
        <v>0.3728125</v>
      </c>
      <c r="D183" t="s">
        <v>427</v>
      </c>
      <c r="E183">
        <v>0.673</v>
      </c>
      <c r="F183">
        <v>9.7265</v>
      </c>
      <c r="G183" t="s">
        <v>428</v>
      </c>
      <c r="H183">
        <v>1.67</v>
      </c>
      <c r="I183">
        <v>70.0251</v>
      </c>
      <c r="K183" s="2">
        <v>0.372222222222222</v>
      </c>
      <c r="L183" s="3">
        <f t="shared" si="10"/>
        <v>279.3722222222222</v>
      </c>
      <c r="M183">
        <f t="shared" si="14"/>
        <v>499.05506289603983</v>
      </c>
      <c r="N183">
        <f t="shared" si="13"/>
        <v>115.6734188103917</v>
      </c>
    </row>
    <row r="184" spans="1:14" ht="12.75">
      <c r="A184" t="s">
        <v>153</v>
      </c>
      <c r="B184" s="1">
        <v>36804</v>
      </c>
      <c r="C184" s="2">
        <v>0.3749074074074074</v>
      </c>
      <c r="D184" t="s">
        <v>427</v>
      </c>
      <c r="E184">
        <v>0.675</v>
      </c>
      <c r="F184">
        <v>9.8697</v>
      </c>
      <c r="G184" t="s">
        <v>428</v>
      </c>
      <c r="H184">
        <v>1.668</v>
      </c>
      <c r="I184">
        <v>72.1584</v>
      </c>
      <c r="K184" s="2">
        <v>0.374305555555555</v>
      </c>
      <c r="L184" s="3">
        <f t="shared" si="10"/>
        <v>279.37430555555557</v>
      </c>
      <c r="M184">
        <f t="shared" si="14"/>
        <v>506.4024833460181</v>
      </c>
      <c r="N184">
        <f t="shared" si="13"/>
        <v>118.13213101987924</v>
      </c>
    </row>
    <row r="185" spans="1:14" ht="12.75">
      <c r="A185" t="s">
        <v>154</v>
      </c>
      <c r="B185" s="1">
        <v>36804</v>
      </c>
      <c r="C185" s="2">
        <v>0.37699074074074074</v>
      </c>
      <c r="D185" t="s">
        <v>427</v>
      </c>
      <c r="E185">
        <v>0.675</v>
      </c>
      <c r="F185">
        <v>10.3126</v>
      </c>
      <c r="G185" t="s">
        <v>428</v>
      </c>
      <c r="H185">
        <v>1.668</v>
      </c>
      <c r="I185">
        <v>71.3654</v>
      </c>
      <c r="K185" s="2">
        <v>0.376388888888889</v>
      </c>
      <c r="L185" s="3">
        <f t="shared" si="10"/>
        <v>279.37638888888887</v>
      </c>
      <c r="M185">
        <f t="shared" si="14"/>
        <v>529.127151762885</v>
      </c>
      <c r="N185">
        <f t="shared" si="13"/>
        <v>117.21816731007584</v>
      </c>
    </row>
    <row r="186" spans="1:14" ht="12.75">
      <c r="A186" t="s">
        <v>155</v>
      </c>
      <c r="B186" s="1">
        <v>36804</v>
      </c>
      <c r="C186" s="2">
        <v>0.37907407407407406</v>
      </c>
      <c r="D186" t="s">
        <v>427</v>
      </c>
      <c r="E186">
        <v>0.675</v>
      </c>
      <c r="F186">
        <v>9.6528</v>
      </c>
      <c r="G186" t="s">
        <v>428</v>
      </c>
      <c r="H186">
        <v>1.668</v>
      </c>
      <c r="I186">
        <v>73.7109</v>
      </c>
      <c r="K186" s="2">
        <v>0.378472222222222</v>
      </c>
      <c r="L186" s="3">
        <f t="shared" si="10"/>
        <v>279.37847222222223</v>
      </c>
      <c r="M186">
        <f t="shared" si="14"/>
        <v>495.2736041867982</v>
      </c>
      <c r="N186">
        <f t="shared" si="13"/>
        <v>119.9214483710391</v>
      </c>
    </row>
    <row r="187" spans="1:14" ht="12.75">
      <c r="A187" t="s">
        <v>156</v>
      </c>
      <c r="B187" s="1">
        <v>36804</v>
      </c>
      <c r="C187" s="2">
        <v>0.3811574074074074</v>
      </c>
      <c r="D187" t="s">
        <v>427</v>
      </c>
      <c r="E187">
        <v>0.678</v>
      </c>
      <c r="F187">
        <v>9.5963</v>
      </c>
      <c r="G187" t="s">
        <v>428</v>
      </c>
      <c r="H187">
        <v>1.671</v>
      </c>
      <c r="I187">
        <v>72.0225</v>
      </c>
      <c r="K187" s="2">
        <v>0.380555555555555</v>
      </c>
      <c r="L187" s="3">
        <f t="shared" si="10"/>
        <v>279.38055555555553</v>
      </c>
      <c r="M187">
        <f t="shared" si="14"/>
        <v>492.3746568723864</v>
      </c>
      <c r="N187">
        <f t="shared" si="13"/>
        <v>117.97550092131394</v>
      </c>
    </row>
    <row r="188" spans="1:14" ht="12.75">
      <c r="A188" t="s">
        <v>157</v>
      </c>
      <c r="B188" s="1">
        <v>36804</v>
      </c>
      <c r="C188" s="2">
        <v>0.38324074074074077</v>
      </c>
      <c r="D188" t="s">
        <v>427</v>
      </c>
      <c r="E188">
        <v>0.675</v>
      </c>
      <c r="F188">
        <v>9.9189</v>
      </c>
      <c r="G188" t="s">
        <v>428</v>
      </c>
      <c r="H188">
        <v>1.668</v>
      </c>
      <c r="I188">
        <v>72.3386</v>
      </c>
      <c r="K188" s="2">
        <v>0.382638888888889</v>
      </c>
      <c r="L188" s="3">
        <f t="shared" si="10"/>
        <v>279.3826388888889</v>
      </c>
      <c r="M188">
        <f t="shared" si="14"/>
        <v>508.9268764056475</v>
      </c>
      <c r="N188">
        <f t="shared" si="13"/>
        <v>118.33981861194297</v>
      </c>
    </row>
    <row r="189" spans="1:14" ht="12.75">
      <c r="A189" t="s">
        <v>158</v>
      </c>
      <c r="B189" s="1">
        <v>36804</v>
      </c>
      <c r="C189" s="2">
        <v>0.38532407407407404</v>
      </c>
      <c r="D189" t="s">
        <v>427</v>
      </c>
      <c r="E189">
        <v>0.675</v>
      </c>
      <c r="F189">
        <v>10.1742</v>
      </c>
      <c r="G189" t="s">
        <v>428</v>
      </c>
      <c r="H189">
        <v>1.668</v>
      </c>
      <c r="I189">
        <v>68.8626</v>
      </c>
      <c r="K189" s="2">
        <v>0.384722222222222</v>
      </c>
      <c r="L189" s="3">
        <f t="shared" si="10"/>
        <v>279.3847222222222</v>
      </c>
      <c r="M189">
        <f t="shared" si="14"/>
        <v>522.0260135626268</v>
      </c>
      <c r="N189">
        <f t="shared" si="13"/>
        <v>114.33359180831548</v>
      </c>
    </row>
    <row r="190" spans="1:14" ht="12.75">
      <c r="A190" t="s">
        <v>159</v>
      </c>
      <c r="B190" s="1">
        <v>36804</v>
      </c>
      <c r="C190" s="2">
        <v>0.3874074074074074</v>
      </c>
      <c r="D190" t="s">
        <v>427</v>
      </c>
      <c r="E190">
        <v>0.676</v>
      </c>
      <c r="F190">
        <v>9.9919</v>
      </c>
      <c r="G190" t="s">
        <v>428</v>
      </c>
      <c r="H190">
        <v>1.668</v>
      </c>
      <c r="I190">
        <v>75.941</v>
      </c>
      <c r="K190" s="2">
        <v>0.386805555555555</v>
      </c>
      <c r="L190" s="3">
        <f t="shared" si="10"/>
        <v>279.38680555555555</v>
      </c>
      <c r="M190">
        <f t="shared" si="14"/>
        <v>512.6724189534715</v>
      </c>
      <c r="N190">
        <f t="shared" si="13"/>
        <v>122.49172639024783</v>
      </c>
    </row>
    <row r="191" spans="1:14" ht="12.75">
      <c r="A191" t="s">
        <v>160</v>
      </c>
      <c r="B191" s="1">
        <v>36804</v>
      </c>
      <c r="C191" s="2">
        <v>0.38950231481481484</v>
      </c>
      <c r="D191" t="s">
        <v>427</v>
      </c>
      <c r="E191">
        <v>0.675</v>
      </c>
      <c r="F191">
        <v>9.2618</v>
      </c>
      <c r="G191" t="s">
        <v>428</v>
      </c>
      <c r="H191">
        <v>1.668</v>
      </c>
      <c r="I191">
        <v>71.9691</v>
      </c>
      <c r="K191" s="2">
        <v>0.388888888888889</v>
      </c>
      <c r="L191" s="3">
        <f t="shared" si="10"/>
        <v>279.3888888888889</v>
      </c>
      <c r="M191">
        <f t="shared" si="14"/>
        <v>475.21186259502815</v>
      </c>
      <c r="N191">
        <f t="shared" si="13"/>
        <v>117.91395531967015</v>
      </c>
    </row>
    <row r="192" spans="1:14" ht="12.75">
      <c r="A192" t="s">
        <v>161</v>
      </c>
      <c r="B192" s="1">
        <v>36804</v>
      </c>
      <c r="C192" s="2">
        <v>0.3915856481481481</v>
      </c>
      <c r="D192" t="s">
        <v>427</v>
      </c>
      <c r="E192">
        <v>0.675</v>
      </c>
      <c r="F192">
        <v>9.927</v>
      </c>
      <c r="G192" t="s">
        <v>428</v>
      </c>
      <c r="H192">
        <v>1.666</v>
      </c>
      <c r="I192">
        <v>72.1473</v>
      </c>
      <c r="K192" s="2">
        <v>0.390972222222222</v>
      </c>
      <c r="L192" s="3">
        <f t="shared" si="10"/>
        <v>279.3909722222222</v>
      </c>
      <c r="M192">
        <f t="shared" si="14"/>
        <v>509.3424777020498</v>
      </c>
      <c r="N192">
        <f t="shared" si="13"/>
        <v>118.11933783302067</v>
      </c>
    </row>
    <row r="193" spans="1:14" ht="12.75">
      <c r="A193" t="s">
        <v>162</v>
      </c>
      <c r="B193" s="1">
        <v>36804</v>
      </c>
      <c r="C193" s="2">
        <v>0.3936689814814815</v>
      </c>
      <c r="D193" t="s">
        <v>427</v>
      </c>
      <c r="E193">
        <v>0.675</v>
      </c>
      <c r="F193">
        <v>9.6875</v>
      </c>
      <c r="G193" t="s">
        <v>428</v>
      </c>
      <c r="H193">
        <v>1.668</v>
      </c>
      <c r="I193">
        <v>71.7418</v>
      </c>
      <c r="K193" s="2">
        <v>0.393055555555555</v>
      </c>
      <c r="L193" s="3">
        <f t="shared" si="10"/>
        <v>279.3930555555556</v>
      </c>
      <c r="M193">
        <f t="shared" si="14"/>
        <v>497.0540196170653</v>
      </c>
      <c r="N193">
        <f t="shared" si="13"/>
        <v>117.65198312390936</v>
      </c>
    </row>
    <row r="194" spans="1:14" ht="12.75">
      <c r="A194" t="s">
        <v>163</v>
      </c>
      <c r="B194" s="1">
        <v>36804</v>
      </c>
      <c r="C194" s="2">
        <v>0.3957523148148148</v>
      </c>
      <c r="D194" t="s">
        <v>427</v>
      </c>
      <c r="E194">
        <v>0.675</v>
      </c>
      <c r="F194">
        <v>10.0446</v>
      </c>
      <c r="G194" t="s">
        <v>428</v>
      </c>
      <c r="H194">
        <v>1.666</v>
      </c>
      <c r="I194">
        <v>71.4422</v>
      </c>
      <c r="K194" s="2">
        <v>0.395138888888889</v>
      </c>
      <c r="L194" s="3">
        <f t="shared" si="10"/>
        <v>279.3951388888889</v>
      </c>
      <c r="M194">
        <f t="shared" si="14"/>
        <v>515.3763928201884</v>
      </c>
      <c r="N194">
        <f t="shared" si="13"/>
        <v>117.3066823326646</v>
      </c>
    </row>
    <row r="195" spans="1:14" ht="12.75">
      <c r="A195" t="s">
        <v>164</v>
      </c>
      <c r="B195" s="1">
        <v>36804</v>
      </c>
      <c r="C195" s="2">
        <v>0.39783564814814815</v>
      </c>
      <c r="D195" t="s">
        <v>427</v>
      </c>
      <c r="E195">
        <v>0.675</v>
      </c>
      <c r="F195">
        <v>9.6761</v>
      </c>
      <c r="G195" t="s">
        <v>428</v>
      </c>
      <c r="H195">
        <v>1.668</v>
      </c>
      <c r="I195">
        <v>73.6942</v>
      </c>
      <c r="K195" s="2">
        <v>0.397222222222222</v>
      </c>
      <c r="L195" s="3">
        <f t="shared" si="10"/>
        <v>279.39722222222224</v>
      </c>
      <c r="M195">
        <f t="shared" si="14"/>
        <v>496.4690992739805</v>
      </c>
      <c r="N195">
        <f t="shared" si="13"/>
        <v>119.90220096378346</v>
      </c>
    </row>
    <row r="196" spans="1:14" ht="12.75">
      <c r="A196" t="s">
        <v>435</v>
      </c>
      <c r="B196" s="1">
        <v>36804</v>
      </c>
      <c r="C196">
        <f>AVERAGE(C195,C197)</f>
        <v>0.3999189814814815</v>
      </c>
      <c r="D196" t="s">
        <v>427</v>
      </c>
      <c r="E196" t="s">
        <v>435</v>
      </c>
      <c r="F196" t="s">
        <v>435</v>
      </c>
      <c r="G196" t="s">
        <v>428</v>
      </c>
      <c r="H196" t="s">
        <v>435</v>
      </c>
      <c r="I196" t="s">
        <v>435</v>
      </c>
      <c r="K196" s="2">
        <v>0.399305555555555</v>
      </c>
      <c r="L196" s="3">
        <f t="shared" si="10"/>
        <v>279.39930555555554</v>
      </c>
      <c r="M196" t="s">
        <v>435</v>
      </c>
      <c r="N196" t="s">
        <v>435</v>
      </c>
    </row>
    <row r="197" spans="1:14" ht="12.75">
      <c r="A197" t="s">
        <v>165</v>
      </c>
      <c r="B197" s="1">
        <v>36804</v>
      </c>
      <c r="C197" s="2">
        <v>0.4020023148148148</v>
      </c>
      <c r="D197" t="s">
        <v>427</v>
      </c>
      <c r="E197">
        <v>0.675</v>
      </c>
      <c r="F197">
        <v>9.9632</v>
      </c>
      <c r="G197" t="s">
        <v>428</v>
      </c>
      <c r="H197">
        <v>1.668</v>
      </c>
      <c r="I197">
        <v>70.2738</v>
      </c>
      <c r="K197" s="2">
        <v>0.401388888888889</v>
      </c>
      <c r="L197" s="3">
        <f t="shared" si="10"/>
        <v>279.4013888888889</v>
      </c>
      <c r="M197">
        <f t="shared" si="14"/>
        <v>511.19985633535435</v>
      </c>
      <c r="N197">
        <f>(277-103)/(-62+(AVERAGE($P$207,$P$47)))*I197+277-((277-103)/(-62+(AVERAGE($P$207,$P$47)))*210)</f>
        <v>115.96005534838429</v>
      </c>
    </row>
    <row r="198" spans="1:14" ht="12.75">
      <c r="A198" t="s">
        <v>166</v>
      </c>
      <c r="B198" s="1">
        <v>36804</v>
      </c>
      <c r="C198" s="2">
        <v>0.4040972222222223</v>
      </c>
      <c r="D198" t="s">
        <v>427</v>
      </c>
      <c r="E198">
        <v>0.673</v>
      </c>
      <c r="F198">
        <v>9.4825</v>
      </c>
      <c r="G198" t="s">
        <v>428</v>
      </c>
      <c r="H198">
        <v>1.666</v>
      </c>
      <c r="I198">
        <v>71.7926</v>
      </c>
      <c r="K198" s="2">
        <v>0.403472222222222</v>
      </c>
      <c r="L198" s="3">
        <f aca="true" t="shared" si="15" ref="L198:L261">B198-DATE(1999,12,31)+K198</f>
        <v>279.4034722222222</v>
      </c>
      <c r="M198">
        <f t="shared" si="14"/>
        <v>486.5357152019429</v>
      </c>
      <c r="N198">
        <f>(277-103)/(-62+(AVERAGE($P$207,$P$47)))*I198+277-((277-103)/(-62+(AVERAGE($P$207,$P$47)))*210)</f>
        <v>117.7105321232259</v>
      </c>
    </row>
    <row r="199" spans="1:14" ht="12.75">
      <c r="A199" t="s">
        <v>435</v>
      </c>
      <c r="B199" s="1">
        <v>36804</v>
      </c>
      <c r="C199">
        <f>AVERAGE(C198,C200)</f>
        <v>0.4061805555555556</v>
      </c>
      <c r="D199" t="s">
        <v>427</v>
      </c>
      <c r="E199" t="s">
        <v>435</v>
      </c>
      <c r="F199" t="s">
        <v>435</v>
      </c>
      <c r="G199" t="s">
        <v>428</v>
      </c>
      <c r="H199" t="s">
        <v>435</v>
      </c>
      <c r="I199" t="s">
        <v>435</v>
      </c>
      <c r="K199" s="2">
        <v>0.405555555555555</v>
      </c>
      <c r="L199" s="3">
        <f t="shared" si="15"/>
        <v>279.40555555555557</v>
      </c>
      <c r="M199" t="s">
        <v>435</v>
      </c>
      <c r="N199" t="s">
        <v>435</v>
      </c>
    </row>
    <row r="200" spans="1:14" ht="12.75">
      <c r="A200" t="s">
        <v>167</v>
      </c>
      <c r="B200" s="1">
        <v>36804</v>
      </c>
      <c r="C200" s="2">
        <v>0.4082638888888889</v>
      </c>
      <c r="D200" t="s">
        <v>427</v>
      </c>
      <c r="E200">
        <v>0.675</v>
      </c>
      <c r="F200">
        <v>9.7998</v>
      </c>
      <c r="G200" t="s">
        <v>428</v>
      </c>
      <c r="H200">
        <v>1.666</v>
      </c>
      <c r="I200">
        <v>69.7543</v>
      </c>
      <c r="K200" s="2">
        <v>0.407638888888889</v>
      </c>
      <c r="L200" s="3">
        <f t="shared" si="15"/>
        <v>279.40763888888887</v>
      </c>
      <c r="M200">
        <f t="shared" si="14"/>
        <v>502.81599808447135</v>
      </c>
      <c r="N200">
        <f>(277-103)/(-62+(AVERAGE($P$207,$P$47)))*I200+277-((277-103)/(-62+(AVERAGE($P$207,$P$47)))*210)</f>
        <v>115.36131115261776</v>
      </c>
    </row>
    <row r="201" spans="1:14" ht="12.75">
      <c r="A201" t="s">
        <v>168</v>
      </c>
      <c r="B201" s="1">
        <v>36804</v>
      </c>
      <c r="C201" s="2">
        <v>0.4103472222222222</v>
      </c>
      <c r="D201" t="s">
        <v>427</v>
      </c>
      <c r="E201">
        <v>0.673</v>
      </c>
      <c r="F201">
        <v>9.6538</v>
      </c>
      <c r="G201" t="s">
        <v>428</v>
      </c>
      <c r="H201">
        <v>1.665</v>
      </c>
      <c r="I201">
        <v>71.3475</v>
      </c>
      <c r="K201" s="2">
        <v>0.409722222222222</v>
      </c>
      <c r="L201" s="3">
        <f t="shared" si="15"/>
        <v>279.40972222222223</v>
      </c>
      <c r="M201">
        <f t="shared" si="14"/>
        <v>495.3249129888233</v>
      </c>
      <c r="N201">
        <f>(277-103)/(-62+(AVERAGE($P$207,$P$47)))*I201+277-((277-103)/(-62+(AVERAGE($P$207,$P$47)))*210)</f>
        <v>117.19753685559226</v>
      </c>
    </row>
    <row r="202" spans="1:14" ht="12.75">
      <c r="A202" t="s">
        <v>169</v>
      </c>
      <c r="B202" s="1">
        <v>36804</v>
      </c>
      <c r="C202" s="2">
        <v>0.4124884259259259</v>
      </c>
      <c r="D202" t="s">
        <v>427</v>
      </c>
      <c r="E202">
        <v>0.675</v>
      </c>
      <c r="F202">
        <v>9.5383</v>
      </c>
      <c r="G202" t="s">
        <v>428</v>
      </c>
      <c r="H202">
        <v>1.666</v>
      </c>
      <c r="I202">
        <v>75.5043</v>
      </c>
      <c r="K202" s="2">
        <v>0.411805555555555</v>
      </c>
      <c r="L202" s="3">
        <f t="shared" si="15"/>
        <v>279.41180555555553</v>
      </c>
      <c r="M202">
        <f t="shared" si="14"/>
        <v>489.39874635493715</v>
      </c>
      <c r="N202">
        <f>(277-103)/(-62+(AVERAGE($P$207,$P$47)))*I202+277-((277-103)/(-62+(AVERAGE($P$207,$P$47)))*210)</f>
        <v>121.98841245320983</v>
      </c>
    </row>
    <row r="203" spans="1:14" ht="12.75">
      <c r="A203" t="s">
        <v>170</v>
      </c>
      <c r="B203" s="1">
        <v>36804</v>
      </c>
      <c r="C203" s="2">
        <v>0.4145138888888889</v>
      </c>
      <c r="D203" t="s">
        <v>427</v>
      </c>
      <c r="E203">
        <v>0.673</v>
      </c>
      <c r="F203">
        <v>9.6153</v>
      </c>
      <c r="G203" t="s">
        <v>428</v>
      </c>
      <c r="H203">
        <v>1.666</v>
      </c>
      <c r="I203">
        <v>72.6262</v>
      </c>
      <c r="K203" s="2">
        <v>0.413888888888889</v>
      </c>
      <c r="L203" s="3">
        <f t="shared" si="15"/>
        <v>279.4138888888889</v>
      </c>
      <c r="M203">
        <f t="shared" si="14"/>
        <v>493.3495241108612</v>
      </c>
      <c r="N203">
        <f>(277-103)/(-62+(AVERAGE($P$207,$P$47)))*I203+277-((277-103)/(-62+(AVERAGE($P$207,$P$47)))*210)</f>
        <v>118.67128893090825</v>
      </c>
    </row>
    <row r="204" spans="1:14" ht="12.75">
      <c r="A204" t="s">
        <v>171</v>
      </c>
      <c r="B204" s="1">
        <v>36804</v>
      </c>
      <c r="C204" s="2">
        <v>0.41659722222222223</v>
      </c>
      <c r="D204" t="s">
        <v>427</v>
      </c>
      <c r="E204">
        <v>0.675</v>
      </c>
      <c r="F204">
        <v>10.0189</v>
      </c>
      <c r="G204" t="s">
        <v>428</v>
      </c>
      <c r="H204">
        <v>1.666</v>
      </c>
      <c r="I204">
        <v>72.8595</v>
      </c>
      <c r="K204" s="2">
        <v>0.415972222222222</v>
      </c>
      <c r="L204" s="3">
        <f t="shared" si="15"/>
        <v>279.4159722222222</v>
      </c>
      <c r="M204">
        <f>$O$4/AVERAGE($P$207,$P$47)*F204*40</f>
        <v>521.2419563572784</v>
      </c>
      <c r="N204">
        <f>(277-103)/(-62+(AVERAGE($P$207,$P$47)))*I204+277-((277-103)/(-62+(AVERAGE($P$207,$P$47)))*210)</f>
        <v>118.94017636280881</v>
      </c>
    </row>
    <row r="205" spans="1:17" ht="12.75">
      <c r="A205" t="s">
        <v>172</v>
      </c>
      <c r="B205" s="1">
        <v>36804</v>
      </c>
      <c r="C205" s="2">
        <v>0.4186921296296296</v>
      </c>
      <c r="D205" t="s">
        <v>427</v>
      </c>
      <c r="E205">
        <v>0.675</v>
      </c>
      <c r="F205">
        <v>9.6876</v>
      </c>
      <c r="G205" t="s">
        <v>428</v>
      </c>
      <c r="H205">
        <v>1.666</v>
      </c>
      <c r="I205">
        <v>211.3965</v>
      </c>
      <c r="K205" s="2">
        <v>0.418055555555555</v>
      </c>
      <c r="L205" s="3">
        <f t="shared" si="15"/>
        <v>279.41805555555555</v>
      </c>
      <c r="M205" t="s">
        <v>435</v>
      </c>
      <c r="N205" t="s">
        <v>435</v>
      </c>
      <c r="P205" t="s">
        <v>436</v>
      </c>
      <c r="Q205" t="s">
        <v>427</v>
      </c>
    </row>
    <row r="206" spans="1:14" ht="12.75">
      <c r="A206" t="s">
        <v>173</v>
      </c>
      <c r="B206" s="1">
        <v>36804</v>
      </c>
      <c r="C206" s="2">
        <v>0.42083333333333334</v>
      </c>
      <c r="D206" t="s">
        <v>427</v>
      </c>
      <c r="E206">
        <v>0.673</v>
      </c>
      <c r="F206">
        <v>9.9093</v>
      </c>
      <c r="G206" t="s">
        <v>428</v>
      </c>
      <c r="H206">
        <v>1.665</v>
      </c>
      <c r="I206">
        <v>212.5963</v>
      </c>
      <c r="K206" s="2">
        <v>0.420138888888889</v>
      </c>
      <c r="L206" s="3">
        <f t="shared" si="15"/>
        <v>279.4201388888889</v>
      </c>
      <c r="M206" t="s">
        <v>435</v>
      </c>
      <c r="N206" t="s">
        <v>435</v>
      </c>
    </row>
    <row r="207" spans="1:17" ht="12.75">
      <c r="A207" t="s">
        <v>174</v>
      </c>
      <c r="B207" s="1">
        <v>36804</v>
      </c>
      <c r="C207" s="2">
        <v>0.42285879629629625</v>
      </c>
      <c r="D207" t="s">
        <v>427</v>
      </c>
      <c r="E207">
        <v>0.675</v>
      </c>
      <c r="F207">
        <v>9.5101</v>
      </c>
      <c r="G207" t="s">
        <v>428</v>
      </c>
      <c r="H207">
        <v>1.666</v>
      </c>
      <c r="I207">
        <v>215.3307</v>
      </c>
      <c r="K207" s="2">
        <v>0.422222222222222</v>
      </c>
      <c r="L207" s="3">
        <f t="shared" si="15"/>
        <v>279.4222222222222</v>
      </c>
      <c r="M207" t="s">
        <v>435</v>
      </c>
      <c r="N207" t="s">
        <v>435</v>
      </c>
      <c r="P207">
        <f>AVERAGE(I206:I208)</f>
        <v>213.3836666666667</v>
      </c>
      <c r="Q207">
        <f>AVERAGE(F206:F208)</f>
        <v>9.735333333333333</v>
      </c>
    </row>
    <row r="208" spans="1:17" ht="12.75">
      <c r="A208" t="s">
        <v>175</v>
      </c>
      <c r="B208" s="1">
        <v>36804</v>
      </c>
      <c r="C208" s="2">
        <v>0.42494212962962963</v>
      </c>
      <c r="D208" t="s">
        <v>427</v>
      </c>
      <c r="E208">
        <v>0.675</v>
      </c>
      <c r="F208">
        <v>9.7866</v>
      </c>
      <c r="G208" t="s">
        <v>428</v>
      </c>
      <c r="H208">
        <v>1.666</v>
      </c>
      <c r="I208">
        <v>212.224</v>
      </c>
      <c r="K208" s="2">
        <v>0.424305555555555</v>
      </c>
      <c r="L208" s="3">
        <f t="shared" si="15"/>
        <v>279.4243055555556</v>
      </c>
      <c r="M208" t="s">
        <v>435</v>
      </c>
      <c r="N208" t="s">
        <v>435</v>
      </c>
      <c r="P208">
        <f>STDEV(I206:I208)</f>
        <v>1.6964244525819117</v>
      </c>
      <c r="Q208">
        <f>STDEV(F206:F208)</f>
        <v>0.20447827105429048</v>
      </c>
    </row>
    <row r="209" spans="1:14" ht="12.75">
      <c r="A209" t="s">
        <v>176</v>
      </c>
      <c r="B209" s="1">
        <v>36804</v>
      </c>
      <c r="C209" s="2">
        <v>0.427025462962963</v>
      </c>
      <c r="D209" t="s">
        <v>427</v>
      </c>
      <c r="E209">
        <v>0.675</v>
      </c>
      <c r="F209">
        <v>9.6686</v>
      </c>
      <c r="G209" t="s">
        <v>428</v>
      </c>
      <c r="H209">
        <v>1.666</v>
      </c>
      <c r="I209">
        <v>75.8324</v>
      </c>
      <c r="K209" s="2">
        <v>0.426388888888889</v>
      </c>
      <c r="L209" s="3">
        <f t="shared" si="15"/>
        <v>279.4263888888889</v>
      </c>
      <c r="M209">
        <f aca="true" t="shared" si="16" ref="M209:M272">500*F209/AVERAGE($Q$367,$Q$207)</f>
        <v>512.4355608634049</v>
      </c>
      <c r="N209">
        <f>(277-103)/(-62+(AVERAGE($P$207,$P$367)))*I209+277-((277-103)/(-62+(AVERAGE($P$207,$P$367)))*210)</f>
        <v>116.26617849764324</v>
      </c>
    </row>
    <row r="210" spans="1:14" ht="12.75">
      <c r="A210" t="s">
        <v>435</v>
      </c>
      <c r="B210" s="1">
        <v>36804</v>
      </c>
      <c r="C210">
        <f>AVERAGE(C209,C211)</f>
        <v>0.42914351851851856</v>
      </c>
      <c r="D210" t="s">
        <v>427</v>
      </c>
      <c r="E210" t="s">
        <v>435</v>
      </c>
      <c r="F210" t="s">
        <v>435</v>
      </c>
      <c r="G210" t="s">
        <v>428</v>
      </c>
      <c r="H210" t="s">
        <v>435</v>
      </c>
      <c r="I210" t="s">
        <v>435</v>
      </c>
      <c r="K210" s="2">
        <v>0.428472222222222</v>
      </c>
      <c r="L210" s="3">
        <f t="shared" si="15"/>
        <v>279.42847222222224</v>
      </c>
      <c r="M210" t="s">
        <v>435</v>
      </c>
      <c r="N210" t="s">
        <v>435</v>
      </c>
    </row>
    <row r="211" spans="1:14" ht="12.75">
      <c r="A211" t="s">
        <v>177</v>
      </c>
      <c r="B211" s="1">
        <v>36804</v>
      </c>
      <c r="C211" s="2">
        <v>0.4312615740740741</v>
      </c>
      <c r="D211" t="s">
        <v>427</v>
      </c>
      <c r="E211">
        <v>0.675</v>
      </c>
      <c r="F211">
        <v>9.7502</v>
      </c>
      <c r="G211" t="s">
        <v>428</v>
      </c>
      <c r="H211">
        <v>1.666</v>
      </c>
      <c r="I211">
        <v>73.9383</v>
      </c>
      <c r="K211" s="2">
        <v>0.430555555555555</v>
      </c>
      <c r="L211" s="3">
        <f t="shared" si="15"/>
        <v>279.43055555555554</v>
      </c>
      <c r="M211">
        <f t="shared" si="16"/>
        <v>516.7603588451658</v>
      </c>
      <c r="N211">
        <f>(277-103)/(-62+(AVERAGE($P$207,$P$367)))*I211+277-((277-103)/(-62+(AVERAGE($P$207,$P$367)))*210)</f>
        <v>113.99703206208346</v>
      </c>
    </row>
    <row r="212" spans="1:14" ht="12.75">
      <c r="A212" t="s">
        <v>178</v>
      </c>
      <c r="B212" s="1">
        <v>36804</v>
      </c>
      <c r="C212" s="2">
        <v>0.433287037037037</v>
      </c>
      <c r="D212" t="s">
        <v>427</v>
      </c>
      <c r="E212">
        <v>0.675</v>
      </c>
      <c r="F212">
        <v>10.5708</v>
      </c>
      <c r="G212" t="s">
        <v>428</v>
      </c>
      <c r="H212">
        <v>1.668</v>
      </c>
      <c r="I212">
        <v>70.8106</v>
      </c>
      <c r="K212" s="2">
        <v>0.432638888888889</v>
      </c>
      <c r="L212" s="3">
        <f t="shared" si="15"/>
        <v>279.4326388888889</v>
      </c>
      <c r="M212">
        <f t="shared" si="16"/>
        <v>560.2521385490021</v>
      </c>
      <c r="N212">
        <f>(277-103)/(-62+(AVERAGE($P$207,$P$367)))*I212+277-((277-103)/(-62+(AVERAGE($P$207,$P$367)))*210)</f>
        <v>110.25002329459471</v>
      </c>
    </row>
    <row r="213" spans="1:14" ht="12.75">
      <c r="A213" t="s">
        <v>435</v>
      </c>
      <c r="B213" s="1">
        <v>36804</v>
      </c>
      <c r="C213">
        <f>AVERAGE(C212,C214)</f>
        <v>0.43537037037037035</v>
      </c>
      <c r="D213" t="s">
        <v>427</v>
      </c>
      <c r="E213" t="s">
        <v>435</v>
      </c>
      <c r="F213" t="s">
        <v>435</v>
      </c>
      <c r="G213" t="s">
        <v>428</v>
      </c>
      <c r="H213" t="s">
        <v>435</v>
      </c>
      <c r="I213" t="s">
        <v>435</v>
      </c>
      <c r="K213" s="2">
        <v>0.434722222222222</v>
      </c>
      <c r="L213" s="3">
        <f t="shared" si="15"/>
        <v>279.4347222222222</v>
      </c>
      <c r="M213" t="s">
        <v>435</v>
      </c>
      <c r="N213" t="s">
        <v>435</v>
      </c>
    </row>
    <row r="214" spans="1:14" ht="12.75">
      <c r="A214" t="s">
        <v>179</v>
      </c>
      <c r="B214" s="1">
        <v>36804</v>
      </c>
      <c r="C214" s="2">
        <v>0.4374537037037037</v>
      </c>
      <c r="D214" t="s">
        <v>427</v>
      </c>
      <c r="E214">
        <v>0.675</v>
      </c>
      <c r="F214">
        <v>10.3542</v>
      </c>
      <c r="G214" t="s">
        <v>428</v>
      </c>
      <c r="H214">
        <v>1.666</v>
      </c>
      <c r="I214">
        <v>74.2057</v>
      </c>
      <c r="K214" s="2">
        <v>0.436805555555556</v>
      </c>
      <c r="L214" s="3">
        <f t="shared" si="15"/>
        <v>279.43680555555557</v>
      </c>
      <c r="M214">
        <f t="shared" si="16"/>
        <v>548.7723439062396</v>
      </c>
      <c r="N214">
        <f aca="true" t="shared" si="17" ref="N214:N220">(277-103)/(-62+(AVERAGE($P$207,$P$367)))*I214+277-((277-103)/(-62+(AVERAGE($P$207,$P$367)))*210)</f>
        <v>114.31737932826195</v>
      </c>
    </row>
    <row r="215" spans="1:14" ht="12.75">
      <c r="A215" t="s">
        <v>180</v>
      </c>
      <c r="B215" s="1">
        <v>36804</v>
      </c>
      <c r="C215" s="2">
        <v>0.43953703703703706</v>
      </c>
      <c r="D215" t="s">
        <v>427</v>
      </c>
      <c r="E215">
        <v>0.675</v>
      </c>
      <c r="F215">
        <v>10.7619</v>
      </c>
      <c r="G215" t="s">
        <v>428</v>
      </c>
      <c r="H215">
        <v>1.668</v>
      </c>
      <c r="I215">
        <v>72.8655</v>
      </c>
      <c r="K215" s="2">
        <v>0.438888888888889</v>
      </c>
      <c r="L215" s="3">
        <f t="shared" si="15"/>
        <v>279.43888888888887</v>
      </c>
      <c r="M215">
        <f t="shared" si="16"/>
        <v>570.3804338224643</v>
      </c>
      <c r="N215">
        <f t="shared" si="17"/>
        <v>112.7118093726433</v>
      </c>
    </row>
    <row r="216" spans="1:14" ht="12.75">
      <c r="A216" t="s">
        <v>181</v>
      </c>
      <c r="B216" s="1">
        <v>36804</v>
      </c>
      <c r="C216" s="2">
        <v>0.44162037037037033</v>
      </c>
      <c r="D216" t="s">
        <v>427</v>
      </c>
      <c r="E216">
        <v>0.675</v>
      </c>
      <c r="F216">
        <v>9.8655</v>
      </c>
      <c r="G216" t="s">
        <v>428</v>
      </c>
      <c r="H216">
        <v>1.668</v>
      </c>
      <c r="I216">
        <v>71.9147</v>
      </c>
      <c r="K216" s="2">
        <v>0.440972222222222</v>
      </c>
      <c r="L216" s="3">
        <f t="shared" si="15"/>
        <v>279.44097222222223</v>
      </c>
      <c r="M216">
        <f t="shared" si="16"/>
        <v>522.8712559934139</v>
      </c>
      <c r="N216">
        <f t="shared" si="17"/>
        <v>111.57274362588743</v>
      </c>
    </row>
    <row r="217" spans="1:14" ht="12.75">
      <c r="A217" t="s">
        <v>182</v>
      </c>
      <c r="B217" s="1">
        <v>36804</v>
      </c>
      <c r="C217" s="2">
        <v>0.4437037037037037</v>
      </c>
      <c r="D217" t="s">
        <v>427</v>
      </c>
      <c r="E217">
        <v>0.675</v>
      </c>
      <c r="F217">
        <v>9.9795</v>
      </c>
      <c r="G217" t="s">
        <v>428</v>
      </c>
      <c r="H217">
        <v>1.668</v>
      </c>
      <c r="I217">
        <v>72.244</v>
      </c>
      <c r="K217" s="2">
        <v>0.443055555555556</v>
      </c>
      <c r="L217" s="3">
        <f t="shared" si="15"/>
        <v>279.44305555555553</v>
      </c>
      <c r="M217">
        <f t="shared" si="16"/>
        <v>528.9132531738152</v>
      </c>
      <c r="N217">
        <f t="shared" si="17"/>
        <v>111.9672475703623</v>
      </c>
    </row>
    <row r="218" spans="1:14" ht="12.75">
      <c r="A218" t="s">
        <v>183</v>
      </c>
      <c r="B218" s="1">
        <v>36804</v>
      </c>
      <c r="C218" s="2">
        <v>0.445787037037037</v>
      </c>
      <c r="D218" t="s">
        <v>427</v>
      </c>
      <c r="E218">
        <v>0.675</v>
      </c>
      <c r="F218">
        <v>10.3228</v>
      </c>
      <c r="G218" t="s">
        <v>428</v>
      </c>
      <c r="H218">
        <v>1.668</v>
      </c>
      <c r="I218">
        <v>75.7679</v>
      </c>
      <c r="K218" s="2">
        <v>0.445138888888889</v>
      </c>
      <c r="L218" s="3">
        <f t="shared" si="15"/>
        <v>279.4451388888889</v>
      </c>
      <c r="M218">
        <f t="shared" si="16"/>
        <v>547.1081446828658</v>
      </c>
      <c r="N218">
        <f t="shared" si="17"/>
        <v>116.18890699925691</v>
      </c>
    </row>
    <row r="219" spans="1:14" ht="12.75">
      <c r="A219" t="s">
        <v>184</v>
      </c>
      <c r="B219" s="1">
        <v>36804</v>
      </c>
      <c r="C219" s="2">
        <v>0.44788194444444446</v>
      </c>
      <c r="D219" t="s">
        <v>427</v>
      </c>
      <c r="E219">
        <v>0.675</v>
      </c>
      <c r="F219">
        <v>10.5887</v>
      </c>
      <c r="G219" t="s">
        <v>428</v>
      </c>
      <c r="H219">
        <v>1.668</v>
      </c>
      <c r="I219">
        <v>75.4939</v>
      </c>
      <c r="K219" s="2">
        <v>0.447222222222222</v>
      </c>
      <c r="L219" s="3">
        <f t="shared" si="15"/>
        <v>279.4472222222222</v>
      </c>
      <c r="M219">
        <f t="shared" si="16"/>
        <v>561.2008381062755</v>
      </c>
      <c r="N219">
        <f t="shared" si="17"/>
        <v>115.86065288208073</v>
      </c>
    </row>
    <row r="220" spans="1:14" ht="12.75">
      <c r="A220" t="s">
        <v>185</v>
      </c>
      <c r="B220" s="1">
        <v>36804</v>
      </c>
      <c r="C220" s="2">
        <v>0.4499652777777778</v>
      </c>
      <c r="D220" t="s">
        <v>427</v>
      </c>
      <c r="E220">
        <v>0.675</v>
      </c>
      <c r="F220">
        <v>9.9408</v>
      </c>
      <c r="G220" t="s">
        <v>428</v>
      </c>
      <c r="H220">
        <v>1.668</v>
      </c>
      <c r="I220">
        <v>76.2567</v>
      </c>
      <c r="K220" s="2">
        <v>0.449305555555556</v>
      </c>
      <c r="L220" s="3">
        <f t="shared" si="15"/>
        <v>279.44930555555555</v>
      </c>
      <c r="M220">
        <f t="shared" si="16"/>
        <v>526.8621541309947</v>
      </c>
      <c r="N220">
        <f t="shared" si="17"/>
        <v>116.77449317617555</v>
      </c>
    </row>
    <row r="221" spans="1:14" ht="12.75">
      <c r="A221" t="s">
        <v>435</v>
      </c>
      <c r="B221" s="1">
        <v>36804</v>
      </c>
      <c r="C221">
        <f>AVERAGE(C220,C223)</f>
        <v>0.4530902777777778</v>
      </c>
      <c r="D221" t="s">
        <v>427</v>
      </c>
      <c r="E221" t="s">
        <v>435</v>
      </c>
      <c r="F221" t="s">
        <v>435</v>
      </c>
      <c r="G221" t="s">
        <v>428</v>
      </c>
      <c r="H221" t="s">
        <v>435</v>
      </c>
      <c r="I221" t="s">
        <v>435</v>
      </c>
      <c r="K221" s="2">
        <v>0.451388888888889</v>
      </c>
      <c r="L221" s="3">
        <f t="shared" si="15"/>
        <v>279.4513888888889</v>
      </c>
      <c r="M221" t="s">
        <v>435</v>
      </c>
      <c r="N221" t="s">
        <v>435</v>
      </c>
    </row>
    <row r="222" spans="1:14" ht="12.75">
      <c r="A222" t="s">
        <v>435</v>
      </c>
      <c r="B222" s="1">
        <v>36804</v>
      </c>
      <c r="C222">
        <f>AVERAGE(C221,C223)</f>
        <v>0.4546527777777778</v>
      </c>
      <c r="D222" t="s">
        <v>427</v>
      </c>
      <c r="E222" t="s">
        <v>435</v>
      </c>
      <c r="F222" t="s">
        <v>435</v>
      </c>
      <c r="G222" t="s">
        <v>428</v>
      </c>
      <c r="H222" t="s">
        <v>435</v>
      </c>
      <c r="I222" t="s">
        <v>435</v>
      </c>
      <c r="K222" s="2">
        <v>0.453472222222222</v>
      </c>
      <c r="L222" s="3">
        <f t="shared" si="15"/>
        <v>279.4534722222222</v>
      </c>
      <c r="M222" t="s">
        <v>435</v>
      </c>
      <c r="N222" t="s">
        <v>435</v>
      </c>
    </row>
    <row r="223" spans="1:14" ht="12.75">
      <c r="A223" t="s">
        <v>186</v>
      </c>
      <c r="B223" s="1">
        <v>36804</v>
      </c>
      <c r="C223" s="2">
        <v>0.45621527777777776</v>
      </c>
      <c r="D223" t="s">
        <v>427</v>
      </c>
      <c r="E223">
        <v>0.675</v>
      </c>
      <c r="F223">
        <v>9.9815</v>
      </c>
      <c r="G223" t="s">
        <v>428</v>
      </c>
      <c r="H223">
        <v>1.668</v>
      </c>
      <c r="I223">
        <v>73.7784</v>
      </c>
      <c r="K223" s="2">
        <v>0.455555555555556</v>
      </c>
      <c r="L223" s="3">
        <f t="shared" si="15"/>
        <v>279.4555555555556</v>
      </c>
      <c r="M223">
        <f t="shared" si="16"/>
        <v>529.0192531243486</v>
      </c>
      <c r="N223">
        <f>(277-103)/(-62+(AVERAGE($P$207,$P$367)))*I223+277-((277-103)/(-62+(AVERAGE($P$207,$P$367)))*210)</f>
        <v>113.80547062654892</v>
      </c>
    </row>
    <row r="224" spans="1:14" ht="12.75">
      <c r="A224" t="s">
        <v>435</v>
      </c>
      <c r="B224" s="1">
        <v>36804</v>
      </c>
      <c r="C224">
        <f>AVERAGE(C223,C225)</f>
        <v>0.4583333333333333</v>
      </c>
      <c r="D224" t="s">
        <v>427</v>
      </c>
      <c r="E224" t="s">
        <v>435</v>
      </c>
      <c r="F224" t="s">
        <v>435</v>
      </c>
      <c r="G224" t="s">
        <v>428</v>
      </c>
      <c r="H224" t="s">
        <v>435</v>
      </c>
      <c r="I224" t="s">
        <v>435</v>
      </c>
      <c r="K224" s="2">
        <v>0.457638888888889</v>
      </c>
      <c r="L224" s="3">
        <f t="shared" si="15"/>
        <v>279.4576388888889</v>
      </c>
      <c r="M224" t="s">
        <v>435</v>
      </c>
      <c r="N224" t="s">
        <v>435</v>
      </c>
    </row>
    <row r="225" spans="1:14" ht="12.75">
      <c r="A225" t="s">
        <v>187</v>
      </c>
      <c r="B225" s="1">
        <v>36804</v>
      </c>
      <c r="C225" s="2">
        <v>0.46045138888888887</v>
      </c>
      <c r="D225" t="s">
        <v>427</v>
      </c>
      <c r="E225">
        <v>0.676</v>
      </c>
      <c r="F225">
        <v>10.0353</v>
      </c>
      <c r="G225" t="s">
        <v>428</v>
      </c>
      <c r="H225">
        <v>1.67</v>
      </c>
      <c r="I225">
        <v>73.2272</v>
      </c>
      <c r="K225" s="2">
        <v>0.459722222222222</v>
      </c>
      <c r="L225" s="3">
        <f t="shared" si="15"/>
        <v>279.45972222222224</v>
      </c>
      <c r="M225">
        <f t="shared" si="16"/>
        <v>531.8706517936957</v>
      </c>
      <c r="N225">
        <f>(277-103)/(-62+(AVERAGE($P$207,$P$367)))*I225+277-((277-103)/(-62+(AVERAGE($P$207,$P$367)))*210)</f>
        <v>113.1451287674704</v>
      </c>
    </row>
    <row r="226" spans="1:14" ht="12.75">
      <c r="A226" t="s">
        <v>188</v>
      </c>
      <c r="B226" s="1">
        <v>36804</v>
      </c>
      <c r="C226" s="2">
        <v>0.46247685185185183</v>
      </c>
      <c r="D226" t="s">
        <v>427</v>
      </c>
      <c r="E226">
        <v>0.675</v>
      </c>
      <c r="F226">
        <v>9.7528</v>
      </c>
      <c r="G226" t="s">
        <v>428</v>
      </c>
      <c r="H226">
        <v>1.668</v>
      </c>
      <c r="I226">
        <v>76.1346</v>
      </c>
      <c r="K226" s="2">
        <v>0.461805555555556</v>
      </c>
      <c r="L226" s="3">
        <f t="shared" si="15"/>
        <v>279.46180555555554</v>
      </c>
      <c r="M226">
        <f t="shared" si="16"/>
        <v>516.8981587808593</v>
      </c>
      <c r="N226">
        <f>(277-103)/(-62+(AVERAGE($P$207,$P$367)))*I226+277-((277-103)/(-62+(AVERAGE($P$207,$P$367)))*210)</f>
        <v>116.6282164327186</v>
      </c>
    </row>
    <row r="227" spans="1:14" ht="12.75">
      <c r="A227" t="s">
        <v>189</v>
      </c>
      <c r="B227" s="1">
        <v>36804</v>
      </c>
      <c r="C227" s="2">
        <v>0.4645601851851852</v>
      </c>
      <c r="D227" t="s">
        <v>427</v>
      </c>
      <c r="E227">
        <v>0.675</v>
      </c>
      <c r="F227">
        <v>9.8496</v>
      </c>
      <c r="G227" t="s">
        <v>428</v>
      </c>
      <c r="H227">
        <v>1.668</v>
      </c>
      <c r="I227">
        <v>74.456</v>
      </c>
      <c r="K227" s="2">
        <v>0.463888888888889</v>
      </c>
      <c r="L227" s="3">
        <f t="shared" si="15"/>
        <v>279.4638888888889</v>
      </c>
      <c r="M227">
        <f t="shared" si="16"/>
        <v>522.0285563866737</v>
      </c>
      <c r="N227">
        <f>(277-103)/(-62+(AVERAGE($P$207,$P$367)))*I227+277-((277-103)/(-62+(AVERAGE($P$207,$P$367)))*210)</f>
        <v>114.61724066231011</v>
      </c>
    </row>
    <row r="228" spans="1:14" ht="12.75">
      <c r="A228" t="s">
        <v>190</v>
      </c>
      <c r="B228" s="1">
        <v>36804</v>
      </c>
      <c r="C228" s="2">
        <v>0.4666435185185185</v>
      </c>
      <c r="D228" t="s">
        <v>427</v>
      </c>
      <c r="E228">
        <v>0.675</v>
      </c>
      <c r="F228">
        <v>9.9465</v>
      </c>
      <c r="G228" t="s">
        <v>428</v>
      </c>
      <c r="H228">
        <v>1.67</v>
      </c>
      <c r="I228">
        <v>74.9106</v>
      </c>
      <c r="K228" s="2">
        <v>0.465972222222222</v>
      </c>
      <c r="L228" s="3">
        <f t="shared" si="15"/>
        <v>279.4659722222222</v>
      </c>
      <c r="M228">
        <f t="shared" si="16"/>
        <v>527.1642539900148</v>
      </c>
      <c r="N228">
        <f>(277-103)/(-62+(AVERAGE($P$207,$P$367)))*I228+277-((277-103)/(-62+(AVERAGE($P$207,$P$367)))*210)</f>
        <v>115.1618549749681</v>
      </c>
    </row>
    <row r="229" spans="1:14" ht="12.75">
      <c r="A229" t="s">
        <v>191</v>
      </c>
      <c r="B229" s="1">
        <v>36804</v>
      </c>
      <c r="C229" s="2">
        <v>0.46872685185185187</v>
      </c>
      <c r="D229" t="s">
        <v>427</v>
      </c>
      <c r="E229">
        <v>0.675</v>
      </c>
      <c r="F229">
        <v>9.7184</v>
      </c>
      <c r="G229" t="s">
        <v>428</v>
      </c>
      <c r="H229">
        <v>1.668</v>
      </c>
      <c r="I229">
        <v>74.1381</v>
      </c>
      <c r="K229" s="2">
        <v>0.468055555555556</v>
      </c>
      <c r="L229" s="3">
        <f t="shared" si="15"/>
        <v>279.46805555555557</v>
      </c>
      <c r="M229">
        <f t="shared" si="16"/>
        <v>515.0749596316856</v>
      </c>
      <c r="N229">
        <f>(277-103)/(-62+(AVERAGE($P$207,$P$367)))*I229+277-((277-103)/(-62+(AVERAGE($P$207,$P$367)))*210)</f>
        <v>114.23639400592214</v>
      </c>
    </row>
    <row r="230" spans="1:14" ht="12.75">
      <c r="A230" t="s">
        <v>192</v>
      </c>
      <c r="B230" s="1">
        <v>36804</v>
      </c>
      <c r="C230" s="2">
        <v>0.4708101851851852</v>
      </c>
      <c r="D230" t="s">
        <v>427</v>
      </c>
      <c r="E230">
        <v>0.676</v>
      </c>
      <c r="F230">
        <v>10.0673</v>
      </c>
      <c r="G230" t="s">
        <v>428</v>
      </c>
      <c r="H230">
        <v>1.671</v>
      </c>
      <c r="I230">
        <v>73.6851</v>
      </c>
      <c r="K230" s="2">
        <v>0.470138888888889</v>
      </c>
      <c r="L230" s="3">
        <f>B210-DATE(1999,12,31)+K210</f>
        <v>279.42847222222224</v>
      </c>
      <c r="M230" t="e">
        <f>500*F210/AVERAGE($Q$367,$Q$207)</f>
        <v>#VALUE!</v>
      </c>
      <c r="N230" t="e">
        <f>(277-103)/(-62+(AVERAGE($P$207,$P$367)))*I210+277-((277-103)/(-62+(AVERAGE($P$207,$P$367)))*210)</f>
        <v>#VALUE!</v>
      </c>
    </row>
    <row r="231" spans="1:14" ht="12.75">
      <c r="A231" t="s">
        <v>193</v>
      </c>
      <c r="B231" s="1">
        <v>36804</v>
      </c>
      <c r="C231" s="2">
        <v>0.4728935185185185</v>
      </c>
      <c r="D231" t="s">
        <v>427</v>
      </c>
      <c r="E231">
        <v>0.673</v>
      </c>
      <c r="F231">
        <v>10.0551</v>
      </c>
      <c r="G231" t="s">
        <v>428</v>
      </c>
      <c r="H231">
        <v>1.67</v>
      </c>
      <c r="I231">
        <v>74.5153</v>
      </c>
      <c r="K231" s="2">
        <v>0.472222222222222</v>
      </c>
      <c r="L231" s="3">
        <f t="shared" si="15"/>
        <v>279.47222222222223</v>
      </c>
      <c r="M231">
        <f t="shared" si="16"/>
        <v>532.920051303976</v>
      </c>
      <c r="N231">
        <f>(277-103)/(-62+(AVERAGE($P$207,$P$367)))*I231+277-((277-103)/(-62+(AVERAGE($P$207,$P$367)))*210)</f>
        <v>114.68828252051645</v>
      </c>
    </row>
    <row r="232" spans="1:14" ht="12.75">
      <c r="A232" t="s">
        <v>435</v>
      </c>
      <c r="B232" s="1">
        <v>36804</v>
      </c>
      <c r="C232">
        <f>AVERAGE(C231,C233)</f>
        <v>0.4749826388888889</v>
      </c>
      <c r="D232" t="s">
        <v>427</v>
      </c>
      <c r="E232" t="s">
        <v>435</v>
      </c>
      <c r="F232" t="s">
        <v>435</v>
      </c>
      <c r="G232" t="s">
        <v>428</v>
      </c>
      <c r="H232" t="s">
        <v>435</v>
      </c>
      <c r="I232" t="s">
        <v>435</v>
      </c>
      <c r="K232" s="2">
        <v>0.474305555555555</v>
      </c>
      <c r="L232" s="3">
        <f t="shared" si="15"/>
        <v>279.47430555555553</v>
      </c>
      <c r="M232" t="s">
        <v>435</v>
      </c>
      <c r="N232" t="s">
        <v>435</v>
      </c>
    </row>
    <row r="233" spans="1:14" ht="12.75">
      <c r="A233" t="s">
        <v>194</v>
      </c>
      <c r="B233" s="1">
        <v>36804</v>
      </c>
      <c r="C233" s="2">
        <v>0.47707175925925926</v>
      </c>
      <c r="D233" t="s">
        <v>427</v>
      </c>
      <c r="E233">
        <v>0.675</v>
      </c>
      <c r="F233">
        <v>11.0509</v>
      </c>
      <c r="G233" t="s">
        <v>428</v>
      </c>
      <c r="H233">
        <v>1.67</v>
      </c>
      <c r="I233">
        <v>73.7242</v>
      </c>
      <c r="K233" s="2">
        <v>0.476388888888889</v>
      </c>
      <c r="L233" s="3">
        <f t="shared" si="15"/>
        <v>279.4763888888889</v>
      </c>
      <c r="M233">
        <f t="shared" si="16"/>
        <v>585.6974266745342</v>
      </c>
      <c r="N233">
        <f aca="true" t="shared" si="18" ref="N233:N292">(277-103)/(-62+(AVERAGE($P$207,$P$367)))*I233+277-((277-103)/(-62+(AVERAGE($P$207,$P$367)))*210)</f>
        <v>113.74053860774978</v>
      </c>
    </row>
    <row r="234" spans="1:14" ht="12.75">
      <c r="A234" t="s">
        <v>195</v>
      </c>
      <c r="B234" s="1">
        <v>36804</v>
      </c>
      <c r="C234" s="2">
        <v>0.47915509259259265</v>
      </c>
      <c r="D234" t="s">
        <v>427</v>
      </c>
      <c r="E234">
        <v>0.675</v>
      </c>
      <c r="F234">
        <v>10.214</v>
      </c>
      <c r="G234" t="s">
        <v>428</v>
      </c>
      <c r="H234">
        <v>1.668</v>
      </c>
      <c r="I234">
        <v>73.2268</v>
      </c>
      <c r="K234" s="2">
        <v>0.478472222222222</v>
      </c>
      <c r="L234" s="3">
        <f t="shared" si="15"/>
        <v>279.4784722222222</v>
      </c>
      <c r="M234">
        <f t="shared" si="16"/>
        <v>541.3417473738513</v>
      </c>
      <c r="N234">
        <f t="shared" si="18"/>
        <v>113.14464956437962</v>
      </c>
    </row>
    <row r="235" spans="1:14" ht="12.75">
      <c r="A235" t="s">
        <v>196</v>
      </c>
      <c r="B235" s="1">
        <v>36804</v>
      </c>
      <c r="C235" s="2">
        <v>0.4812384259259259</v>
      </c>
      <c r="D235" t="s">
        <v>427</v>
      </c>
      <c r="E235">
        <v>0.675</v>
      </c>
      <c r="F235">
        <v>9.3253</v>
      </c>
      <c r="G235" t="s">
        <v>428</v>
      </c>
      <c r="H235">
        <v>1.67</v>
      </c>
      <c r="I235">
        <v>68.7461</v>
      </c>
      <c r="K235" s="2">
        <v>0.480555555555555</v>
      </c>
      <c r="L235" s="3">
        <f t="shared" si="15"/>
        <v>279.48055555555555</v>
      </c>
      <c r="M235">
        <f t="shared" si="16"/>
        <v>494.24066935435434</v>
      </c>
      <c r="N235">
        <f t="shared" si="18"/>
        <v>107.77673634236766</v>
      </c>
    </row>
    <row r="236" spans="1:14" ht="12.75">
      <c r="A236" t="s">
        <v>197</v>
      </c>
      <c r="B236" s="1">
        <v>36804</v>
      </c>
      <c r="C236" s="2">
        <v>0.4833217592592593</v>
      </c>
      <c r="D236" t="s">
        <v>427</v>
      </c>
      <c r="E236">
        <v>0.675</v>
      </c>
      <c r="F236">
        <v>9.8602</v>
      </c>
      <c r="G236" t="s">
        <v>428</v>
      </c>
      <c r="H236">
        <v>1.67</v>
      </c>
      <c r="I236">
        <v>73.6639</v>
      </c>
      <c r="K236" s="2">
        <v>0.482638888888889</v>
      </c>
      <c r="L236" s="3">
        <f t="shared" si="15"/>
        <v>279.4826388888889</v>
      </c>
      <c r="M236">
        <f t="shared" si="16"/>
        <v>522.5903561245005</v>
      </c>
      <c r="N236">
        <f t="shared" si="18"/>
        <v>113.6682987418165</v>
      </c>
    </row>
    <row r="237" spans="1:14" ht="12.75">
      <c r="A237" t="s">
        <v>198</v>
      </c>
      <c r="B237" s="1">
        <v>36804</v>
      </c>
      <c r="C237" s="2">
        <v>0.48540509259259257</v>
      </c>
      <c r="D237" t="s">
        <v>427</v>
      </c>
      <c r="E237">
        <v>0.676</v>
      </c>
      <c r="F237">
        <v>11.0176</v>
      </c>
      <c r="G237" t="s">
        <v>428</v>
      </c>
      <c r="H237">
        <v>1.671</v>
      </c>
      <c r="I237">
        <v>72.209</v>
      </c>
      <c r="K237" s="2">
        <v>0.484722222222222</v>
      </c>
      <c r="L237" s="3">
        <f t="shared" si="15"/>
        <v>279.4847222222222</v>
      </c>
      <c r="M237">
        <f t="shared" si="16"/>
        <v>583.9325274981538</v>
      </c>
      <c r="N237">
        <f t="shared" si="18"/>
        <v>111.9253172999201</v>
      </c>
    </row>
    <row r="238" spans="1:14" ht="12.75">
      <c r="A238" t="s">
        <v>199</v>
      </c>
      <c r="B238" s="1">
        <v>36804</v>
      </c>
      <c r="C238" s="2">
        <v>0.48748842592592595</v>
      </c>
      <c r="D238" t="s">
        <v>427</v>
      </c>
      <c r="E238">
        <v>0.675</v>
      </c>
      <c r="F238">
        <v>9.8659</v>
      </c>
      <c r="G238" t="s">
        <v>428</v>
      </c>
      <c r="H238">
        <v>1.671</v>
      </c>
      <c r="I238">
        <v>74.7299</v>
      </c>
      <c r="K238" s="2">
        <v>0.486805555555555</v>
      </c>
      <c r="L238" s="3">
        <f t="shared" si="15"/>
        <v>279.4868055555556</v>
      </c>
      <c r="M238">
        <f t="shared" si="16"/>
        <v>522.8924559835206</v>
      </c>
      <c r="N238">
        <f t="shared" si="18"/>
        <v>114.94537497871357</v>
      </c>
    </row>
    <row r="239" spans="1:14" ht="12.75">
      <c r="A239" t="s">
        <v>200</v>
      </c>
      <c r="B239" s="1">
        <v>36804</v>
      </c>
      <c r="C239" s="2">
        <v>0.4895833333333333</v>
      </c>
      <c r="D239" t="s">
        <v>427</v>
      </c>
      <c r="E239">
        <v>0.675</v>
      </c>
      <c r="F239">
        <v>10.0454</v>
      </c>
      <c r="G239" t="s">
        <v>428</v>
      </c>
      <c r="H239">
        <v>1.67</v>
      </c>
      <c r="I239">
        <v>75.1022</v>
      </c>
      <c r="K239" s="2">
        <v>0.488888888888889</v>
      </c>
      <c r="L239" s="3">
        <f t="shared" si="15"/>
        <v>279.4888888888889</v>
      </c>
      <c r="M239">
        <f t="shared" si="16"/>
        <v>532.4059515438894</v>
      </c>
      <c r="N239">
        <f t="shared" si="18"/>
        <v>115.39139325544602</v>
      </c>
    </row>
    <row r="240" spans="1:14" ht="12.75">
      <c r="A240" t="s">
        <v>201</v>
      </c>
      <c r="B240" s="1">
        <v>36804</v>
      </c>
      <c r="C240" s="2">
        <v>0.4916666666666667</v>
      </c>
      <c r="D240" t="s">
        <v>427</v>
      </c>
      <c r="E240">
        <v>0.676</v>
      </c>
      <c r="F240">
        <v>10.7123</v>
      </c>
      <c r="G240" t="s">
        <v>428</v>
      </c>
      <c r="H240">
        <v>1.673</v>
      </c>
      <c r="I240">
        <v>75.0555</v>
      </c>
      <c r="K240" s="2">
        <v>0.490972222222222</v>
      </c>
      <c r="L240" s="3">
        <f t="shared" si="15"/>
        <v>279.49097222222224</v>
      </c>
      <c r="M240">
        <f t="shared" si="16"/>
        <v>567.751635049237</v>
      </c>
      <c r="N240">
        <f t="shared" si="18"/>
        <v>115.33544629459885</v>
      </c>
    </row>
    <row r="241" spans="1:14" ht="12.75">
      <c r="A241" t="s">
        <v>202</v>
      </c>
      <c r="B241" s="1">
        <v>36804</v>
      </c>
      <c r="C241" s="2">
        <v>0.49375</v>
      </c>
      <c r="D241" t="s">
        <v>427</v>
      </c>
      <c r="E241">
        <v>0.676</v>
      </c>
      <c r="F241">
        <v>9.7868</v>
      </c>
      <c r="G241" t="s">
        <v>428</v>
      </c>
      <c r="H241">
        <v>1.673</v>
      </c>
      <c r="I241">
        <v>77.593</v>
      </c>
      <c r="K241" s="2">
        <v>0.493055555555555</v>
      </c>
      <c r="L241" s="3">
        <f t="shared" si="15"/>
        <v>279.49305555555554</v>
      </c>
      <c r="M241">
        <f t="shared" si="16"/>
        <v>518.7001579399263</v>
      </c>
      <c r="N241">
        <f t="shared" si="18"/>
        <v>118.37539090165922</v>
      </c>
    </row>
    <row r="242" spans="1:14" ht="12.75">
      <c r="A242" t="s">
        <v>203</v>
      </c>
      <c r="B242" s="1">
        <v>36804</v>
      </c>
      <c r="C242" s="2">
        <v>0.49583333333333335</v>
      </c>
      <c r="D242" t="s">
        <v>427</v>
      </c>
      <c r="E242">
        <v>0.675</v>
      </c>
      <c r="F242">
        <v>10.0279</v>
      </c>
      <c r="G242" t="s">
        <v>428</v>
      </c>
      <c r="H242">
        <v>1.673</v>
      </c>
      <c r="I242">
        <v>80.952</v>
      </c>
      <c r="K242" s="2">
        <v>0.495138888888889</v>
      </c>
      <c r="L242" s="3">
        <f t="shared" si="15"/>
        <v>279.4951388888889</v>
      </c>
      <c r="M242">
        <f t="shared" si="16"/>
        <v>531.4784519767225</v>
      </c>
      <c r="N242">
        <f t="shared" si="18"/>
        <v>122.39949885638458</v>
      </c>
    </row>
    <row r="243" spans="1:14" ht="12.75">
      <c r="A243" t="s">
        <v>204</v>
      </c>
      <c r="B243" s="1">
        <v>36804</v>
      </c>
      <c r="C243" s="2">
        <v>0.4979166666666666</v>
      </c>
      <c r="D243" t="s">
        <v>427</v>
      </c>
      <c r="E243">
        <v>0.675</v>
      </c>
      <c r="F243">
        <v>9.7673</v>
      </c>
      <c r="G243" t="s">
        <v>428</v>
      </c>
      <c r="H243">
        <v>1.671</v>
      </c>
      <c r="I243">
        <v>77.5181</v>
      </c>
      <c r="K243" s="2">
        <v>0.497222222222222</v>
      </c>
      <c r="L243" s="3">
        <f t="shared" si="15"/>
        <v>279.4972222222222</v>
      </c>
      <c r="M243">
        <f t="shared" si="16"/>
        <v>517.6666584222261</v>
      </c>
      <c r="N243">
        <f t="shared" si="18"/>
        <v>118.28566012291287</v>
      </c>
    </row>
    <row r="244" spans="1:14" ht="12.75">
      <c r="A244" t="s">
        <v>205</v>
      </c>
      <c r="B244" s="1">
        <v>36804</v>
      </c>
      <c r="C244" s="2">
        <v>0.5</v>
      </c>
      <c r="D244" t="s">
        <v>427</v>
      </c>
      <c r="E244">
        <v>0.676</v>
      </c>
      <c r="F244">
        <v>9.9011</v>
      </c>
      <c r="G244" t="s">
        <v>428</v>
      </c>
      <c r="H244">
        <v>1.673</v>
      </c>
      <c r="I244">
        <v>78.4068</v>
      </c>
      <c r="K244" s="2">
        <v>0.499305555555555</v>
      </c>
      <c r="L244" s="3">
        <f t="shared" si="15"/>
        <v>279.49930555555557</v>
      </c>
      <c r="M244">
        <f t="shared" si="16"/>
        <v>524.7580551129076</v>
      </c>
      <c r="N244">
        <f t="shared" si="18"/>
        <v>119.35032958982697</v>
      </c>
    </row>
    <row r="245" spans="1:14" ht="12.75">
      <c r="A245" t="s">
        <v>206</v>
      </c>
      <c r="B245" s="1">
        <v>36804</v>
      </c>
      <c r="C245" s="2">
        <v>0.5021412037037037</v>
      </c>
      <c r="D245" t="s">
        <v>427</v>
      </c>
      <c r="E245">
        <v>0.676</v>
      </c>
      <c r="F245">
        <v>9.5623</v>
      </c>
      <c r="G245" t="s">
        <v>428</v>
      </c>
      <c r="H245">
        <v>1.673</v>
      </c>
      <c r="I245">
        <v>74.847</v>
      </c>
      <c r="K245" s="2">
        <v>0.501388888888889</v>
      </c>
      <c r="L245" s="3">
        <f t="shared" si="15"/>
        <v>279.50138888888887</v>
      </c>
      <c r="M245">
        <f t="shared" si="16"/>
        <v>506.8016634925571</v>
      </c>
      <c r="N245">
        <f t="shared" si="18"/>
        <v>115.08566168353599</v>
      </c>
    </row>
    <row r="246" spans="1:14" ht="12.75">
      <c r="A246" t="s">
        <v>207</v>
      </c>
      <c r="B246" s="1">
        <v>36804</v>
      </c>
      <c r="C246" s="2">
        <v>0.5041666666666667</v>
      </c>
      <c r="D246" t="s">
        <v>427</v>
      </c>
      <c r="E246">
        <v>0.675</v>
      </c>
      <c r="F246">
        <v>10.2037</v>
      </c>
      <c r="G246" t="s">
        <v>428</v>
      </c>
      <c r="H246">
        <v>1.671</v>
      </c>
      <c r="I246">
        <v>77.3533</v>
      </c>
      <c r="K246" s="2">
        <v>0.503472222222222</v>
      </c>
      <c r="L246" s="3">
        <f t="shared" si="15"/>
        <v>279.50347222222223</v>
      </c>
      <c r="M246">
        <f t="shared" si="16"/>
        <v>540.7958476286044</v>
      </c>
      <c r="N246">
        <f t="shared" si="18"/>
        <v>118.08822844951641</v>
      </c>
    </row>
    <row r="247" spans="1:14" ht="12.75">
      <c r="A247" t="s">
        <v>208</v>
      </c>
      <c r="B247" s="1">
        <v>36804</v>
      </c>
      <c r="C247" s="2">
        <v>0.506261574074074</v>
      </c>
      <c r="D247" t="s">
        <v>427</v>
      </c>
      <c r="E247">
        <v>0.676</v>
      </c>
      <c r="F247">
        <v>10.0265</v>
      </c>
      <c r="G247" t="s">
        <v>428</v>
      </c>
      <c r="H247">
        <v>1.675</v>
      </c>
      <c r="I247">
        <v>72.5357</v>
      </c>
      <c r="K247" s="2">
        <v>0.505555555555555</v>
      </c>
      <c r="L247" s="3">
        <f t="shared" si="15"/>
        <v>279.50555555555553</v>
      </c>
      <c r="M247">
        <f t="shared" si="16"/>
        <v>531.4042520113491</v>
      </c>
      <c r="N247">
        <f t="shared" si="18"/>
        <v>112.31670642430498</v>
      </c>
    </row>
    <row r="248" spans="1:14" ht="12.75">
      <c r="A248" t="s">
        <v>209</v>
      </c>
      <c r="B248" s="1">
        <v>36804</v>
      </c>
      <c r="C248" s="2">
        <v>0.5083449074074075</v>
      </c>
      <c r="D248" t="s">
        <v>427</v>
      </c>
      <c r="E248">
        <v>0.676</v>
      </c>
      <c r="F248">
        <v>10.3452</v>
      </c>
      <c r="G248" t="s">
        <v>428</v>
      </c>
      <c r="H248">
        <v>1.673</v>
      </c>
      <c r="I248">
        <v>79.3432</v>
      </c>
      <c r="K248" s="2">
        <v>0.507638888888889</v>
      </c>
      <c r="L248" s="3">
        <f t="shared" si="15"/>
        <v>279.5076388888889</v>
      </c>
      <c r="M248">
        <f t="shared" si="16"/>
        <v>548.2953441288395</v>
      </c>
      <c r="N248">
        <f t="shared" si="18"/>
        <v>120.47214402531517</v>
      </c>
    </row>
    <row r="249" spans="1:14" ht="12.75">
      <c r="A249" t="s">
        <v>210</v>
      </c>
      <c r="B249" s="1">
        <v>36804</v>
      </c>
      <c r="C249" s="2">
        <v>0.5104282407407407</v>
      </c>
      <c r="D249" t="s">
        <v>427</v>
      </c>
      <c r="E249">
        <v>0.676</v>
      </c>
      <c r="F249">
        <v>10.6074</v>
      </c>
      <c r="G249" t="s">
        <v>428</v>
      </c>
      <c r="H249">
        <v>1.675</v>
      </c>
      <c r="I249">
        <v>78.0644</v>
      </c>
      <c r="K249" s="2">
        <v>0.509722222222222</v>
      </c>
      <c r="L249" s="3">
        <f t="shared" si="15"/>
        <v>279.5097222222222</v>
      </c>
      <c r="M249">
        <f t="shared" si="16"/>
        <v>562.1919376437625</v>
      </c>
      <c r="N249">
        <f t="shared" si="18"/>
        <v>118.94013174412947</v>
      </c>
    </row>
    <row r="250" spans="1:14" ht="12.75">
      <c r="A250" t="s">
        <v>211</v>
      </c>
      <c r="B250" s="1">
        <v>36804</v>
      </c>
      <c r="C250" s="2">
        <v>0.5125115740740741</v>
      </c>
      <c r="D250" t="s">
        <v>427</v>
      </c>
      <c r="E250">
        <v>0.676</v>
      </c>
      <c r="F250">
        <v>9.2703</v>
      </c>
      <c r="G250" t="s">
        <v>428</v>
      </c>
      <c r="H250">
        <v>1.673</v>
      </c>
      <c r="I250">
        <v>75.7995</v>
      </c>
      <c r="K250" s="2">
        <v>0.511805555555555</v>
      </c>
      <c r="L250" s="3">
        <f t="shared" si="15"/>
        <v>279.51180555555555</v>
      </c>
      <c r="M250">
        <f t="shared" si="16"/>
        <v>491.3256707146871</v>
      </c>
      <c r="N250">
        <f t="shared" si="18"/>
        <v>116.22676404342758</v>
      </c>
    </row>
    <row r="251" spans="1:14" ht="12.75">
      <c r="A251" t="s">
        <v>212</v>
      </c>
      <c r="B251" s="1">
        <v>36804</v>
      </c>
      <c r="C251" s="2">
        <v>0.5145949074074074</v>
      </c>
      <c r="D251" t="s">
        <v>427</v>
      </c>
      <c r="E251">
        <v>0.675</v>
      </c>
      <c r="F251">
        <v>9.7221</v>
      </c>
      <c r="G251" t="s">
        <v>428</v>
      </c>
      <c r="H251">
        <v>1.673</v>
      </c>
      <c r="I251">
        <v>75.6636</v>
      </c>
      <c r="K251" s="2">
        <v>0.513888888888889</v>
      </c>
      <c r="L251" s="3">
        <f t="shared" si="15"/>
        <v>279.5138888888889</v>
      </c>
      <c r="M251">
        <f t="shared" si="16"/>
        <v>515.2710595401721</v>
      </c>
      <c r="N251">
        <f t="shared" si="18"/>
        <v>116.06395479333912</v>
      </c>
    </row>
    <row r="252" spans="1:14" ht="12.75">
      <c r="A252" t="s">
        <v>213</v>
      </c>
      <c r="B252" s="1">
        <v>36804</v>
      </c>
      <c r="C252" s="2">
        <v>0.5166782407407408</v>
      </c>
      <c r="D252" t="s">
        <v>427</v>
      </c>
      <c r="E252">
        <v>0.675</v>
      </c>
      <c r="F252">
        <v>9.9494</v>
      </c>
      <c r="G252" t="s">
        <v>428</v>
      </c>
      <c r="H252">
        <v>1.673</v>
      </c>
      <c r="I252">
        <v>77.5037</v>
      </c>
      <c r="K252" s="2">
        <v>0.515972222222222</v>
      </c>
      <c r="L252" s="3">
        <f t="shared" si="15"/>
        <v>279.5159722222222</v>
      </c>
      <c r="M252">
        <f t="shared" si="16"/>
        <v>527.3179539182883</v>
      </c>
      <c r="N252">
        <f t="shared" si="18"/>
        <v>118.2684088116452</v>
      </c>
    </row>
    <row r="253" spans="1:14" ht="12.75">
      <c r="A253" t="s">
        <v>214</v>
      </c>
      <c r="B253" s="1">
        <v>36804</v>
      </c>
      <c r="C253" s="2">
        <v>0.5187731481481481</v>
      </c>
      <c r="D253" t="s">
        <v>427</v>
      </c>
      <c r="E253">
        <v>0.676</v>
      </c>
      <c r="F253">
        <v>10.1782</v>
      </c>
      <c r="G253" t="s">
        <v>428</v>
      </c>
      <c r="H253">
        <v>1.675</v>
      </c>
      <c r="I253">
        <v>77.9544</v>
      </c>
      <c r="K253" s="2">
        <v>0.518055555555555</v>
      </c>
      <c r="L253" s="3">
        <f t="shared" si="15"/>
        <v>279.5180555555556</v>
      </c>
      <c r="M253">
        <f t="shared" si="16"/>
        <v>539.4443482593042</v>
      </c>
      <c r="N253">
        <f t="shared" si="18"/>
        <v>118.8083508941682</v>
      </c>
    </row>
    <row r="254" spans="1:14" ht="12.75">
      <c r="A254" t="s">
        <v>215</v>
      </c>
      <c r="B254" s="1">
        <v>36804</v>
      </c>
      <c r="C254" s="2">
        <v>0.5208564814814814</v>
      </c>
      <c r="D254" t="s">
        <v>427</v>
      </c>
      <c r="E254">
        <v>0.675</v>
      </c>
      <c r="F254">
        <v>9.7874</v>
      </c>
      <c r="G254" t="s">
        <v>428</v>
      </c>
      <c r="H254">
        <v>1.675</v>
      </c>
      <c r="I254">
        <v>76.452</v>
      </c>
      <c r="K254" s="2">
        <v>0.520138888888888</v>
      </c>
      <c r="L254" s="3">
        <f t="shared" si="15"/>
        <v>279.5201388888889</v>
      </c>
      <c r="M254">
        <f t="shared" si="16"/>
        <v>518.7319579250862</v>
      </c>
      <c r="N254">
        <f t="shared" si="18"/>
        <v>117.00846408524308</v>
      </c>
    </row>
    <row r="255" spans="1:14" ht="12.75">
      <c r="A255" t="s">
        <v>216</v>
      </c>
      <c r="B255" s="1">
        <v>36804</v>
      </c>
      <c r="C255" s="2">
        <v>0.5229398148148149</v>
      </c>
      <c r="D255" t="s">
        <v>427</v>
      </c>
      <c r="E255">
        <v>0.676</v>
      </c>
      <c r="F255">
        <v>9.9249</v>
      </c>
      <c r="G255" t="s">
        <v>428</v>
      </c>
      <c r="H255">
        <v>1.675</v>
      </c>
      <c r="I255">
        <v>74.7798</v>
      </c>
      <c r="K255" s="2">
        <v>0.522222222222222</v>
      </c>
      <c r="L255" s="3">
        <f t="shared" si="15"/>
        <v>279.52222222222224</v>
      </c>
      <c r="M255">
        <f t="shared" si="16"/>
        <v>526.0194545242546</v>
      </c>
      <c r="N255">
        <f t="shared" si="18"/>
        <v>115.0051555642869</v>
      </c>
    </row>
    <row r="256" spans="1:14" ht="12.75">
      <c r="A256" t="s">
        <v>217</v>
      </c>
      <c r="B256" s="1">
        <v>36804</v>
      </c>
      <c r="C256" s="2">
        <v>0.5250231481481481</v>
      </c>
      <c r="D256" t="s">
        <v>427</v>
      </c>
      <c r="E256">
        <v>0.676</v>
      </c>
      <c r="F256">
        <v>10.4531</v>
      </c>
      <c r="G256" t="s">
        <v>428</v>
      </c>
      <c r="H256">
        <v>1.673</v>
      </c>
      <c r="I256">
        <v>75.5189</v>
      </c>
      <c r="K256" s="2">
        <v>0.524305555555555</v>
      </c>
      <c r="L256" s="3">
        <f t="shared" si="15"/>
        <v>279.52430555555554</v>
      </c>
      <c r="M256">
        <f t="shared" si="16"/>
        <v>554.014041460114</v>
      </c>
      <c r="N256">
        <f t="shared" si="18"/>
        <v>115.89060307525375</v>
      </c>
    </row>
    <row r="257" spans="1:14" ht="12.75">
      <c r="A257" t="s">
        <v>218</v>
      </c>
      <c r="B257" s="1">
        <v>36804</v>
      </c>
      <c r="C257" s="2">
        <v>0.5271064814814815</v>
      </c>
      <c r="D257" t="s">
        <v>427</v>
      </c>
      <c r="E257">
        <v>0.676</v>
      </c>
      <c r="F257">
        <v>10.3414</v>
      </c>
      <c r="G257" t="s">
        <v>428</v>
      </c>
      <c r="H257">
        <v>1.673</v>
      </c>
      <c r="I257">
        <v>78.7637</v>
      </c>
      <c r="K257" s="2">
        <v>0.526388888888889</v>
      </c>
      <c r="L257" s="3">
        <f t="shared" si="15"/>
        <v>279.5263888888889</v>
      </c>
      <c r="M257">
        <f t="shared" si="16"/>
        <v>548.093944222826</v>
      </c>
      <c r="N257">
        <f t="shared" si="18"/>
        <v>119.7778985475648</v>
      </c>
    </row>
    <row r="258" spans="1:14" ht="12.75">
      <c r="A258" t="s">
        <v>219</v>
      </c>
      <c r="B258" s="1">
        <v>36804</v>
      </c>
      <c r="C258" s="2">
        <v>0.5291898148148148</v>
      </c>
      <c r="D258" t="s">
        <v>427</v>
      </c>
      <c r="E258">
        <v>0.675</v>
      </c>
      <c r="F258">
        <v>10.5322</v>
      </c>
      <c r="G258" t="s">
        <v>428</v>
      </c>
      <c r="H258">
        <v>1.673</v>
      </c>
      <c r="I258">
        <v>75.9327</v>
      </c>
      <c r="K258" s="2">
        <v>0.528472222222222</v>
      </c>
      <c r="L258" s="3">
        <f t="shared" si="15"/>
        <v>279.5284722222222</v>
      </c>
      <c r="M258">
        <f t="shared" si="16"/>
        <v>558.2063395037081</v>
      </c>
      <c r="N258">
        <f t="shared" si="18"/>
        <v>116.38633867265338</v>
      </c>
    </row>
    <row r="259" spans="1:14" ht="12.75">
      <c r="A259" t="s">
        <v>220</v>
      </c>
      <c r="B259" s="1">
        <v>36804</v>
      </c>
      <c r="C259" s="2">
        <v>0.5312847222222222</v>
      </c>
      <c r="D259" t="s">
        <v>427</v>
      </c>
      <c r="E259">
        <v>0.676</v>
      </c>
      <c r="F259">
        <v>10.5869</v>
      </c>
      <c r="G259" t="s">
        <v>428</v>
      </c>
      <c r="H259">
        <v>1.675</v>
      </c>
      <c r="I259">
        <v>76.0006</v>
      </c>
      <c r="K259" s="2">
        <v>0.530555555555555</v>
      </c>
      <c r="L259" s="3">
        <f t="shared" si="15"/>
        <v>279.53055555555557</v>
      </c>
      <c r="M259">
        <f t="shared" si="16"/>
        <v>561.1054381507955</v>
      </c>
      <c r="N259">
        <f t="shared" si="18"/>
        <v>116.46768339731125</v>
      </c>
    </row>
    <row r="260" spans="1:14" ht="12.75">
      <c r="A260" t="s">
        <v>221</v>
      </c>
      <c r="B260" s="1">
        <v>36804</v>
      </c>
      <c r="C260" s="2">
        <v>0.5333564814814815</v>
      </c>
      <c r="D260" t="s">
        <v>427</v>
      </c>
      <c r="E260">
        <v>0.676</v>
      </c>
      <c r="F260">
        <v>10.3473</v>
      </c>
      <c r="G260" t="s">
        <v>428</v>
      </c>
      <c r="H260">
        <v>1.675</v>
      </c>
      <c r="I260">
        <v>79.5023</v>
      </c>
      <c r="K260" s="2">
        <v>0.532638888888889</v>
      </c>
      <c r="L260" s="3">
        <f t="shared" si="15"/>
        <v>279.53263888888887</v>
      </c>
      <c r="M260">
        <f t="shared" si="16"/>
        <v>548.4066440768995</v>
      </c>
      <c r="N260">
        <f t="shared" si="18"/>
        <v>120.66274705466822</v>
      </c>
    </row>
    <row r="261" spans="1:14" ht="12.75">
      <c r="A261" t="s">
        <v>222</v>
      </c>
      <c r="B261" s="1">
        <v>36804</v>
      </c>
      <c r="C261" s="2">
        <v>0.5354513888888889</v>
      </c>
      <c r="D261" t="s">
        <v>427</v>
      </c>
      <c r="E261">
        <v>0.675</v>
      </c>
      <c r="F261">
        <v>10.0819</v>
      </c>
      <c r="G261" t="s">
        <v>428</v>
      </c>
      <c r="H261">
        <v>1.673</v>
      </c>
      <c r="I261">
        <v>77.793</v>
      </c>
      <c r="K261" s="2">
        <v>0.534722222222222</v>
      </c>
      <c r="L261" s="3">
        <f t="shared" si="15"/>
        <v>279.53472222222223</v>
      </c>
      <c r="M261">
        <f t="shared" si="16"/>
        <v>534.340450641123</v>
      </c>
      <c r="N261">
        <f t="shared" si="18"/>
        <v>118.61499244704328</v>
      </c>
    </row>
    <row r="262" spans="1:14" ht="12.75">
      <c r="A262" t="s">
        <v>223</v>
      </c>
      <c r="B262" s="1">
        <v>36804</v>
      </c>
      <c r="C262" s="2">
        <v>0.5375347222222222</v>
      </c>
      <c r="D262" t="s">
        <v>427</v>
      </c>
      <c r="E262">
        <v>0.675</v>
      </c>
      <c r="F262">
        <v>9.9367</v>
      </c>
      <c r="G262" t="s">
        <v>428</v>
      </c>
      <c r="H262">
        <v>1.673</v>
      </c>
      <c r="I262">
        <v>83.1043</v>
      </c>
      <c r="K262" s="2">
        <v>0.536805555555555</v>
      </c>
      <c r="L262" s="3">
        <f aca="true" t="shared" si="19" ref="L262:L325">B262-DATE(1999,12,31)+K262</f>
        <v>279.53680555555553</v>
      </c>
      <c r="M262">
        <f t="shared" si="16"/>
        <v>526.6448542324014</v>
      </c>
      <c r="N262">
        <f t="shared" si="18"/>
        <v>124.97797088703527</v>
      </c>
    </row>
    <row r="263" spans="1:14" ht="12.75">
      <c r="A263" t="s">
        <v>224</v>
      </c>
      <c r="B263" s="1">
        <v>36804</v>
      </c>
      <c r="C263" s="2">
        <v>0.5396180555555555</v>
      </c>
      <c r="D263" t="s">
        <v>427</v>
      </c>
      <c r="E263">
        <v>0.676</v>
      </c>
      <c r="F263">
        <v>10.8323</v>
      </c>
      <c r="G263" t="s">
        <v>428</v>
      </c>
      <c r="H263">
        <v>1.675</v>
      </c>
      <c r="I263">
        <v>84.8304</v>
      </c>
      <c r="K263" s="2">
        <v>0.538888888888889</v>
      </c>
      <c r="L263" s="3">
        <f t="shared" si="19"/>
        <v>279.5388888888889</v>
      </c>
      <c r="M263">
        <f t="shared" si="16"/>
        <v>574.1116320812383</v>
      </c>
      <c r="N263">
        <f t="shared" si="18"/>
        <v>127.04585202447242</v>
      </c>
    </row>
    <row r="264" spans="1:14" ht="12.75">
      <c r="A264" t="s">
        <v>225</v>
      </c>
      <c r="B264" s="1">
        <v>36804</v>
      </c>
      <c r="C264" s="2">
        <v>0.5417013888888889</v>
      </c>
      <c r="D264" t="s">
        <v>427</v>
      </c>
      <c r="E264">
        <v>0.675</v>
      </c>
      <c r="F264">
        <v>9.8538</v>
      </c>
      <c r="G264" t="s">
        <v>428</v>
      </c>
      <c r="H264">
        <v>1.675</v>
      </c>
      <c r="I264">
        <v>82.733</v>
      </c>
      <c r="K264" s="2">
        <v>0.540972222222222</v>
      </c>
      <c r="L264" s="3">
        <f t="shared" si="19"/>
        <v>279.5409722222222</v>
      </c>
      <c r="M264">
        <f t="shared" si="16"/>
        <v>522.2511562827937</v>
      </c>
      <c r="N264">
        <f t="shared" si="18"/>
        <v>124.53315061802971</v>
      </c>
    </row>
    <row r="265" spans="1:14" ht="12.75">
      <c r="A265" t="s">
        <v>226</v>
      </c>
      <c r="B265" s="1">
        <v>36804</v>
      </c>
      <c r="C265" s="2">
        <v>0.5437847222222222</v>
      </c>
      <c r="D265" t="s">
        <v>427</v>
      </c>
      <c r="E265">
        <v>0.676</v>
      </c>
      <c r="F265">
        <v>10.3434</v>
      </c>
      <c r="G265" t="s">
        <v>428</v>
      </c>
      <c r="H265">
        <v>1.675</v>
      </c>
      <c r="I265">
        <v>81.1586</v>
      </c>
      <c r="K265" s="2">
        <v>0.543055555555555</v>
      </c>
      <c r="L265" s="3">
        <f t="shared" si="19"/>
        <v>279.54305555555555</v>
      </c>
      <c r="M265">
        <f t="shared" si="16"/>
        <v>548.1999441733594</v>
      </c>
      <c r="N265">
        <f t="shared" si="18"/>
        <v>122.64700725276634</v>
      </c>
    </row>
    <row r="266" spans="1:14" ht="12.75">
      <c r="A266" t="s">
        <v>227</v>
      </c>
      <c r="B266" s="1">
        <v>36804</v>
      </c>
      <c r="C266" s="2">
        <v>0.5458680555555556</v>
      </c>
      <c r="D266" t="s">
        <v>427</v>
      </c>
      <c r="E266">
        <v>0.676</v>
      </c>
      <c r="F266">
        <v>10.6495</v>
      </c>
      <c r="G266" t="s">
        <v>428</v>
      </c>
      <c r="H266">
        <v>1.675</v>
      </c>
      <c r="I266">
        <v>85.4298</v>
      </c>
      <c r="K266" s="2">
        <v>0.545138888888889</v>
      </c>
      <c r="L266" s="3">
        <f t="shared" si="19"/>
        <v>279.5451388888889</v>
      </c>
      <c r="M266">
        <f t="shared" si="16"/>
        <v>564.4232366024896</v>
      </c>
      <c r="N266">
        <f t="shared" si="18"/>
        <v>127.7639378559885</v>
      </c>
    </row>
    <row r="267" spans="1:14" ht="12.75">
      <c r="A267" t="s">
        <v>228</v>
      </c>
      <c r="B267" s="1">
        <v>36804</v>
      </c>
      <c r="C267" s="2">
        <v>0.547962962962963</v>
      </c>
      <c r="D267" t="s">
        <v>427</v>
      </c>
      <c r="E267">
        <v>0.675</v>
      </c>
      <c r="F267">
        <v>9.7822</v>
      </c>
      <c r="G267" t="s">
        <v>428</v>
      </c>
      <c r="H267">
        <v>1.673</v>
      </c>
      <c r="I267">
        <v>81.8609</v>
      </c>
      <c r="K267" s="2">
        <v>0.547222222222222</v>
      </c>
      <c r="L267" s="3">
        <f t="shared" si="19"/>
        <v>279.5472222222222</v>
      </c>
      <c r="M267">
        <f t="shared" si="16"/>
        <v>518.4563580536995</v>
      </c>
      <c r="N267">
        <f t="shared" si="18"/>
        <v>123.4883680793825</v>
      </c>
    </row>
    <row r="268" spans="1:14" ht="12.75">
      <c r="A268" t="s">
        <v>229</v>
      </c>
      <c r="B268" s="1">
        <v>36804</v>
      </c>
      <c r="C268" s="2">
        <v>0.5500462962962963</v>
      </c>
      <c r="D268" t="s">
        <v>427</v>
      </c>
      <c r="E268">
        <v>0.676</v>
      </c>
      <c r="F268">
        <v>9.6422</v>
      </c>
      <c r="G268" t="s">
        <v>428</v>
      </c>
      <c r="H268">
        <v>1.675</v>
      </c>
      <c r="I268">
        <v>79.3532</v>
      </c>
      <c r="K268" s="2">
        <v>0.549305555555555</v>
      </c>
      <c r="L268" s="3">
        <f t="shared" si="19"/>
        <v>279.5493055555556</v>
      </c>
      <c r="M268">
        <f t="shared" si="16"/>
        <v>511.03636151636465</v>
      </c>
      <c r="N268">
        <f t="shared" si="18"/>
        <v>120.48412410258436</v>
      </c>
    </row>
    <row r="269" spans="1:14" ht="12.75">
      <c r="A269" t="s">
        <v>230</v>
      </c>
      <c r="B269" s="1">
        <v>36804</v>
      </c>
      <c r="C269" s="2">
        <v>0.5521296296296296</v>
      </c>
      <c r="D269" t="s">
        <v>427</v>
      </c>
      <c r="E269">
        <v>0.676</v>
      </c>
      <c r="F269">
        <v>9.955</v>
      </c>
      <c r="G269" t="s">
        <v>428</v>
      </c>
      <c r="H269">
        <v>1.675</v>
      </c>
      <c r="I269">
        <v>85.7621</v>
      </c>
      <c r="K269" s="2">
        <v>0.551388888888888</v>
      </c>
      <c r="L269" s="3">
        <f t="shared" si="19"/>
        <v>279.5513888888889</v>
      </c>
      <c r="M269">
        <f t="shared" si="16"/>
        <v>527.6147537797816</v>
      </c>
      <c r="N269">
        <f t="shared" si="18"/>
        <v>128.1620358236441</v>
      </c>
    </row>
    <row r="270" spans="1:14" ht="12.75">
      <c r="A270" t="s">
        <v>231</v>
      </c>
      <c r="B270" s="1">
        <v>36804</v>
      </c>
      <c r="C270" s="2">
        <v>0.554212962962963</v>
      </c>
      <c r="D270" t="s">
        <v>427</v>
      </c>
      <c r="E270">
        <v>0.675</v>
      </c>
      <c r="F270">
        <v>10.3016</v>
      </c>
      <c r="G270" t="s">
        <v>428</v>
      </c>
      <c r="H270">
        <v>1.675</v>
      </c>
      <c r="I270">
        <v>82.8068</v>
      </c>
      <c r="K270" s="2">
        <v>0.553472222222222</v>
      </c>
      <c r="L270" s="3">
        <f t="shared" si="19"/>
        <v>279.55347222222224</v>
      </c>
      <c r="M270">
        <f t="shared" si="16"/>
        <v>545.9845452072122</v>
      </c>
      <c r="N270">
        <f t="shared" si="18"/>
        <v>124.62156358827644</v>
      </c>
    </row>
    <row r="271" spans="1:14" ht="12.75">
      <c r="A271" t="s">
        <v>232</v>
      </c>
      <c r="B271" s="1">
        <v>36804</v>
      </c>
      <c r="C271" s="2">
        <v>0.5562962962962963</v>
      </c>
      <c r="D271" t="s">
        <v>427</v>
      </c>
      <c r="E271">
        <v>0.676</v>
      </c>
      <c r="F271">
        <v>10.0513</v>
      </c>
      <c r="G271" t="s">
        <v>428</v>
      </c>
      <c r="H271">
        <v>1.676</v>
      </c>
      <c r="I271">
        <v>83.1704</v>
      </c>
      <c r="K271" s="2">
        <v>0.555555555555555</v>
      </c>
      <c r="L271" s="3">
        <f t="shared" si="19"/>
        <v>279.55555555555554</v>
      </c>
      <c r="M271">
        <f t="shared" si="16"/>
        <v>532.7186513979626</v>
      </c>
      <c r="N271">
        <f t="shared" si="18"/>
        <v>125.0571591977847</v>
      </c>
    </row>
    <row r="272" spans="1:14" ht="12.75">
      <c r="A272" t="s">
        <v>233</v>
      </c>
      <c r="B272" s="1">
        <v>36804</v>
      </c>
      <c r="C272" s="2">
        <v>0.5583796296296296</v>
      </c>
      <c r="D272" t="s">
        <v>427</v>
      </c>
      <c r="E272">
        <v>0.676</v>
      </c>
      <c r="F272">
        <v>9.1694</v>
      </c>
      <c r="G272" t="s">
        <v>428</v>
      </c>
      <c r="H272">
        <v>1.675</v>
      </c>
      <c r="I272">
        <v>83.7677</v>
      </c>
      <c r="K272" s="2">
        <v>0.557638888888889</v>
      </c>
      <c r="L272" s="3">
        <f t="shared" si="19"/>
        <v>279.5576388888889</v>
      </c>
      <c r="M272">
        <f t="shared" si="16"/>
        <v>485.9779732102792</v>
      </c>
      <c r="N272">
        <f t="shared" si="18"/>
        <v>125.77272921307423</v>
      </c>
    </row>
    <row r="273" spans="1:14" ht="12.75">
      <c r="A273" t="s">
        <v>234</v>
      </c>
      <c r="B273" s="1">
        <v>36804</v>
      </c>
      <c r="C273" s="2">
        <v>0.5604629629629629</v>
      </c>
      <c r="D273" t="s">
        <v>427</v>
      </c>
      <c r="E273">
        <v>0.676</v>
      </c>
      <c r="F273">
        <v>9.5291</v>
      </c>
      <c r="G273" t="s">
        <v>428</v>
      </c>
      <c r="H273">
        <v>1.675</v>
      </c>
      <c r="I273">
        <v>83.3454</v>
      </c>
      <c r="K273" s="2">
        <v>0.559722222222222</v>
      </c>
      <c r="L273" s="3">
        <f t="shared" si="19"/>
        <v>279.5597222222222</v>
      </c>
      <c r="M273">
        <f aca="true" t="shared" si="20" ref="M273:M336">500*F273/AVERAGE($Q$367,$Q$207)</f>
        <v>505.04206431370335</v>
      </c>
      <c r="N273">
        <f t="shared" si="18"/>
        <v>125.26681054999574</v>
      </c>
    </row>
    <row r="274" spans="1:14" ht="12.75">
      <c r="A274" t="s">
        <v>235</v>
      </c>
      <c r="B274" s="1">
        <v>36804</v>
      </c>
      <c r="C274" s="2">
        <v>0.5625462962962963</v>
      </c>
      <c r="D274" t="s">
        <v>427</v>
      </c>
      <c r="E274">
        <v>0.676</v>
      </c>
      <c r="F274">
        <v>10.1029</v>
      </c>
      <c r="G274" t="s">
        <v>428</v>
      </c>
      <c r="H274">
        <v>1.676</v>
      </c>
      <c r="I274">
        <v>84.6352</v>
      </c>
      <c r="K274" s="2">
        <v>0.561805555555555</v>
      </c>
      <c r="L274" s="3">
        <f t="shared" si="19"/>
        <v>279.56180555555557</v>
      </c>
      <c r="M274">
        <f t="shared" si="20"/>
        <v>535.4534501217232</v>
      </c>
      <c r="N274">
        <f t="shared" si="18"/>
        <v>126.81200091617757</v>
      </c>
    </row>
    <row r="275" spans="1:14" ht="12.75">
      <c r="A275" t="s">
        <v>236</v>
      </c>
      <c r="B275" s="1">
        <v>36804</v>
      </c>
      <c r="C275" s="2">
        <v>0.5646412037037037</v>
      </c>
      <c r="D275" t="s">
        <v>427</v>
      </c>
      <c r="E275">
        <v>0.676</v>
      </c>
      <c r="F275">
        <v>10.112</v>
      </c>
      <c r="G275" t="s">
        <v>428</v>
      </c>
      <c r="H275">
        <v>1.676</v>
      </c>
      <c r="I275">
        <v>82.474</v>
      </c>
      <c r="K275" s="2">
        <v>0.563888888888889</v>
      </c>
      <c r="L275" s="3">
        <f t="shared" si="19"/>
        <v>279.56388888888887</v>
      </c>
      <c r="M275">
        <f t="shared" si="20"/>
        <v>535.93574989665</v>
      </c>
      <c r="N275">
        <f t="shared" si="18"/>
        <v>124.22286661675736</v>
      </c>
    </row>
    <row r="276" spans="1:14" ht="12.75">
      <c r="A276" t="s">
        <v>237</v>
      </c>
      <c r="B276" s="1">
        <v>36804</v>
      </c>
      <c r="C276" s="2">
        <v>0.5667245370370371</v>
      </c>
      <c r="D276" t="s">
        <v>427</v>
      </c>
      <c r="E276">
        <v>0.676</v>
      </c>
      <c r="F276">
        <v>10.7371</v>
      </c>
      <c r="G276" t="s">
        <v>428</v>
      </c>
      <c r="H276">
        <v>1.675</v>
      </c>
      <c r="I276">
        <v>85.0419</v>
      </c>
      <c r="K276" s="2">
        <v>0.565972222222222</v>
      </c>
      <c r="L276" s="3">
        <f t="shared" si="19"/>
        <v>279.56597222222223</v>
      </c>
      <c r="M276">
        <f t="shared" si="20"/>
        <v>569.0660344358506</v>
      </c>
      <c r="N276">
        <f t="shared" si="18"/>
        <v>127.29923065871611</v>
      </c>
    </row>
    <row r="277" spans="1:14" ht="12.75">
      <c r="A277" t="s">
        <v>238</v>
      </c>
      <c r="B277" s="1">
        <v>36804</v>
      </c>
      <c r="C277" s="2">
        <v>0.5688078703703704</v>
      </c>
      <c r="D277" t="s">
        <v>427</v>
      </c>
      <c r="E277">
        <v>0.676</v>
      </c>
      <c r="F277">
        <v>9.7679</v>
      </c>
      <c r="G277" t="s">
        <v>428</v>
      </c>
      <c r="H277">
        <v>1.675</v>
      </c>
      <c r="I277">
        <v>88.4321</v>
      </c>
      <c r="K277" s="2">
        <v>0.568055555555555</v>
      </c>
      <c r="L277" s="3">
        <f t="shared" si="19"/>
        <v>279.56805555555553</v>
      </c>
      <c r="M277">
        <f t="shared" si="20"/>
        <v>517.698458407386</v>
      </c>
      <c r="N277">
        <f t="shared" si="18"/>
        <v>131.36071645452142</v>
      </c>
    </row>
    <row r="278" spans="1:14" ht="12.75">
      <c r="A278" t="s">
        <v>239</v>
      </c>
      <c r="B278" s="1">
        <v>36804</v>
      </c>
      <c r="C278" s="2">
        <v>0.5708912037037037</v>
      </c>
      <c r="D278" t="s">
        <v>427</v>
      </c>
      <c r="E278">
        <v>0.676</v>
      </c>
      <c r="F278">
        <v>9.9715</v>
      </c>
      <c r="G278" t="s">
        <v>428</v>
      </c>
      <c r="H278">
        <v>1.676</v>
      </c>
      <c r="I278">
        <v>88.5121</v>
      </c>
      <c r="K278" s="2">
        <v>0.570138888888888</v>
      </c>
      <c r="L278" s="3">
        <f t="shared" si="19"/>
        <v>279.5701388888889</v>
      </c>
      <c r="M278">
        <f t="shared" si="20"/>
        <v>528.4892533716818</v>
      </c>
      <c r="N278">
        <f t="shared" si="18"/>
        <v>131.45655707267503</v>
      </c>
    </row>
    <row r="279" spans="1:14" ht="12.75">
      <c r="A279" t="s">
        <v>240</v>
      </c>
      <c r="B279" s="1">
        <v>36804</v>
      </c>
      <c r="C279" s="2">
        <v>0.572974537037037</v>
      </c>
      <c r="D279" t="s">
        <v>427</v>
      </c>
      <c r="E279">
        <v>0.676</v>
      </c>
      <c r="F279">
        <v>9.8589</v>
      </c>
      <c r="G279" t="s">
        <v>428</v>
      </c>
      <c r="H279">
        <v>1.676</v>
      </c>
      <c r="I279">
        <v>89.7352</v>
      </c>
      <c r="K279" s="2">
        <v>0.572222222222222</v>
      </c>
      <c r="L279" s="3">
        <f t="shared" si="19"/>
        <v>279.5722222222222</v>
      </c>
      <c r="M279">
        <f t="shared" si="20"/>
        <v>522.5214561566538</v>
      </c>
      <c r="N279">
        <f t="shared" si="18"/>
        <v>132.92184032347132</v>
      </c>
    </row>
    <row r="280" spans="1:14" ht="12.75">
      <c r="A280" t="s">
        <v>241</v>
      </c>
      <c r="B280" s="1">
        <v>36804</v>
      </c>
      <c r="C280" s="2">
        <v>0.5750578703703704</v>
      </c>
      <c r="D280" t="s">
        <v>427</v>
      </c>
      <c r="E280">
        <v>0.678</v>
      </c>
      <c r="F280">
        <v>10.5691</v>
      </c>
      <c r="G280" t="s">
        <v>428</v>
      </c>
      <c r="H280">
        <v>1.676</v>
      </c>
      <c r="I280">
        <v>89.6295</v>
      </c>
      <c r="K280" s="2">
        <v>0.574305555555555</v>
      </c>
      <c r="L280" s="3">
        <f t="shared" si="19"/>
        <v>279.57430555555555</v>
      </c>
      <c r="M280">
        <f t="shared" si="20"/>
        <v>560.1620385910487</v>
      </c>
      <c r="N280">
        <f t="shared" si="18"/>
        <v>132.7952109067358</v>
      </c>
    </row>
    <row r="281" spans="1:14" ht="12.75">
      <c r="A281" t="s">
        <v>242</v>
      </c>
      <c r="B281" s="1">
        <v>36804</v>
      </c>
      <c r="C281" s="2">
        <v>0.5771527777777777</v>
      </c>
      <c r="D281" t="s">
        <v>427</v>
      </c>
      <c r="E281">
        <v>0.676</v>
      </c>
      <c r="F281">
        <v>10.5725</v>
      </c>
      <c r="G281" t="s">
        <v>428</v>
      </c>
      <c r="H281">
        <v>1.676</v>
      </c>
      <c r="I281">
        <v>87.5074</v>
      </c>
      <c r="K281" s="2">
        <v>0.576388888888888</v>
      </c>
      <c r="L281" s="3">
        <f t="shared" si="19"/>
        <v>279.5763888888889</v>
      </c>
      <c r="M281">
        <f t="shared" si="20"/>
        <v>560.3422385069554</v>
      </c>
      <c r="N281">
        <f t="shared" si="18"/>
        <v>130.25291870943818</v>
      </c>
    </row>
    <row r="282" spans="1:14" ht="12.75">
      <c r="A282" t="s">
        <v>243</v>
      </c>
      <c r="B282" s="1">
        <v>36804</v>
      </c>
      <c r="C282" s="2">
        <v>0.5792361111111112</v>
      </c>
      <c r="D282" t="s">
        <v>427</v>
      </c>
      <c r="E282">
        <v>0.676</v>
      </c>
      <c r="F282">
        <v>10.3135</v>
      </c>
      <c r="G282" t="s">
        <v>428</v>
      </c>
      <c r="H282">
        <v>1.676</v>
      </c>
      <c r="I282">
        <v>93.929</v>
      </c>
      <c r="K282" s="2">
        <v>0.578472222222222</v>
      </c>
      <c r="L282" s="3">
        <f t="shared" si="19"/>
        <v>279.5784722222222</v>
      </c>
      <c r="M282">
        <f t="shared" si="20"/>
        <v>546.6152449128857</v>
      </c>
      <c r="N282">
        <f t="shared" si="18"/>
        <v>137.9460451286298</v>
      </c>
    </row>
    <row r="283" spans="1:14" ht="12.75">
      <c r="A283" t="s">
        <v>244</v>
      </c>
      <c r="B283" s="1">
        <v>36804</v>
      </c>
      <c r="C283" s="2">
        <v>0.5813194444444444</v>
      </c>
      <c r="D283" t="s">
        <v>427</v>
      </c>
      <c r="E283">
        <v>0.678</v>
      </c>
      <c r="F283">
        <v>10.2237</v>
      </c>
      <c r="G283" t="s">
        <v>428</v>
      </c>
      <c r="H283">
        <v>1.678</v>
      </c>
      <c r="I283">
        <v>98.3004</v>
      </c>
      <c r="K283" s="2">
        <v>0.580555555555555</v>
      </c>
      <c r="L283" s="3">
        <f t="shared" si="19"/>
        <v>279.5805555555556</v>
      </c>
      <c r="M283">
        <f t="shared" si="20"/>
        <v>541.8558471339379</v>
      </c>
      <c r="N283">
        <f t="shared" si="18"/>
        <v>143.18301610608933</v>
      </c>
    </row>
    <row r="284" spans="1:14" ht="12.75">
      <c r="A284" t="s">
        <v>245</v>
      </c>
      <c r="B284" s="1">
        <v>36804</v>
      </c>
      <c r="C284" s="2">
        <v>0.5834027777777778</v>
      </c>
      <c r="D284" t="s">
        <v>427</v>
      </c>
      <c r="E284">
        <v>0.676</v>
      </c>
      <c r="F284">
        <v>10.1163</v>
      </c>
      <c r="G284" t="s">
        <v>428</v>
      </c>
      <c r="H284">
        <v>1.676</v>
      </c>
      <c r="I284">
        <v>99.2166</v>
      </c>
      <c r="K284" s="2">
        <v>0.582638888888888</v>
      </c>
      <c r="L284" s="3">
        <f t="shared" si="19"/>
        <v>279.5826388888889</v>
      </c>
      <c r="M284">
        <f t="shared" si="20"/>
        <v>536.1636497902969</v>
      </c>
      <c r="N284">
        <f t="shared" si="18"/>
        <v>144.28063078549377</v>
      </c>
    </row>
    <row r="285" spans="1:14" ht="12.75">
      <c r="A285" t="s">
        <v>246</v>
      </c>
      <c r="B285" s="1">
        <v>36804</v>
      </c>
      <c r="C285" s="2">
        <v>0.585486111111111</v>
      </c>
      <c r="D285" t="s">
        <v>427</v>
      </c>
      <c r="E285">
        <v>0.676</v>
      </c>
      <c r="F285">
        <v>9.5998</v>
      </c>
      <c r="G285" t="s">
        <v>428</v>
      </c>
      <c r="H285">
        <v>1.676</v>
      </c>
      <c r="I285">
        <v>98.7593</v>
      </c>
      <c r="K285" s="2">
        <v>0.584722222222221</v>
      </c>
      <c r="L285" s="3">
        <f t="shared" si="19"/>
        <v>279.58472222222224</v>
      </c>
      <c r="M285">
        <f t="shared" si="20"/>
        <v>508.78916256505744</v>
      </c>
      <c r="N285">
        <f t="shared" si="18"/>
        <v>143.73278185197307</v>
      </c>
    </row>
    <row r="286" spans="1:14" ht="12.75">
      <c r="A286" t="s">
        <v>247</v>
      </c>
      <c r="B286" s="1">
        <v>36804</v>
      </c>
      <c r="C286" s="2">
        <v>0.5875694444444445</v>
      </c>
      <c r="D286" t="s">
        <v>427</v>
      </c>
      <c r="E286">
        <v>0.676</v>
      </c>
      <c r="F286">
        <v>10.7544</v>
      </c>
      <c r="G286" t="s">
        <v>428</v>
      </c>
      <c r="H286">
        <v>1.676</v>
      </c>
      <c r="I286">
        <v>96.8959</v>
      </c>
      <c r="K286" s="2">
        <v>0.586805555555554</v>
      </c>
      <c r="L286" s="3">
        <f t="shared" si="19"/>
        <v>279.58680555555554</v>
      </c>
      <c r="M286">
        <f t="shared" si="20"/>
        <v>569.9829340079641</v>
      </c>
      <c r="N286">
        <f t="shared" si="18"/>
        <v>141.50041425362974</v>
      </c>
    </row>
    <row r="287" spans="1:14" ht="12.75">
      <c r="A287" t="s">
        <v>248</v>
      </c>
      <c r="B287" s="1">
        <v>36804</v>
      </c>
      <c r="C287" s="2">
        <v>0.5896527777777778</v>
      </c>
      <c r="D287" t="s">
        <v>427</v>
      </c>
      <c r="E287">
        <v>0.678</v>
      </c>
      <c r="F287">
        <v>10.1966</v>
      </c>
      <c r="G287" t="s">
        <v>428</v>
      </c>
      <c r="H287">
        <v>1.678</v>
      </c>
      <c r="I287">
        <v>92.2925</v>
      </c>
      <c r="K287" s="2">
        <v>0.588888888888888</v>
      </c>
      <c r="L287" s="3">
        <f t="shared" si="19"/>
        <v>279.5888888888889</v>
      </c>
      <c r="M287">
        <f t="shared" si="20"/>
        <v>540.419547804211</v>
      </c>
      <c r="N287">
        <f t="shared" si="18"/>
        <v>135.98550548352466</v>
      </c>
    </row>
    <row r="288" spans="1:14" ht="12.75">
      <c r="A288" t="s">
        <v>249</v>
      </c>
      <c r="B288" s="1">
        <v>36804</v>
      </c>
      <c r="C288" s="2">
        <v>0.5917476851851852</v>
      </c>
      <c r="D288" t="s">
        <v>427</v>
      </c>
      <c r="E288">
        <v>0.676</v>
      </c>
      <c r="F288">
        <v>10.4065</v>
      </c>
      <c r="G288" t="s">
        <v>428</v>
      </c>
      <c r="H288">
        <v>1.678</v>
      </c>
      <c r="I288">
        <v>96.9586</v>
      </c>
      <c r="K288" s="2">
        <v>0.590972222222222</v>
      </c>
      <c r="L288" s="3">
        <f t="shared" si="19"/>
        <v>279.5909722222222</v>
      </c>
      <c r="M288">
        <f t="shared" si="20"/>
        <v>551.5442426126867</v>
      </c>
      <c r="N288">
        <f t="shared" si="18"/>
        <v>141.57552933810763</v>
      </c>
    </row>
    <row r="289" spans="1:14" ht="12.75">
      <c r="A289" t="s">
        <v>250</v>
      </c>
      <c r="B289" s="1">
        <v>36804</v>
      </c>
      <c r="C289" s="2">
        <v>0.5938310185185185</v>
      </c>
      <c r="D289" t="s">
        <v>427</v>
      </c>
      <c r="E289">
        <v>0.678</v>
      </c>
      <c r="F289">
        <v>9.9108</v>
      </c>
      <c r="G289" t="s">
        <v>428</v>
      </c>
      <c r="H289">
        <v>1.678</v>
      </c>
      <c r="I289">
        <v>99.2364</v>
      </c>
      <c r="K289" s="2">
        <v>0.593055555555555</v>
      </c>
      <c r="L289" s="3">
        <f t="shared" si="19"/>
        <v>279.59305555555557</v>
      </c>
      <c r="M289">
        <f t="shared" si="20"/>
        <v>525.2721548729944</v>
      </c>
      <c r="N289">
        <f t="shared" si="18"/>
        <v>144.3043513384868</v>
      </c>
    </row>
    <row r="290" spans="1:14" ht="12.75">
      <c r="A290" t="s">
        <v>251</v>
      </c>
      <c r="B290" s="1">
        <v>36804</v>
      </c>
      <c r="C290" s="2">
        <v>0.5959722222222222</v>
      </c>
      <c r="D290" t="s">
        <v>427</v>
      </c>
      <c r="E290">
        <v>0.676</v>
      </c>
      <c r="F290">
        <v>9.9649</v>
      </c>
      <c r="G290" t="s">
        <v>428</v>
      </c>
      <c r="H290">
        <v>1.678</v>
      </c>
      <c r="I290">
        <v>99.7815</v>
      </c>
      <c r="K290" s="2">
        <v>0.595138888888888</v>
      </c>
      <c r="L290" s="3">
        <f t="shared" si="19"/>
        <v>279.59513888888887</v>
      </c>
      <c r="M290">
        <f t="shared" si="20"/>
        <v>528.1394535349217</v>
      </c>
      <c r="N290">
        <f t="shared" si="18"/>
        <v>144.95738535043103</v>
      </c>
    </row>
    <row r="291" spans="1:14" ht="12.75">
      <c r="A291" t="s">
        <v>252</v>
      </c>
      <c r="B291" s="1">
        <v>36804</v>
      </c>
      <c r="C291" s="2">
        <v>0.5979976851851853</v>
      </c>
      <c r="D291" t="s">
        <v>427</v>
      </c>
      <c r="E291">
        <v>0.678</v>
      </c>
      <c r="F291">
        <v>9.9294</v>
      </c>
      <c r="G291" t="s">
        <v>428</v>
      </c>
      <c r="H291">
        <v>1.68</v>
      </c>
      <c r="I291">
        <v>99.9177</v>
      </c>
      <c r="K291" s="2">
        <v>0.597222222222222</v>
      </c>
      <c r="L291" s="3">
        <f t="shared" si="19"/>
        <v>279.59722222222223</v>
      </c>
      <c r="M291">
        <f t="shared" si="20"/>
        <v>526.2579544129546</v>
      </c>
      <c r="N291">
        <f t="shared" si="18"/>
        <v>145.1205540028376</v>
      </c>
    </row>
    <row r="292" spans="1:14" ht="12.75">
      <c r="A292" t="s">
        <v>253</v>
      </c>
      <c r="B292" s="1">
        <v>36804</v>
      </c>
      <c r="C292" s="2">
        <v>0.6000810185185185</v>
      </c>
      <c r="D292" t="s">
        <v>427</v>
      </c>
      <c r="E292">
        <v>0.676</v>
      </c>
      <c r="F292">
        <v>10.7108</v>
      </c>
      <c r="G292" t="s">
        <v>428</v>
      </c>
      <c r="H292">
        <v>1.676</v>
      </c>
      <c r="I292">
        <v>101.3878</v>
      </c>
      <c r="K292" s="2">
        <v>0.599305555555555</v>
      </c>
      <c r="L292" s="3">
        <f t="shared" si="19"/>
        <v>279.59930555555553</v>
      </c>
      <c r="M292">
        <f t="shared" si="20"/>
        <v>567.672135086337</v>
      </c>
      <c r="N292">
        <f t="shared" si="18"/>
        <v>146.88174516218322</v>
      </c>
    </row>
    <row r="293" spans="1:14" ht="12.75">
      <c r="A293" t="s">
        <v>435</v>
      </c>
      <c r="B293" s="1">
        <v>36804</v>
      </c>
      <c r="C293">
        <f>AVERAGE(C292,C294)</f>
        <v>0.6021643518518518</v>
      </c>
      <c r="D293" t="s">
        <v>427</v>
      </c>
      <c r="E293" t="s">
        <v>435</v>
      </c>
      <c r="F293" t="s">
        <v>435</v>
      </c>
      <c r="G293" t="s">
        <v>428</v>
      </c>
      <c r="H293" t="s">
        <v>435</v>
      </c>
      <c r="I293" t="s">
        <v>435</v>
      </c>
      <c r="K293" s="2">
        <v>0.601388888888888</v>
      </c>
      <c r="L293" s="3">
        <f t="shared" si="19"/>
        <v>279.6013888888889</v>
      </c>
      <c r="M293" t="s">
        <v>435</v>
      </c>
      <c r="N293" t="s">
        <v>435</v>
      </c>
    </row>
    <row r="294" spans="1:14" ht="12.75">
      <c r="A294" t="s">
        <v>254</v>
      </c>
      <c r="B294" s="1">
        <v>36804</v>
      </c>
      <c r="C294" s="2">
        <v>0.6042476851851851</v>
      </c>
      <c r="D294" t="s">
        <v>427</v>
      </c>
      <c r="E294">
        <v>0.678</v>
      </c>
      <c r="F294">
        <v>10.4748</v>
      </c>
      <c r="G294" t="s">
        <v>428</v>
      </c>
      <c r="H294">
        <v>1.68</v>
      </c>
      <c r="I294">
        <v>92.143</v>
      </c>
      <c r="K294" s="2">
        <v>0.603472222222222</v>
      </c>
      <c r="L294" s="3">
        <f t="shared" si="19"/>
        <v>279.6034722222222</v>
      </c>
      <c r="M294">
        <f t="shared" si="20"/>
        <v>555.1641409234009</v>
      </c>
      <c r="N294">
        <f aca="true" t="shared" si="21" ref="N294:N301">(277-103)/(-62+(AVERAGE($P$207,$P$367)))*I294+277-((277-103)/(-62+(AVERAGE($P$207,$P$367)))*210)</f>
        <v>135.8064033283501</v>
      </c>
    </row>
    <row r="295" spans="1:14" ht="12.75">
      <c r="A295" t="s">
        <v>255</v>
      </c>
      <c r="B295" s="1">
        <v>36804</v>
      </c>
      <c r="C295" s="2">
        <v>0.6063310185185186</v>
      </c>
      <c r="D295" t="s">
        <v>427</v>
      </c>
      <c r="E295">
        <v>0.676</v>
      </c>
      <c r="F295">
        <v>10.3048</v>
      </c>
      <c r="G295" t="s">
        <v>428</v>
      </c>
      <c r="H295">
        <v>1.678</v>
      </c>
      <c r="I295">
        <v>94.0225</v>
      </c>
      <c r="K295" s="2">
        <v>0.605555555555555</v>
      </c>
      <c r="L295" s="3">
        <f t="shared" si="19"/>
        <v>279.60555555555555</v>
      </c>
      <c r="M295">
        <f t="shared" si="20"/>
        <v>546.1541451280656</v>
      </c>
      <c r="N295">
        <f t="shared" si="21"/>
        <v>138.05805885109686</v>
      </c>
    </row>
    <row r="296" spans="1:14" ht="12.75">
      <c r="A296" t="s">
        <v>256</v>
      </c>
      <c r="B296" s="1">
        <v>36804</v>
      </c>
      <c r="C296" s="2">
        <v>0.6084259259259259</v>
      </c>
      <c r="D296" t="s">
        <v>427</v>
      </c>
      <c r="E296">
        <v>0.678</v>
      </c>
      <c r="F296">
        <v>9.9694</v>
      </c>
      <c r="G296" t="s">
        <v>428</v>
      </c>
      <c r="H296">
        <v>1.68</v>
      </c>
      <c r="I296">
        <v>88.2972</v>
      </c>
      <c r="K296" s="2">
        <v>0.607638888888888</v>
      </c>
      <c r="L296" s="3">
        <f t="shared" si="19"/>
        <v>279.6076388888889</v>
      </c>
      <c r="M296">
        <f t="shared" si="20"/>
        <v>528.3779534236218</v>
      </c>
      <c r="N296">
        <f t="shared" si="21"/>
        <v>131.19910521215985</v>
      </c>
    </row>
    <row r="297" spans="1:14" ht="12.75">
      <c r="A297" t="s">
        <v>257</v>
      </c>
      <c r="B297" s="1">
        <v>36804</v>
      </c>
      <c r="C297" s="2">
        <v>0.6105092592592593</v>
      </c>
      <c r="D297" t="s">
        <v>427</v>
      </c>
      <c r="E297">
        <v>0.676</v>
      </c>
      <c r="F297">
        <v>10.5171</v>
      </c>
      <c r="G297" t="s">
        <v>428</v>
      </c>
      <c r="H297">
        <v>1.678</v>
      </c>
      <c r="I297">
        <v>92.5526</v>
      </c>
      <c r="K297" s="2">
        <v>0.609722222222222</v>
      </c>
      <c r="L297" s="3">
        <f t="shared" si="19"/>
        <v>279.6097222222222</v>
      </c>
      <c r="M297">
        <f t="shared" si="20"/>
        <v>557.4060398771813</v>
      </c>
      <c r="N297">
        <f t="shared" si="21"/>
        <v>136.29710729329662</v>
      </c>
    </row>
    <row r="298" spans="1:14" ht="12.75">
      <c r="A298" t="s">
        <v>258</v>
      </c>
      <c r="B298" s="1">
        <v>36804</v>
      </c>
      <c r="C298" s="2">
        <v>0.6125925925925926</v>
      </c>
      <c r="D298" t="s">
        <v>427</v>
      </c>
      <c r="E298">
        <v>0.678</v>
      </c>
      <c r="F298">
        <v>10.3013</v>
      </c>
      <c r="G298" t="s">
        <v>428</v>
      </c>
      <c r="H298">
        <v>1.68</v>
      </c>
      <c r="I298">
        <v>102.0367</v>
      </c>
      <c r="K298" s="2">
        <v>0.611805555555555</v>
      </c>
      <c r="L298" s="3">
        <f t="shared" si="19"/>
        <v>279.6118055555556</v>
      </c>
      <c r="M298">
        <f t="shared" si="20"/>
        <v>545.9686452146321</v>
      </c>
      <c r="N298">
        <f t="shared" si="21"/>
        <v>147.6591323761818</v>
      </c>
    </row>
    <row r="299" spans="1:14" ht="12.75">
      <c r="A299" t="s">
        <v>259</v>
      </c>
      <c r="B299" s="1">
        <v>36804</v>
      </c>
      <c r="C299" s="2">
        <v>0.6146759259259259</v>
      </c>
      <c r="D299" t="s">
        <v>427</v>
      </c>
      <c r="E299">
        <v>0.678</v>
      </c>
      <c r="F299">
        <v>9.972</v>
      </c>
      <c r="G299" t="s">
        <v>428</v>
      </c>
      <c r="H299">
        <v>1.678</v>
      </c>
      <c r="I299">
        <v>100.4745</v>
      </c>
      <c r="K299" s="2">
        <v>0.613888888888888</v>
      </c>
      <c r="L299" s="3">
        <f t="shared" si="19"/>
        <v>279.6138888888889</v>
      </c>
      <c r="M299">
        <f t="shared" si="20"/>
        <v>528.5157533593151</v>
      </c>
      <c r="N299">
        <f t="shared" si="21"/>
        <v>145.78760470518688</v>
      </c>
    </row>
    <row r="300" spans="1:14" ht="12.75">
      <c r="A300" t="s">
        <v>260</v>
      </c>
      <c r="B300" s="1">
        <v>36804</v>
      </c>
      <c r="C300" s="2">
        <v>0.6167592592592592</v>
      </c>
      <c r="D300" t="s">
        <v>427</v>
      </c>
      <c r="E300">
        <v>0.678</v>
      </c>
      <c r="F300">
        <v>10.6693</v>
      </c>
      <c r="G300" t="s">
        <v>428</v>
      </c>
      <c r="H300">
        <v>1.678</v>
      </c>
      <c r="I300">
        <v>96.1608</v>
      </c>
      <c r="K300" s="2">
        <v>0.615972222222221</v>
      </c>
      <c r="L300" s="3">
        <f t="shared" si="19"/>
        <v>279.61597222222224</v>
      </c>
      <c r="M300">
        <f t="shared" si="20"/>
        <v>565.4726361127698</v>
      </c>
      <c r="N300">
        <f t="shared" si="21"/>
        <v>140.6197587735706</v>
      </c>
    </row>
    <row r="301" spans="1:14" ht="12.75">
      <c r="A301" t="s">
        <v>261</v>
      </c>
      <c r="B301" s="1">
        <v>36804</v>
      </c>
      <c r="C301" s="2">
        <v>0.6188541666666666</v>
      </c>
      <c r="D301" t="s">
        <v>427</v>
      </c>
      <c r="E301">
        <v>0.678</v>
      </c>
      <c r="F301">
        <v>10.5467</v>
      </c>
      <c r="G301" t="s">
        <v>428</v>
      </c>
      <c r="H301">
        <v>1.678</v>
      </c>
      <c r="I301">
        <v>95.1611</v>
      </c>
      <c r="K301" s="2">
        <v>0.618055555555554</v>
      </c>
      <c r="L301" s="3">
        <f t="shared" si="19"/>
        <v>279.61805555555554</v>
      </c>
      <c r="M301">
        <f t="shared" si="20"/>
        <v>558.9748391450751</v>
      </c>
      <c r="N301">
        <f t="shared" si="21"/>
        <v>139.42211044896834</v>
      </c>
    </row>
    <row r="302" spans="1:14" ht="12.75">
      <c r="A302" t="s">
        <v>435</v>
      </c>
      <c r="B302" s="1">
        <v>36804</v>
      </c>
      <c r="C302">
        <f>AVERAGE(C301,C303)</f>
        <v>0.6209374999999999</v>
      </c>
      <c r="D302" t="s">
        <v>427</v>
      </c>
      <c r="E302" t="s">
        <v>435</v>
      </c>
      <c r="F302" t="s">
        <v>435</v>
      </c>
      <c r="G302" t="s">
        <v>428</v>
      </c>
      <c r="H302" t="s">
        <v>435</v>
      </c>
      <c r="I302" t="s">
        <v>435</v>
      </c>
      <c r="K302" s="2">
        <v>0.620138888888888</v>
      </c>
      <c r="L302" s="3">
        <f t="shared" si="19"/>
        <v>279.6201388888889</v>
      </c>
      <c r="M302" t="s">
        <v>435</v>
      </c>
      <c r="N302" t="s">
        <v>435</v>
      </c>
    </row>
    <row r="303" spans="1:14" ht="12.75">
      <c r="A303" t="s">
        <v>262</v>
      </c>
      <c r="B303" s="1">
        <v>36804</v>
      </c>
      <c r="C303" s="2">
        <v>0.6230208333333334</v>
      </c>
      <c r="D303" t="s">
        <v>427</v>
      </c>
      <c r="E303">
        <v>0.678</v>
      </c>
      <c r="F303">
        <v>11.0214</v>
      </c>
      <c r="G303" t="s">
        <v>428</v>
      </c>
      <c r="H303">
        <v>1.68</v>
      </c>
      <c r="I303">
        <v>91.853</v>
      </c>
      <c r="K303" s="2">
        <v>0.622222222222222</v>
      </c>
      <c r="L303" s="3">
        <f t="shared" si="19"/>
        <v>279.6222222222222</v>
      </c>
      <c r="M303">
        <f t="shared" si="20"/>
        <v>584.1339274041671</v>
      </c>
      <c r="N303">
        <f>(277-103)/(-62+(AVERAGE($P$207,$P$367)))*I303+277-((277-103)/(-62+(AVERAGE($P$207,$P$367)))*210)</f>
        <v>135.45898108754318</v>
      </c>
    </row>
    <row r="304" spans="1:14" ht="12.75">
      <c r="A304" t="s">
        <v>263</v>
      </c>
      <c r="B304" s="1">
        <v>36804</v>
      </c>
      <c r="C304" s="2">
        <v>0.6251041666666667</v>
      </c>
      <c r="D304" t="s">
        <v>427</v>
      </c>
      <c r="E304">
        <v>0.678</v>
      </c>
      <c r="F304">
        <v>10.372</v>
      </c>
      <c r="G304" t="s">
        <v>428</v>
      </c>
      <c r="H304">
        <v>1.68</v>
      </c>
      <c r="I304">
        <v>92.0139</v>
      </c>
      <c r="K304" s="2">
        <v>0.624305555555555</v>
      </c>
      <c r="L304" s="3">
        <f t="shared" si="19"/>
        <v>279.62430555555557</v>
      </c>
      <c r="M304">
        <f t="shared" si="20"/>
        <v>549.7157434659864</v>
      </c>
      <c r="N304">
        <f>(277-103)/(-62+(AVERAGE($P$207,$P$367)))*I304+277-((277-103)/(-62+(AVERAGE($P$207,$P$367)))*210)</f>
        <v>135.65174053080466</v>
      </c>
    </row>
    <row r="305" spans="1:14" ht="12.75">
      <c r="A305" t="s">
        <v>264</v>
      </c>
      <c r="B305" s="1">
        <v>36804</v>
      </c>
      <c r="C305" s="2">
        <v>0.6271875</v>
      </c>
      <c r="D305" t="s">
        <v>427</v>
      </c>
      <c r="E305">
        <v>0.678</v>
      </c>
      <c r="F305">
        <v>10.85</v>
      </c>
      <c r="G305" t="s">
        <v>428</v>
      </c>
      <c r="H305">
        <v>1.68</v>
      </c>
      <c r="I305">
        <v>92.4498</v>
      </c>
      <c r="K305" s="2">
        <v>0.626388888888888</v>
      </c>
      <c r="L305" s="3">
        <f t="shared" si="19"/>
        <v>279.62638888888887</v>
      </c>
      <c r="M305">
        <f t="shared" si="20"/>
        <v>575.0497316434586</v>
      </c>
      <c r="N305">
        <f>(277-103)/(-62+(AVERAGE($P$207,$P$367)))*I305+277-((277-103)/(-62+(AVERAGE($P$207,$P$367)))*210)</f>
        <v>136.1739520989692</v>
      </c>
    </row>
    <row r="306" spans="1:14" ht="12.75">
      <c r="A306" t="s">
        <v>435</v>
      </c>
      <c r="B306" s="1">
        <v>36804</v>
      </c>
      <c r="C306">
        <f>AVERAGE(C305,C307)</f>
        <v>0.6292708333333333</v>
      </c>
      <c r="D306" t="s">
        <v>427</v>
      </c>
      <c r="E306" t="s">
        <v>435</v>
      </c>
      <c r="F306" t="s">
        <v>435</v>
      </c>
      <c r="G306" t="s">
        <v>428</v>
      </c>
      <c r="H306" t="s">
        <v>435</v>
      </c>
      <c r="I306" t="s">
        <v>435</v>
      </c>
      <c r="K306" s="2">
        <v>0.628472222222222</v>
      </c>
      <c r="L306" s="3">
        <f t="shared" si="19"/>
        <v>279.62847222222223</v>
      </c>
      <c r="M306" t="s">
        <v>435</v>
      </c>
      <c r="N306" t="s">
        <v>435</v>
      </c>
    </row>
    <row r="307" spans="1:14" ht="12.75">
      <c r="A307" t="s">
        <v>265</v>
      </c>
      <c r="B307" s="1">
        <v>36804</v>
      </c>
      <c r="C307" s="2">
        <v>0.6313541666666667</v>
      </c>
      <c r="D307" t="s">
        <v>427</v>
      </c>
      <c r="E307">
        <v>0.681</v>
      </c>
      <c r="F307">
        <v>9.8346</v>
      </c>
      <c r="G307" t="s">
        <v>428</v>
      </c>
      <c r="H307">
        <v>1.683</v>
      </c>
      <c r="I307">
        <v>92.9019</v>
      </c>
      <c r="K307" s="2">
        <v>0.630555555555555</v>
      </c>
      <c r="L307" s="3">
        <f t="shared" si="19"/>
        <v>279.63055555555553</v>
      </c>
      <c r="M307">
        <f t="shared" si="20"/>
        <v>521.2335567576736</v>
      </c>
      <c r="N307">
        <f>(277-103)/(-62+(AVERAGE($P$207,$P$367)))*I307+277-((277-103)/(-62+(AVERAGE($P$207,$P$367)))*210)</f>
        <v>136.71557139230993</v>
      </c>
    </row>
    <row r="308" spans="1:14" ht="12.75">
      <c r="A308" t="s">
        <v>266</v>
      </c>
      <c r="B308" s="1">
        <v>36804</v>
      </c>
      <c r="C308" s="2">
        <v>0.6334375</v>
      </c>
      <c r="D308" t="s">
        <v>427</v>
      </c>
      <c r="E308">
        <v>0.678</v>
      </c>
      <c r="F308">
        <v>10.9503</v>
      </c>
      <c r="G308" t="s">
        <v>428</v>
      </c>
      <c r="H308">
        <v>1.678</v>
      </c>
      <c r="I308">
        <v>92.1838</v>
      </c>
      <c r="K308" s="2">
        <v>0.632638888888888</v>
      </c>
      <c r="L308" s="3">
        <f t="shared" si="19"/>
        <v>279.6326388888889</v>
      </c>
      <c r="M308">
        <f t="shared" si="20"/>
        <v>580.3656291627065</v>
      </c>
      <c r="N308">
        <f>(277-103)/(-62+(AVERAGE($P$207,$P$367)))*I308+277-((277-103)/(-62+(AVERAGE($P$207,$P$367)))*210)</f>
        <v>135.85528204360844</v>
      </c>
    </row>
    <row r="309" spans="1:14" ht="12.75">
      <c r="A309" t="s">
        <v>267</v>
      </c>
      <c r="B309" s="1">
        <v>36804</v>
      </c>
      <c r="C309" s="2">
        <v>0.6355324074074075</v>
      </c>
      <c r="D309" t="s">
        <v>427</v>
      </c>
      <c r="E309">
        <v>0.678</v>
      </c>
      <c r="F309">
        <v>10.9306</v>
      </c>
      <c r="G309" t="s">
        <v>428</v>
      </c>
      <c r="H309">
        <v>1.678</v>
      </c>
      <c r="I309">
        <v>92.445</v>
      </c>
      <c r="K309" s="2">
        <v>0.634722222222222</v>
      </c>
      <c r="L309" s="3">
        <f t="shared" si="19"/>
        <v>279.6347222222222</v>
      </c>
      <c r="M309">
        <f t="shared" si="20"/>
        <v>579.3215296499528</v>
      </c>
      <c r="N309">
        <f>(277-103)/(-62+(AVERAGE($P$207,$P$367)))*I309+277-((277-103)/(-62+(AVERAGE($P$207,$P$367)))*210)</f>
        <v>136.16820166188</v>
      </c>
    </row>
    <row r="310" spans="1:14" ht="12.75">
      <c r="A310" t="s">
        <v>435</v>
      </c>
      <c r="B310" s="1">
        <v>36804</v>
      </c>
      <c r="C310">
        <f>AVERAGE(C309,C311)</f>
        <v>0.6376157407407408</v>
      </c>
      <c r="D310" t="s">
        <v>427</v>
      </c>
      <c r="E310" t="s">
        <v>435</v>
      </c>
      <c r="F310" t="s">
        <v>435</v>
      </c>
      <c r="G310" t="s">
        <v>428</v>
      </c>
      <c r="H310" t="s">
        <v>435</v>
      </c>
      <c r="I310" t="s">
        <v>435</v>
      </c>
      <c r="K310" s="2">
        <v>0.636805555555555</v>
      </c>
      <c r="L310" s="3">
        <f t="shared" si="19"/>
        <v>279.63680555555555</v>
      </c>
      <c r="M310" t="s">
        <v>435</v>
      </c>
      <c r="N310" t="s">
        <v>435</v>
      </c>
    </row>
    <row r="311" spans="1:14" ht="12.75">
      <c r="A311" t="s">
        <v>268</v>
      </c>
      <c r="B311" s="1">
        <v>36804</v>
      </c>
      <c r="C311" s="2">
        <v>0.6396990740740741</v>
      </c>
      <c r="D311" t="s">
        <v>427</v>
      </c>
      <c r="E311">
        <v>0.678</v>
      </c>
      <c r="F311">
        <v>10.195</v>
      </c>
      <c r="G311" t="s">
        <v>428</v>
      </c>
      <c r="H311">
        <v>1.68</v>
      </c>
      <c r="I311">
        <v>92.869</v>
      </c>
      <c r="K311" s="2">
        <v>0.638888888888888</v>
      </c>
      <c r="L311" s="3">
        <f t="shared" si="19"/>
        <v>279.6388888888889</v>
      </c>
      <c r="M311">
        <f t="shared" si="20"/>
        <v>540.3347478437844</v>
      </c>
      <c r="N311">
        <f>(277-103)/(-62+(AVERAGE($P$207,$P$367)))*I311+277-((277-103)/(-62+(AVERAGE($P$207,$P$367)))*210)</f>
        <v>136.67615693809427</v>
      </c>
    </row>
    <row r="312" spans="1:14" ht="12.75">
      <c r="A312" t="s">
        <v>269</v>
      </c>
      <c r="B312" s="1">
        <v>36804</v>
      </c>
      <c r="C312" s="2">
        <v>0.6417824074074074</v>
      </c>
      <c r="D312" t="s">
        <v>427</v>
      </c>
      <c r="E312">
        <v>0.683</v>
      </c>
      <c r="F312">
        <v>9.8654</v>
      </c>
      <c r="G312" t="s">
        <v>428</v>
      </c>
      <c r="H312">
        <v>1.685</v>
      </c>
      <c r="I312">
        <v>96.9304</v>
      </c>
      <c r="K312" s="2">
        <v>0.640972222222222</v>
      </c>
      <c r="L312" s="3">
        <f t="shared" si="19"/>
        <v>279.6409722222222</v>
      </c>
      <c r="M312">
        <f t="shared" si="20"/>
        <v>522.8659559958871</v>
      </c>
      <c r="N312">
        <f>(277-103)/(-62+(AVERAGE($P$207,$P$367)))*I312+277-((277-103)/(-62+(AVERAGE($P$207,$P$367)))*210)</f>
        <v>141.5417455202085</v>
      </c>
    </row>
    <row r="313" spans="1:14" ht="12.75">
      <c r="A313" t="s">
        <v>435</v>
      </c>
      <c r="B313" s="1">
        <v>36804</v>
      </c>
      <c r="C313">
        <f>AVERAGE(C312,C314)</f>
        <v>0.6438657407407408</v>
      </c>
      <c r="D313" t="s">
        <v>427</v>
      </c>
      <c r="E313" t="s">
        <v>435</v>
      </c>
      <c r="F313" t="s">
        <v>435</v>
      </c>
      <c r="G313" t="s">
        <v>428</v>
      </c>
      <c r="H313" t="s">
        <v>435</v>
      </c>
      <c r="I313" t="s">
        <v>435</v>
      </c>
      <c r="K313" s="2">
        <v>0.643055555555555</v>
      </c>
      <c r="L313" s="3">
        <f t="shared" si="19"/>
        <v>279.6430555555556</v>
      </c>
      <c r="M313" t="s">
        <v>435</v>
      </c>
      <c r="N313" t="s">
        <v>435</v>
      </c>
    </row>
    <row r="314" spans="1:14" ht="12.75">
      <c r="A314" t="s">
        <v>270</v>
      </c>
      <c r="B314" s="1">
        <v>36804</v>
      </c>
      <c r="C314" s="2">
        <v>0.6459490740740741</v>
      </c>
      <c r="D314" t="s">
        <v>427</v>
      </c>
      <c r="E314">
        <v>0.678</v>
      </c>
      <c r="F314">
        <v>9.7943</v>
      </c>
      <c r="G314" t="s">
        <v>428</v>
      </c>
      <c r="H314">
        <v>1.68</v>
      </c>
      <c r="I314">
        <v>95.4493</v>
      </c>
      <c r="K314" s="2">
        <v>0.645138888888888</v>
      </c>
      <c r="L314" s="3">
        <f t="shared" si="19"/>
        <v>279.6451388888889</v>
      </c>
      <c r="M314">
        <f t="shared" si="20"/>
        <v>519.0976577544263</v>
      </c>
      <c r="N314">
        <f aca="true" t="shared" si="22" ref="N314:N319">(277-103)/(-62+(AVERAGE($P$207,$P$367)))*I314+277-((277-103)/(-62+(AVERAGE($P$207,$P$367)))*210)</f>
        <v>139.76737627586675</v>
      </c>
    </row>
    <row r="315" spans="1:14" ht="12.75">
      <c r="A315" t="s">
        <v>271</v>
      </c>
      <c r="B315" s="1">
        <v>36804</v>
      </c>
      <c r="C315" s="2">
        <v>0.6480439814814815</v>
      </c>
      <c r="D315" t="s">
        <v>427</v>
      </c>
      <c r="E315">
        <v>0.678</v>
      </c>
      <c r="F315">
        <v>9.7142</v>
      </c>
      <c r="G315" t="s">
        <v>428</v>
      </c>
      <c r="H315">
        <v>1.68</v>
      </c>
      <c r="I315">
        <v>99.2716</v>
      </c>
      <c r="K315" s="2">
        <v>0.647222222222221</v>
      </c>
      <c r="L315" s="3">
        <f t="shared" si="19"/>
        <v>279.64722222222224</v>
      </c>
      <c r="M315">
        <f t="shared" si="20"/>
        <v>514.8523597355655</v>
      </c>
      <c r="N315">
        <f t="shared" si="22"/>
        <v>144.3465212104744</v>
      </c>
    </row>
    <row r="316" spans="1:14" ht="12.75">
      <c r="A316" t="s">
        <v>272</v>
      </c>
      <c r="B316" s="1">
        <v>36804</v>
      </c>
      <c r="C316" s="2">
        <v>0.6501273148148148</v>
      </c>
      <c r="D316" t="s">
        <v>427</v>
      </c>
      <c r="E316">
        <v>0.678</v>
      </c>
      <c r="F316">
        <v>10.5876</v>
      </c>
      <c r="G316" t="s">
        <v>428</v>
      </c>
      <c r="H316">
        <v>1.68</v>
      </c>
      <c r="I316">
        <v>105.4118</v>
      </c>
      <c r="K316" s="2">
        <v>0.649305555555554</v>
      </c>
      <c r="L316" s="3">
        <f t="shared" si="19"/>
        <v>279.64930555555554</v>
      </c>
      <c r="M316">
        <f t="shared" si="20"/>
        <v>561.1425381334823</v>
      </c>
      <c r="N316">
        <f t="shared" si="22"/>
        <v>151.7025282553106</v>
      </c>
    </row>
    <row r="317" spans="1:14" ht="12.75">
      <c r="A317" t="s">
        <v>273</v>
      </c>
      <c r="B317" s="1">
        <v>36804</v>
      </c>
      <c r="C317" s="2">
        <v>0.6522106481481481</v>
      </c>
      <c r="D317" t="s">
        <v>427</v>
      </c>
      <c r="E317">
        <v>0.678</v>
      </c>
      <c r="F317">
        <v>9.789</v>
      </c>
      <c r="G317" t="s">
        <v>428</v>
      </c>
      <c r="H317">
        <v>1.68</v>
      </c>
      <c r="I317">
        <v>105.2993</v>
      </c>
      <c r="K317" s="2">
        <v>0.651388888888888</v>
      </c>
      <c r="L317" s="3">
        <f t="shared" si="19"/>
        <v>279.6513888888889</v>
      </c>
      <c r="M317">
        <f t="shared" si="20"/>
        <v>518.816757885513</v>
      </c>
      <c r="N317">
        <f t="shared" si="22"/>
        <v>151.56775238603205</v>
      </c>
    </row>
    <row r="318" spans="1:14" ht="12.75">
      <c r="A318" t="s">
        <v>274</v>
      </c>
      <c r="B318" s="1">
        <v>36804</v>
      </c>
      <c r="C318" s="2">
        <v>0.6542939814814815</v>
      </c>
      <c r="D318" t="s">
        <v>427</v>
      </c>
      <c r="E318">
        <v>0.678</v>
      </c>
      <c r="F318">
        <v>9.7145</v>
      </c>
      <c r="G318" t="s">
        <v>428</v>
      </c>
      <c r="H318">
        <v>1.68</v>
      </c>
      <c r="I318">
        <v>104.771</v>
      </c>
      <c r="K318" s="2">
        <v>0.653472222222222</v>
      </c>
      <c r="L318" s="3">
        <f t="shared" si="19"/>
        <v>279.6534722222222</v>
      </c>
      <c r="M318">
        <f t="shared" si="20"/>
        <v>514.8682597281455</v>
      </c>
      <c r="N318">
        <f t="shared" si="22"/>
        <v>150.93484490390006</v>
      </c>
    </row>
    <row r="319" spans="1:14" ht="12.75">
      <c r="A319" t="s">
        <v>275</v>
      </c>
      <c r="B319" s="1">
        <v>36804</v>
      </c>
      <c r="C319" s="2">
        <v>0.6563773148148148</v>
      </c>
      <c r="D319" t="s">
        <v>427</v>
      </c>
      <c r="E319">
        <v>0.678</v>
      </c>
      <c r="F319">
        <v>10.4032</v>
      </c>
      <c r="G319" t="s">
        <v>428</v>
      </c>
      <c r="H319">
        <v>1.68</v>
      </c>
      <c r="I319">
        <v>106.25</v>
      </c>
      <c r="K319" s="2">
        <v>0.655555555555555</v>
      </c>
      <c r="L319" s="3">
        <f t="shared" si="19"/>
        <v>279.65555555555557</v>
      </c>
      <c r="M319">
        <f t="shared" si="20"/>
        <v>551.3693426943067</v>
      </c>
      <c r="N319">
        <f t="shared" si="22"/>
        <v>152.70669833201526</v>
      </c>
    </row>
    <row r="320" spans="1:14" ht="12.75">
      <c r="A320" t="s">
        <v>435</v>
      </c>
      <c r="B320" s="1">
        <v>36804</v>
      </c>
      <c r="C320">
        <f>AVERAGE(C319,C321)</f>
        <v>0.6584606481481481</v>
      </c>
      <c r="D320" t="s">
        <v>427</v>
      </c>
      <c r="E320" t="s">
        <v>435</v>
      </c>
      <c r="F320" t="s">
        <v>435</v>
      </c>
      <c r="G320" t="s">
        <v>428</v>
      </c>
      <c r="H320" t="s">
        <v>435</v>
      </c>
      <c r="I320" t="s">
        <v>435</v>
      </c>
      <c r="K320" s="2">
        <v>0.657638888888888</v>
      </c>
      <c r="L320" s="3">
        <f t="shared" si="19"/>
        <v>279.65763888888887</v>
      </c>
      <c r="M320" t="s">
        <v>435</v>
      </c>
      <c r="N320" t="s">
        <v>435</v>
      </c>
    </row>
    <row r="321" spans="1:14" ht="12.75">
      <c r="A321" t="s">
        <v>276</v>
      </c>
      <c r="B321" s="1">
        <v>36804</v>
      </c>
      <c r="C321" s="2">
        <v>0.6605439814814814</v>
      </c>
      <c r="D321" t="s">
        <v>427</v>
      </c>
      <c r="E321">
        <v>0.678</v>
      </c>
      <c r="F321">
        <v>10.0242</v>
      </c>
      <c r="G321" t="s">
        <v>428</v>
      </c>
      <c r="H321">
        <v>1.68</v>
      </c>
      <c r="I321">
        <v>108.4649</v>
      </c>
      <c r="K321" s="2">
        <v>0.659722222222221</v>
      </c>
      <c r="L321" s="3">
        <f t="shared" si="19"/>
        <v>279.65972222222223</v>
      </c>
      <c r="M321">
        <f t="shared" si="20"/>
        <v>531.2823520682357</v>
      </c>
      <c r="N321">
        <f aca="true" t="shared" si="23" ref="N321:N333">(277-103)/(-62+(AVERAGE($P$207,$P$367)))*I321+277-((277-103)/(-62+(AVERAGE($P$207,$P$367)))*210)</f>
        <v>155.36016564637106</v>
      </c>
    </row>
    <row r="322" spans="1:14" ht="12.75">
      <c r="A322" t="s">
        <v>277</v>
      </c>
      <c r="B322" s="1">
        <v>36804</v>
      </c>
      <c r="C322" s="2">
        <v>0.6626273148148148</v>
      </c>
      <c r="D322" t="s">
        <v>427</v>
      </c>
      <c r="E322">
        <v>0.678</v>
      </c>
      <c r="F322">
        <v>10.2325</v>
      </c>
      <c r="G322" t="s">
        <v>428</v>
      </c>
      <c r="H322">
        <v>1.68</v>
      </c>
      <c r="I322">
        <v>113.7421</v>
      </c>
      <c r="K322" s="2">
        <v>0.661805555555555</v>
      </c>
      <c r="L322" s="3">
        <f t="shared" si="19"/>
        <v>279.66180555555553</v>
      </c>
      <c r="M322">
        <f t="shared" si="20"/>
        <v>542.3222469162848</v>
      </c>
      <c r="N322">
        <f t="shared" si="23"/>
        <v>161.68229202287506</v>
      </c>
    </row>
    <row r="323" spans="1:14" ht="12.75">
      <c r="A323" t="s">
        <v>278</v>
      </c>
      <c r="B323" s="1">
        <v>36804</v>
      </c>
      <c r="C323" s="2">
        <v>0.6647222222222222</v>
      </c>
      <c r="D323" t="s">
        <v>427</v>
      </c>
      <c r="E323">
        <v>0.678</v>
      </c>
      <c r="F323">
        <v>10.3591</v>
      </c>
      <c r="G323" t="s">
        <v>428</v>
      </c>
      <c r="H323">
        <v>1.68</v>
      </c>
      <c r="I323">
        <v>116.5494</v>
      </c>
      <c r="K323" s="2">
        <v>0.663888888888888</v>
      </c>
      <c r="L323" s="3">
        <f t="shared" si="19"/>
        <v>279.6638888888889</v>
      </c>
      <c r="M323">
        <f t="shared" si="20"/>
        <v>549.0320437850463</v>
      </c>
      <c r="N323">
        <f t="shared" si="23"/>
        <v>165.0454591146585</v>
      </c>
    </row>
    <row r="324" spans="1:14" ht="12.75">
      <c r="A324" t="s">
        <v>279</v>
      </c>
      <c r="B324" s="1">
        <v>36804</v>
      </c>
      <c r="C324" s="2">
        <v>0.6668055555555555</v>
      </c>
      <c r="D324" t="s">
        <v>427</v>
      </c>
      <c r="E324">
        <v>0.678</v>
      </c>
      <c r="F324">
        <v>10.4336</v>
      </c>
      <c r="G324" t="s">
        <v>428</v>
      </c>
      <c r="H324">
        <v>1.676</v>
      </c>
      <c r="I324">
        <v>112.5057</v>
      </c>
      <c r="K324" s="2">
        <v>0.665972222222221</v>
      </c>
      <c r="L324" s="3">
        <f t="shared" si="19"/>
        <v>279.6659722222222</v>
      </c>
      <c r="M324">
        <f t="shared" si="20"/>
        <v>552.9805419424138</v>
      </c>
      <c r="N324">
        <f t="shared" si="23"/>
        <v>160.20107526931082</v>
      </c>
    </row>
    <row r="325" spans="1:14" ht="12.75">
      <c r="A325" t="s">
        <v>280</v>
      </c>
      <c r="B325" s="1">
        <v>36804</v>
      </c>
      <c r="C325" s="2">
        <v>0.668888888888889</v>
      </c>
      <c r="D325" t="s">
        <v>427</v>
      </c>
      <c r="E325">
        <v>0.678</v>
      </c>
      <c r="F325">
        <v>10.6642</v>
      </c>
      <c r="G325" t="s">
        <v>428</v>
      </c>
      <c r="H325">
        <v>1.676</v>
      </c>
      <c r="I325">
        <v>118.205</v>
      </c>
      <c r="K325" s="2">
        <v>0.668055555555555</v>
      </c>
      <c r="L325" s="3">
        <f t="shared" si="19"/>
        <v>279.66805555555555</v>
      </c>
      <c r="M325">
        <f t="shared" si="20"/>
        <v>565.2023362389097</v>
      </c>
      <c r="N325">
        <f t="shared" si="23"/>
        <v>167.0288807073478</v>
      </c>
    </row>
    <row r="326" spans="1:14" ht="12.75">
      <c r="A326" t="s">
        <v>281</v>
      </c>
      <c r="B326" s="1">
        <v>36804</v>
      </c>
      <c r="C326" s="2">
        <v>0.6709722222222222</v>
      </c>
      <c r="D326" t="s">
        <v>427</v>
      </c>
      <c r="E326">
        <v>0.678</v>
      </c>
      <c r="F326">
        <v>10.3468</v>
      </c>
      <c r="G326" t="s">
        <v>428</v>
      </c>
      <c r="H326">
        <v>1.676</v>
      </c>
      <c r="I326">
        <v>114.8597</v>
      </c>
      <c r="K326" s="2">
        <v>0.670138888888888</v>
      </c>
      <c r="L326" s="3">
        <f aca="true" t="shared" si="24" ref="L326:L389">B326-DATE(1999,12,31)+K326</f>
        <v>279.6701388888889</v>
      </c>
      <c r="M326">
        <f t="shared" si="20"/>
        <v>548.3801440892661</v>
      </c>
      <c r="N326">
        <f t="shared" si="23"/>
        <v>163.02118545848128</v>
      </c>
    </row>
    <row r="327" spans="1:14" ht="12.75">
      <c r="A327" t="s">
        <v>282</v>
      </c>
      <c r="B327" s="1">
        <v>36804</v>
      </c>
      <c r="C327" s="2">
        <v>0.6730555555555555</v>
      </c>
      <c r="D327" t="s">
        <v>427</v>
      </c>
      <c r="E327">
        <v>0.678</v>
      </c>
      <c r="F327">
        <v>11.1724</v>
      </c>
      <c r="G327" t="s">
        <v>428</v>
      </c>
      <c r="H327">
        <v>1.676</v>
      </c>
      <c r="I327">
        <v>116.8719</v>
      </c>
      <c r="K327" s="2">
        <v>0.672222222222221</v>
      </c>
      <c r="L327" s="3">
        <f t="shared" si="24"/>
        <v>279.6722222222222</v>
      </c>
      <c r="M327">
        <f t="shared" si="20"/>
        <v>592.1369236694356</v>
      </c>
      <c r="N327">
        <f t="shared" si="23"/>
        <v>165.43181660659036</v>
      </c>
    </row>
    <row r="328" spans="1:14" ht="12.75">
      <c r="A328" t="s">
        <v>283</v>
      </c>
      <c r="B328" s="1">
        <v>36804</v>
      </c>
      <c r="C328" s="2">
        <v>0.6751388888888888</v>
      </c>
      <c r="D328" t="s">
        <v>427</v>
      </c>
      <c r="E328">
        <v>0.678</v>
      </c>
      <c r="F328">
        <v>11.0987</v>
      </c>
      <c r="G328" t="s">
        <v>428</v>
      </c>
      <c r="H328">
        <v>1.676</v>
      </c>
      <c r="I328">
        <v>116.8156</v>
      </c>
      <c r="K328" s="2">
        <v>0.674305555555555</v>
      </c>
      <c r="L328" s="3">
        <f t="shared" si="24"/>
        <v>279.6743055555556</v>
      </c>
      <c r="M328">
        <f t="shared" si="20"/>
        <v>588.2308254922814</v>
      </c>
      <c r="N328">
        <f t="shared" si="23"/>
        <v>165.36436877156473</v>
      </c>
    </row>
    <row r="329" spans="1:14" ht="12.75">
      <c r="A329" t="s">
        <v>284</v>
      </c>
      <c r="B329" s="1">
        <v>36804</v>
      </c>
      <c r="C329" s="2">
        <v>0.6772337962962963</v>
      </c>
      <c r="D329" t="s">
        <v>427</v>
      </c>
      <c r="E329">
        <v>0.678</v>
      </c>
      <c r="F329">
        <v>10.1327</v>
      </c>
      <c r="G329" t="s">
        <v>428</v>
      </c>
      <c r="H329">
        <v>1.676</v>
      </c>
      <c r="I329">
        <v>116.3918</v>
      </c>
      <c r="K329" s="2">
        <v>0.676388888888888</v>
      </c>
      <c r="L329" s="3">
        <f t="shared" si="24"/>
        <v>279.6763888888889</v>
      </c>
      <c r="M329">
        <f t="shared" si="20"/>
        <v>537.0328493846704</v>
      </c>
      <c r="N329">
        <f t="shared" si="23"/>
        <v>164.8566530968959</v>
      </c>
    </row>
    <row r="330" spans="1:14" ht="12.75">
      <c r="A330" t="s">
        <v>285</v>
      </c>
      <c r="B330" s="1">
        <v>36804</v>
      </c>
      <c r="C330" s="2">
        <v>0.6793171296296295</v>
      </c>
      <c r="D330" t="s">
        <v>427</v>
      </c>
      <c r="E330">
        <v>0.68</v>
      </c>
      <c r="F330">
        <v>10.6576</v>
      </c>
      <c r="G330" t="s">
        <v>428</v>
      </c>
      <c r="H330">
        <v>1.678</v>
      </c>
      <c r="I330">
        <v>115.8502</v>
      </c>
      <c r="K330" s="2">
        <v>0.678472222222221</v>
      </c>
      <c r="L330" s="3">
        <f t="shared" si="24"/>
        <v>279.67847222222224</v>
      </c>
      <c r="M330">
        <f t="shared" si="20"/>
        <v>564.8525364021497</v>
      </c>
      <c r="N330">
        <f t="shared" si="23"/>
        <v>164.20781211199585</v>
      </c>
    </row>
    <row r="331" spans="1:14" ht="12.75">
      <c r="A331" t="s">
        <v>286</v>
      </c>
      <c r="B331" s="1">
        <v>36804</v>
      </c>
      <c r="C331" s="2">
        <v>0.681400462962963</v>
      </c>
      <c r="D331" t="s">
        <v>427</v>
      </c>
      <c r="E331">
        <v>0.68</v>
      </c>
      <c r="F331">
        <v>10.4611</v>
      </c>
      <c r="G331" t="s">
        <v>428</v>
      </c>
      <c r="H331">
        <v>1.678</v>
      </c>
      <c r="I331">
        <v>113.9638</v>
      </c>
      <c r="K331" s="2">
        <v>0.680555555555554</v>
      </c>
      <c r="L331" s="3">
        <f t="shared" si="24"/>
        <v>279.68055555555554</v>
      </c>
      <c r="M331">
        <f t="shared" si="20"/>
        <v>554.4380412622475</v>
      </c>
      <c r="N331">
        <f t="shared" si="23"/>
        <v>161.94789033593332</v>
      </c>
    </row>
    <row r="332" spans="1:14" ht="12.75">
      <c r="A332" t="s">
        <v>287</v>
      </c>
      <c r="B332" s="1">
        <v>36804</v>
      </c>
      <c r="C332" s="2">
        <v>0.6834837962962963</v>
      </c>
      <c r="D332" t="s">
        <v>427</v>
      </c>
      <c r="E332">
        <v>0.678</v>
      </c>
      <c r="F332">
        <v>10.5479</v>
      </c>
      <c r="G332" t="s">
        <v>428</v>
      </c>
      <c r="H332">
        <v>1.676</v>
      </c>
      <c r="I332">
        <v>112.0701</v>
      </c>
      <c r="K332" s="2">
        <v>0.682638888888888</v>
      </c>
      <c r="L332" s="3">
        <f t="shared" si="24"/>
        <v>279.6826388888889</v>
      </c>
      <c r="M332">
        <f t="shared" si="20"/>
        <v>559.038439115395</v>
      </c>
      <c r="N332">
        <f t="shared" si="23"/>
        <v>159.67922310346427</v>
      </c>
    </row>
    <row r="333" spans="1:14" ht="12.75">
      <c r="A333" t="s">
        <v>288</v>
      </c>
      <c r="B333" s="1">
        <v>36804</v>
      </c>
      <c r="C333" s="2">
        <v>0.6855671296296296</v>
      </c>
      <c r="D333" t="s">
        <v>427</v>
      </c>
      <c r="E333">
        <v>0.68</v>
      </c>
      <c r="F333">
        <v>10.1442</v>
      </c>
      <c r="G333" t="s">
        <v>428</v>
      </c>
      <c r="H333">
        <v>1.678</v>
      </c>
      <c r="I333">
        <v>114.4133</v>
      </c>
      <c r="K333" s="2">
        <v>0.684722222222221</v>
      </c>
      <c r="L333" s="3">
        <f t="shared" si="24"/>
        <v>279.6847222222222</v>
      </c>
      <c r="M333">
        <f t="shared" si="20"/>
        <v>537.6423491002371</v>
      </c>
      <c r="N333">
        <f t="shared" si="23"/>
        <v>162.486394809184</v>
      </c>
    </row>
    <row r="334" spans="1:14" ht="12.75">
      <c r="A334" t="s">
        <v>435</v>
      </c>
      <c r="B334" s="1">
        <v>36804</v>
      </c>
      <c r="C334">
        <f>AVERAGE(C333,C335)</f>
        <v>0.687650462962963</v>
      </c>
      <c r="D334" t="s">
        <v>427</v>
      </c>
      <c r="E334" t="s">
        <v>435</v>
      </c>
      <c r="F334" t="s">
        <v>435</v>
      </c>
      <c r="G334" t="s">
        <v>428</v>
      </c>
      <c r="H334" t="s">
        <v>435</v>
      </c>
      <c r="I334" t="s">
        <v>435</v>
      </c>
      <c r="K334" s="2">
        <v>0.686805555555555</v>
      </c>
      <c r="L334" s="3">
        <f t="shared" si="24"/>
        <v>279.68680555555557</v>
      </c>
      <c r="M334" t="s">
        <v>435</v>
      </c>
      <c r="N334" t="s">
        <v>435</v>
      </c>
    </row>
    <row r="335" spans="1:14" ht="12.75">
      <c r="A335" t="s">
        <v>289</v>
      </c>
      <c r="B335" s="1">
        <v>36804</v>
      </c>
      <c r="C335" s="2">
        <v>0.6897337962962963</v>
      </c>
      <c r="D335" t="s">
        <v>427</v>
      </c>
      <c r="E335">
        <v>0.68</v>
      </c>
      <c r="F335">
        <v>10.319</v>
      </c>
      <c r="G335" t="s">
        <v>428</v>
      </c>
      <c r="H335">
        <v>1.678</v>
      </c>
      <c r="I335">
        <v>112.014</v>
      </c>
      <c r="K335" s="2">
        <v>0.688888888888888</v>
      </c>
      <c r="L335" s="3">
        <f t="shared" si="24"/>
        <v>279.68888888888887</v>
      </c>
      <c r="M335">
        <f t="shared" si="20"/>
        <v>546.9067447768524</v>
      </c>
      <c r="N335">
        <f aca="true" t="shared" si="25" ref="N335:N342">(277-103)/(-62+(AVERAGE($P$207,$P$367)))*I335+277-((277-103)/(-62+(AVERAGE($P$207,$P$367)))*210)</f>
        <v>159.61201486998408</v>
      </c>
    </row>
    <row r="336" spans="1:14" ht="12.75">
      <c r="A336" t="s">
        <v>290</v>
      </c>
      <c r="B336" s="1">
        <v>36804</v>
      </c>
      <c r="C336" s="2">
        <v>0.6918287037037038</v>
      </c>
      <c r="D336" t="s">
        <v>427</v>
      </c>
      <c r="E336">
        <v>0.678</v>
      </c>
      <c r="F336">
        <v>10.6334</v>
      </c>
      <c r="G336" t="s">
        <v>428</v>
      </c>
      <c r="H336">
        <v>1.675</v>
      </c>
      <c r="I336">
        <v>114.9862</v>
      </c>
      <c r="K336" s="2">
        <v>0.690972222222221</v>
      </c>
      <c r="L336" s="3">
        <f t="shared" si="24"/>
        <v>279.69097222222223</v>
      </c>
      <c r="M336">
        <f t="shared" si="20"/>
        <v>563.5699370006961</v>
      </c>
      <c r="N336">
        <f t="shared" si="25"/>
        <v>163.17273343593666</v>
      </c>
    </row>
    <row r="337" spans="1:14" ht="12.75">
      <c r="A337" t="s">
        <v>291</v>
      </c>
      <c r="B337" s="1">
        <v>36804</v>
      </c>
      <c r="C337" s="2">
        <v>0.6939120370370371</v>
      </c>
      <c r="D337" t="s">
        <v>427</v>
      </c>
      <c r="E337">
        <v>0.678</v>
      </c>
      <c r="F337">
        <v>10.4882</v>
      </c>
      <c r="G337" t="s">
        <v>428</v>
      </c>
      <c r="H337">
        <v>1.676</v>
      </c>
      <c r="I337">
        <v>116.0137</v>
      </c>
      <c r="K337" s="2">
        <v>0.693055555555555</v>
      </c>
      <c r="L337" s="3">
        <f t="shared" si="24"/>
        <v>279.69305555555553</v>
      </c>
      <c r="M337">
        <f aca="true" t="shared" si="26" ref="M337:M364">500*F337/AVERAGE($Q$367,$Q$207)</f>
        <v>555.8743405919745</v>
      </c>
      <c r="N337">
        <f t="shared" si="25"/>
        <v>164.40368637534732</v>
      </c>
    </row>
    <row r="338" spans="1:14" ht="12.75">
      <c r="A338" t="s">
        <v>292</v>
      </c>
      <c r="B338" s="1">
        <v>36804</v>
      </c>
      <c r="C338" s="2">
        <v>0.6959953703703704</v>
      </c>
      <c r="D338" t="s">
        <v>427</v>
      </c>
      <c r="E338">
        <v>0.678</v>
      </c>
      <c r="F338">
        <v>10.9969</v>
      </c>
      <c r="G338" t="s">
        <v>428</v>
      </c>
      <c r="H338">
        <v>1.675</v>
      </c>
      <c r="I338">
        <v>113.6465</v>
      </c>
      <c r="K338" s="2">
        <v>0.695138888888888</v>
      </c>
      <c r="L338" s="3">
        <f t="shared" si="24"/>
        <v>279.6951388888889</v>
      </c>
      <c r="M338">
        <f t="shared" si="26"/>
        <v>582.8354280101336</v>
      </c>
      <c r="N338">
        <f t="shared" si="25"/>
        <v>161.56776248418151</v>
      </c>
    </row>
    <row r="339" spans="1:14" ht="12.75">
      <c r="A339" t="s">
        <v>293</v>
      </c>
      <c r="B339" s="1">
        <v>36804</v>
      </c>
      <c r="C339" s="2">
        <v>0.6980787037037036</v>
      </c>
      <c r="D339" t="s">
        <v>427</v>
      </c>
      <c r="E339">
        <v>0.678</v>
      </c>
      <c r="F339">
        <v>9.4321</v>
      </c>
      <c r="G339" t="s">
        <v>428</v>
      </c>
      <c r="H339">
        <v>1.676</v>
      </c>
      <c r="I339">
        <v>115.5705</v>
      </c>
      <c r="K339" s="2">
        <v>0.697222222222221</v>
      </c>
      <c r="L339" s="3">
        <f t="shared" si="24"/>
        <v>279.6972222222222</v>
      </c>
      <c r="M339">
        <f t="shared" si="26"/>
        <v>499.90106671283553</v>
      </c>
      <c r="N339">
        <f t="shared" si="25"/>
        <v>163.87272935077618</v>
      </c>
    </row>
    <row r="340" spans="1:14" ht="12.75">
      <c r="A340" t="s">
        <v>294</v>
      </c>
      <c r="B340" s="1">
        <v>36804</v>
      </c>
      <c r="C340" s="2">
        <v>0.700162037037037</v>
      </c>
      <c r="D340" t="s">
        <v>427</v>
      </c>
      <c r="E340">
        <v>0.678</v>
      </c>
      <c r="F340">
        <v>9.337</v>
      </c>
      <c r="G340" t="s">
        <v>428</v>
      </c>
      <c r="H340">
        <v>1.675</v>
      </c>
      <c r="I340">
        <v>117.6635</v>
      </c>
      <c r="K340" s="2">
        <v>0.699305555555555</v>
      </c>
      <c r="L340" s="3">
        <f t="shared" si="24"/>
        <v>279.69930555555555</v>
      </c>
      <c r="M340">
        <f t="shared" si="26"/>
        <v>494.8607690649744</v>
      </c>
      <c r="N340">
        <f t="shared" si="25"/>
        <v>166.38015952322047</v>
      </c>
    </row>
    <row r="341" spans="1:14" ht="12.75">
      <c r="A341" t="s">
        <v>295</v>
      </c>
      <c r="B341" s="1">
        <v>36804</v>
      </c>
      <c r="C341" s="2">
        <v>0.7022453703703704</v>
      </c>
      <c r="D341" t="s">
        <v>427</v>
      </c>
      <c r="E341">
        <v>0.678</v>
      </c>
      <c r="F341">
        <v>11.0365</v>
      </c>
      <c r="G341" t="s">
        <v>428</v>
      </c>
      <c r="H341">
        <v>1.675</v>
      </c>
      <c r="I341">
        <v>116.7679</v>
      </c>
      <c r="K341" s="2">
        <v>0.701388888888888</v>
      </c>
      <c r="L341" s="3">
        <f t="shared" si="24"/>
        <v>279.7013888888889</v>
      </c>
      <c r="M341">
        <f t="shared" si="26"/>
        <v>584.934227030694</v>
      </c>
      <c r="N341">
        <f t="shared" si="25"/>
        <v>165.30722380299062</v>
      </c>
    </row>
    <row r="342" spans="1:14" ht="12.75">
      <c r="A342" t="s">
        <v>296</v>
      </c>
      <c r="B342" s="1">
        <v>36804</v>
      </c>
      <c r="C342" s="2">
        <v>0.7043287037037037</v>
      </c>
      <c r="D342" t="s">
        <v>427</v>
      </c>
      <c r="E342">
        <v>0.68</v>
      </c>
      <c r="F342">
        <v>9.9032</v>
      </c>
      <c r="G342" t="s">
        <v>428</v>
      </c>
      <c r="H342">
        <v>1.676</v>
      </c>
      <c r="I342">
        <v>115.7704</v>
      </c>
      <c r="K342" s="2">
        <v>0.703472222222221</v>
      </c>
      <c r="L342" s="3">
        <f t="shared" si="24"/>
        <v>279.7034722222222</v>
      </c>
      <c r="M342">
        <f t="shared" si="26"/>
        <v>524.8693550609677</v>
      </c>
      <c r="N342">
        <f t="shared" si="25"/>
        <v>164.11221109538764</v>
      </c>
    </row>
    <row r="343" spans="1:14" ht="12.75">
      <c r="A343" t="s">
        <v>435</v>
      </c>
      <c r="B343" s="1">
        <v>36804</v>
      </c>
      <c r="C343">
        <f>AVERAGE(C342,C345)</f>
        <v>0.7074594907407408</v>
      </c>
      <c r="D343" t="s">
        <v>427</v>
      </c>
      <c r="E343" t="s">
        <v>435</v>
      </c>
      <c r="F343" t="s">
        <v>435</v>
      </c>
      <c r="G343" t="s">
        <v>428</v>
      </c>
      <c r="H343" t="s">
        <v>435</v>
      </c>
      <c r="I343" t="s">
        <v>435</v>
      </c>
      <c r="K343" s="2">
        <v>0.705555555555555</v>
      </c>
      <c r="L343" s="3">
        <f t="shared" si="24"/>
        <v>279.7055555555556</v>
      </c>
      <c r="M343" t="s">
        <v>435</v>
      </c>
      <c r="N343" t="s">
        <v>435</v>
      </c>
    </row>
    <row r="344" spans="1:14" ht="12.75">
      <c r="A344" t="s">
        <v>435</v>
      </c>
      <c r="B344" s="1">
        <v>36804</v>
      </c>
      <c r="C344">
        <f>AVERAGE(C343,C345)</f>
        <v>0.7090248842592592</v>
      </c>
      <c r="D344" t="s">
        <v>427</v>
      </c>
      <c r="E344" t="s">
        <v>435</v>
      </c>
      <c r="F344" t="s">
        <v>435</v>
      </c>
      <c r="G344" t="s">
        <v>428</v>
      </c>
      <c r="H344" t="s">
        <v>435</v>
      </c>
      <c r="I344" t="s">
        <v>435</v>
      </c>
      <c r="K344" s="2">
        <v>0.707638888888888</v>
      </c>
      <c r="L344" s="3">
        <f t="shared" si="24"/>
        <v>279.7076388888889</v>
      </c>
      <c r="M344" t="s">
        <v>435</v>
      </c>
      <c r="N344" t="s">
        <v>435</v>
      </c>
    </row>
    <row r="345" spans="1:14" ht="12.75">
      <c r="A345" t="s">
        <v>297</v>
      </c>
      <c r="B345" s="1">
        <v>36804</v>
      </c>
      <c r="C345" s="2">
        <v>0.7105902777777778</v>
      </c>
      <c r="D345" t="s">
        <v>427</v>
      </c>
      <c r="E345">
        <v>0.68</v>
      </c>
      <c r="F345">
        <v>9.9827</v>
      </c>
      <c r="G345" t="s">
        <v>428</v>
      </c>
      <c r="H345">
        <v>1.676</v>
      </c>
      <c r="I345">
        <v>114.2275</v>
      </c>
      <c r="K345" s="2">
        <v>0.709722222222221</v>
      </c>
      <c r="L345" s="3">
        <f t="shared" si="24"/>
        <v>279.70972222222224</v>
      </c>
      <c r="M345">
        <f t="shared" si="26"/>
        <v>529.0828530946685</v>
      </c>
      <c r="N345">
        <f>(277-103)/(-62+(AVERAGE($P$207,$P$367)))*I345+277-((277-103)/(-62+(AVERAGE($P$207,$P$367)))*210)</f>
        <v>162.2638049735222</v>
      </c>
    </row>
    <row r="346" spans="1:14" ht="12.75">
      <c r="A346" t="s">
        <v>435</v>
      </c>
      <c r="B346" s="1">
        <v>36804</v>
      </c>
      <c r="C346">
        <f>AVERAGE(C345,C347)</f>
        <v>0.7126736111111112</v>
      </c>
      <c r="D346" t="s">
        <v>427</v>
      </c>
      <c r="E346" t="s">
        <v>435</v>
      </c>
      <c r="F346" t="s">
        <v>435</v>
      </c>
      <c r="G346" t="s">
        <v>428</v>
      </c>
      <c r="H346" t="s">
        <v>435</v>
      </c>
      <c r="I346" t="s">
        <v>435</v>
      </c>
      <c r="K346" s="2">
        <v>0.711805555555554</v>
      </c>
      <c r="L346" s="3">
        <f t="shared" si="24"/>
        <v>279.71180555555554</v>
      </c>
      <c r="M346" t="e">
        <f t="shared" si="26"/>
        <v>#VALUE!</v>
      </c>
      <c r="N346" t="e">
        <f>(277-103)/(-62+(AVERAGE($P$207,$P$367)))*I346+277-((277-103)/(-62+(AVERAGE($P$207,$P$367)))*210)</f>
        <v>#VALUE!</v>
      </c>
    </row>
    <row r="347" spans="1:14" ht="12.75">
      <c r="A347" t="s">
        <v>298</v>
      </c>
      <c r="B347" s="1">
        <v>36804</v>
      </c>
      <c r="C347" s="2">
        <v>0.7147569444444444</v>
      </c>
      <c r="D347" t="s">
        <v>427</v>
      </c>
      <c r="E347">
        <v>0.678</v>
      </c>
      <c r="F347">
        <v>10.2517</v>
      </c>
      <c r="G347" t="s">
        <v>428</v>
      </c>
      <c r="H347">
        <v>1.675</v>
      </c>
      <c r="I347">
        <v>118.0498</v>
      </c>
      <c r="K347" s="2">
        <v>0.713888888888888</v>
      </c>
      <c r="L347" s="3">
        <f t="shared" si="24"/>
        <v>279.7138888888889</v>
      </c>
      <c r="M347">
        <f t="shared" si="26"/>
        <v>543.3398464414049</v>
      </c>
      <c r="N347">
        <f>(277-103)/(-62+(AVERAGE($P$207,$P$367)))*I347+277-((277-103)/(-62+(AVERAGE($P$207,$P$367)))*210)</f>
        <v>166.8429499081298</v>
      </c>
    </row>
    <row r="348" spans="1:14" ht="12.75">
      <c r="A348" t="s">
        <v>435</v>
      </c>
      <c r="B348" s="1">
        <v>36804</v>
      </c>
      <c r="C348">
        <f>AVERAGE(C347,C349)</f>
        <v>0.7168402777777778</v>
      </c>
      <c r="D348" t="s">
        <v>427</v>
      </c>
      <c r="E348" t="s">
        <v>435</v>
      </c>
      <c r="F348" t="s">
        <v>435</v>
      </c>
      <c r="G348" t="s">
        <v>428</v>
      </c>
      <c r="H348" t="s">
        <v>435</v>
      </c>
      <c r="I348" t="s">
        <v>435</v>
      </c>
      <c r="K348" s="2">
        <v>0.715972222222221</v>
      </c>
      <c r="L348" s="3">
        <f t="shared" si="24"/>
        <v>279.7159722222222</v>
      </c>
      <c r="M348" t="s">
        <v>435</v>
      </c>
      <c r="N348" t="s">
        <v>435</v>
      </c>
    </row>
    <row r="349" spans="1:14" ht="12.75">
      <c r="A349" t="s">
        <v>299</v>
      </c>
      <c r="B349" s="1">
        <v>36804</v>
      </c>
      <c r="C349" s="2">
        <v>0.7189236111111111</v>
      </c>
      <c r="D349" t="s">
        <v>427</v>
      </c>
      <c r="E349">
        <v>0.678</v>
      </c>
      <c r="F349">
        <v>9.901</v>
      </c>
      <c r="G349" t="s">
        <v>428</v>
      </c>
      <c r="H349">
        <v>1.675</v>
      </c>
      <c r="I349">
        <v>113.285</v>
      </c>
      <c r="K349" s="2">
        <v>0.718055555555555</v>
      </c>
      <c r="L349" s="3">
        <f t="shared" si="24"/>
        <v>279.71805555555557</v>
      </c>
      <c r="M349">
        <f t="shared" si="26"/>
        <v>524.752755115381</v>
      </c>
      <c r="N349">
        <f aca="true" t="shared" si="27" ref="N349:N356">(277-103)/(-62+(AVERAGE($P$207,$P$367)))*I349+277-((277-103)/(-62+(AVERAGE($P$207,$P$367)))*210)</f>
        <v>161.1346826908998</v>
      </c>
    </row>
    <row r="350" spans="1:14" ht="12.75">
      <c r="A350" t="s">
        <v>300</v>
      </c>
      <c r="B350" s="1">
        <v>36804</v>
      </c>
      <c r="C350" s="2">
        <v>0.7210069444444445</v>
      </c>
      <c r="D350" t="s">
        <v>427</v>
      </c>
      <c r="E350">
        <v>0.678</v>
      </c>
      <c r="F350">
        <v>9.9957</v>
      </c>
      <c r="G350" t="s">
        <v>428</v>
      </c>
      <c r="H350">
        <v>1.673</v>
      </c>
      <c r="I350">
        <v>113.8099</v>
      </c>
      <c r="K350" s="2">
        <v>0.720138888888888</v>
      </c>
      <c r="L350" s="3">
        <f t="shared" si="24"/>
        <v>279.72013888888887</v>
      </c>
      <c r="M350">
        <f t="shared" si="26"/>
        <v>529.7718527731353</v>
      </c>
      <c r="N350">
        <f t="shared" si="27"/>
        <v>161.76351694676026</v>
      </c>
    </row>
    <row r="351" spans="1:14" ht="12.75">
      <c r="A351" t="s">
        <v>301</v>
      </c>
      <c r="B351" s="1">
        <v>36804</v>
      </c>
      <c r="C351" s="2">
        <v>0.7231018518518518</v>
      </c>
      <c r="D351" t="s">
        <v>427</v>
      </c>
      <c r="E351">
        <v>0.678</v>
      </c>
      <c r="F351">
        <v>10.4388</v>
      </c>
      <c r="G351" t="s">
        <v>428</v>
      </c>
      <c r="H351">
        <v>1.675</v>
      </c>
      <c r="I351">
        <v>115.0856</v>
      </c>
      <c r="K351" s="2">
        <v>0.722222222222221</v>
      </c>
      <c r="L351" s="3">
        <f t="shared" si="24"/>
        <v>279.72222222222223</v>
      </c>
      <c r="M351">
        <f t="shared" si="26"/>
        <v>553.2561418138006</v>
      </c>
      <c r="N351">
        <f t="shared" si="27"/>
        <v>163.29181540399253</v>
      </c>
    </row>
    <row r="352" spans="1:14" ht="12.75">
      <c r="A352" t="s">
        <v>302</v>
      </c>
      <c r="B352" s="1">
        <v>36804</v>
      </c>
      <c r="C352" s="2">
        <v>0.7251851851851852</v>
      </c>
      <c r="D352" t="s">
        <v>427</v>
      </c>
      <c r="E352">
        <v>0.678</v>
      </c>
      <c r="F352">
        <v>10.2785</v>
      </c>
      <c r="G352" t="s">
        <v>428</v>
      </c>
      <c r="H352">
        <v>1.675</v>
      </c>
      <c r="I352">
        <v>107.9346</v>
      </c>
      <c r="K352" s="2">
        <v>0.724305555555555</v>
      </c>
      <c r="L352" s="3">
        <f t="shared" si="24"/>
        <v>279.72430555555553</v>
      </c>
      <c r="M352">
        <f t="shared" si="26"/>
        <v>544.760245778552</v>
      </c>
      <c r="N352">
        <f t="shared" si="27"/>
        <v>154.72486214878523</v>
      </c>
    </row>
    <row r="353" spans="1:14" ht="12.75">
      <c r="A353" t="s">
        <v>303</v>
      </c>
      <c r="B353" s="1">
        <v>36804</v>
      </c>
      <c r="C353" s="2">
        <v>0.7272685185185185</v>
      </c>
      <c r="D353" t="s">
        <v>427</v>
      </c>
      <c r="E353">
        <v>0.676</v>
      </c>
      <c r="F353">
        <v>10.2895</v>
      </c>
      <c r="G353" t="s">
        <v>428</v>
      </c>
      <c r="H353">
        <v>1.673</v>
      </c>
      <c r="I353">
        <v>112.6176</v>
      </c>
      <c r="K353" s="2">
        <v>0.726388888888888</v>
      </c>
      <c r="L353" s="3">
        <f t="shared" si="24"/>
        <v>279.7263888888889</v>
      </c>
      <c r="M353">
        <f t="shared" si="26"/>
        <v>545.3432455064855</v>
      </c>
      <c r="N353">
        <f t="shared" si="27"/>
        <v>160.33513233395314</v>
      </c>
    </row>
    <row r="354" spans="1:14" ht="12.75">
      <c r="A354" t="s">
        <v>304</v>
      </c>
      <c r="B354" s="1">
        <v>36804</v>
      </c>
      <c r="C354" s="2">
        <v>0.7293518518518519</v>
      </c>
      <c r="D354" t="s">
        <v>427</v>
      </c>
      <c r="E354">
        <v>0.676</v>
      </c>
      <c r="F354">
        <v>9.6059</v>
      </c>
      <c r="G354" t="s">
        <v>428</v>
      </c>
      <c r="H354">
        <v>1.671</v>
      </c>
      <c r="I354">
        <v>112.8296</v>
      </c>
      <c r="K354" s="2">
        <v>0.728472222222221</v>
      </c>
      <c r="L354" s="3">
        <f t="shared" si="24"/>
        <v>279.7284722222222</v>
      </c>
      <c r="M354">
        <f t="shared" si="26"/>
        <v>509.11246241418417</v>
      </c>
      <c r="N354">
        <f t="shared" si="27"/>
        <v>160.58910997206027</v>
      </c>
    </row>
    <row r="355" spans="1:14" ht="12.75">
      <c r="A355" t="s">
        <v>305</v>
      </c>
      <c r="B355" s="1">
        <v>36804</v>
      </c>
      <c r="C355" s="2">
        <v>0.7314351851851852</v>
      </c>
      <c r="D355" t="s">
        <v>427</v>
      </c>
      <c r="E355">
        <v>0.676</v>
      </c>
      <c r="F355">
        <v>10.9654</v>
      </c>
      <c r="G355" t="s">
        <v>428</v>
      </c>
      <c r="H355">
        <v>1.671</v>
      </c>
      <c r="I355">
        <v>110.215</v>
      </c>
      <c r="K355" s="2">
        <v>0.730555555555555</v>
      </c>
      <c r="L355" s="3">
        <f t="shared" si="24"/>
        <v>279.73055555555555</v>
      </c>
      <c r="M355">
        <f t="shared" si="26"/>
        <v>581.1659287892334</v>
      </c>
      <c r="N355">
        <f t="shared" si="27"/>
        <v>157.4567989692544</v>
      </c>
    </row>
    <row r="356" spans="1:14" ht="12.75">
      <c r="A356" t="s">
        <v>306</v>
      </c>
      <c r="B356" s="1">
        <v>36804</v>
      </c>
      <c r="C356" s="2">
        <v>0.7335185185185185</v>
      </c>
      <c r="D356" t="s">
        <v>427</v>
      </c>
      <c r="E356">
        <v>0.678</v>
      </c>
      <c r="F356">
        <v>10.614</v>
      </c>
      <c r="G356" t="s">
        <v>428</v>
      </c>
      <c r="H356">
        <v>1.671</v>
      </c>
      <c r="I356">
        <v>111.3867</v>
      </c>
      <c r="K356" s="2">
        <v>0.732638888888888</v>
      </c>
      <c r="L356" s="3">
        <f t="shared" si="24"/>
        <v>279.7326388888889</v>
      </c>
      <c r="M356">
        <f t="shared" si="26"/>
        <v>562.5417374805226</v>
      </c>
      <c r="N356">
        <f t="shared" si="27"/>
        <v>158.86050462288694</v>
      </c>
    </row>
    <row r="357" spans="1:14" ht="12.75">
      <c r="A357" t="s">
        <v>435</v>
      </c>
      <c r="B357" s="1">
        <v>36804</v>
      </c>
      <c r="C357">
        <f>AVERAGE(C356,C358)</f>
        <v>0.7356076388888888</v>
      </c>
      <c r="D357" t="s">
        <v>427</v>
      </c>
      <c r="E357" t="s">
        <v>435</v>
      </c>
      <c r="F357" t="s">
        <v>435</v>
      </c>
      <c r="G357" t="s">
        <v>428</v>
      </c>
      <c r="H357" t="s">
        <v>435</v>
      </c>
      <c r="I357" t="s">
        <v>435</v>
      </c>
      <c r="K357" s="2">
        <v>0.734722222222221</v>
      </c>
      <c r="L357" s="3">
        <f t="shared" si="24"/>
        <v>279.7347222222222</v>
      </c>
      <c r="M357" t="s">
        <v>435</v>
      </c>
      <c r="N357" t="s">
        <v>435</v>
      </c>
    </row>
    <row r="358" spans="1:14" ht="12.75">
      <c r="A358" t="s">
        <v>307</v>
      </c>
      <c r="B358" s="1">
        <v>36804</v>
      </c>
      <c r="C358" s="2">
        <v>0.7376967592592593</v>
      </c>
      <c r="D358" t="s">
        <v>427</v>
      </c>
      <c r="E358">
        <v>0.678</v>
      </c>
      <c r="F358">
        <v>10.2055</v>
      </c>
      <c r="G358" t="s">
        <v>428</v>
      </c>
      <c r="H358">
        <v>1.671</v>
      </c>
      <c r="I358">
        <v>106.2719</v>
      </c>
      <c r="K358" s="2">
        <v>0.736805555555555</v>
      </c>
      <c r="L358" s="3">
        <f t="shared" si="24"/>
        <v>279.7368055555556</v>
      </c>
      <c r="M358">
        <f t="shared" si="26"/>
        <v>540.8912475840845</v>
      </c>
      <c r="N358">
        <f aca="true" t="shared" si="28" ref="N358:N364">(277-103)/(-62+(AVERAGE($P$207,$P$367)))*I358+277-((277-103)/(-62+(AVERAGE($P$207,$P$367)))*210)</f>
        <v>152.7329347012348</v>
      </c>
    </row>
    <row r="359" spans="1:14" ht="12.75">
      <c r="A359" t="s">
        <v>308</v>
      </c>
      <c r="B359" s="1">
        <v>36804</v>
      </c>
      <c r="C359" s="2">
        <v>0.7397800925925927</v>
      </c>
      <c r="D359" t="s">
        <v>427</v>
      </c>
      <c r="E359">
        <v>0.676</v>
      </c>
      <c r="F359">
        <v>10.0257</v>
      </c>
      <c r="G359" t="s">
        <v>428</v>
      </c>
      <c r="H359">
        <v>1.671</v>
      </c>
      <c r="I359">
        <v>109.2648</v>
      </c>
      <c r="K359" s="2">
        <v>0.738888888888888</v>
      </c>
      <c r="L359" s="3">
        <f t="shared" si="24"/>
        <v>279.7388888888889</v>
      </c>
      <c r="M359">
        <f t="shared" si="26"/>
        <v>531.3618520311358</v>
      </c>
      <c r="N359">
        <f t="shared" si="28"/>
        <v>156.3184520271347</v>
      </c>
    </row>
    <row r="360" spans="1:14" ht="12.75">
      <c r="A360" t="s">
        <v>309</v>
      </c>
      <c r="B360" s="1">
        <v>36804</v>
      </c>
      <c r="C360" s="2">
        <v>0.7418634259259259</v>
      </c>
      <c r="D360" t="s">
        <v>427</v>
      </c>
      <c r="E360">
        <v>0.676</v>
      </c>
      <c r="F360">
        <v>10.2834</v>
      </c>
      <c r="G360" t="s">
        <v>428</v>
      </c>
      <c r="H360">
        <v>1.671</v>
      </c>
      <c r="I360">
        <v>111.7709</v>
      </c>
      <c r="K360" s="2">
        <v>0.740972222222221</v>
      </c>
      <c r="L360" s="3">
        <f t="shared" si="24"/>
        <v>279.74097222222224</v>
      </c>
      <c r="M360">
        <f t="shared" si="26"/>
        <v>545.0199456573587</v>
      </c>
      <c r="N360">
        <f t="shared" si="28"/>
        <v>159.32077919156973</v>
      </c>
    </row>
    <row r="361" spans="1:14" ht="12.75">
      <c r="A361" t="s">
        <v>310</v>
      </c>
      <c r="B361" s="1">
        <v>36804</v>
      </c>
      <c r="C361" s="2">
        <v>0.7439467592592592</v>
      </c>
      <c r="D361" t="s">
        <v>427</v>
      </c>
      <c r="E361">
        <v>0.678</v>
      </c>
      <c r="F361">
        <v>11.0332</v>
      </c>
      <c r="G361" t="s">
        <v>428</v>
      </c>
      <c r="H361">
        <v>1.671</v>
      </c>
      <c r="I361">
        <v>108.1015</v>
      </c>
      <c r="K361" s="2">
        <v>0.743055555555554</v>
      </c>
      <c r="L361" s="3">
        <f t="shared" si="24"/>
        <v>279.74305555555554</v>
      </c>
      <c r="M361">
        <f t="shared" si="26"/>
        <v>584.759327112314</v>
      </c>
      <c r="N361">
        <f t="shared" si="28"/>
        <v>154.92480963840825</v>
      </c>
    </row>
    <row r="362" spans="1:14" ht="12.75">
      <c r="A362" t="s">
        <v>311</v>
      </c>
      <c r="B362" s="1">
        <v>36804</v>
      </c>
      <c r="C362" s="2">
        <v>0.7460300925925926</v>
      </c>
      <c r="D362" t="s">
        <v>427</v>
      </c>
      <c r="E362">
        <v>0.676</v>
      </c>
      <c r="F362">
        <v>11.1733</v>
      </c>
      <c r="G362" t="s">
        <v>428</v>
      </c>
      <c r="H362">
        <v>1.67</v>
      </c>
      <c r="I362">
        <v>107.1106</v>
      </c>
      <c r="K362" s="2">
        <v>0.745138888888888</v>
      </c>
      <c r="L362" s="3">
        <f t="shared" si="24"/>
        <v>279.7451388888889</v>
      </c>
      <c r="M362">
        <f t="shared" si="26"/>
        <v>592.1846236471756</v>
      </c>
      <c r="N362">
        <f t="shared" si="28"/>
        <v>153.73770378180285</v>
      </c>
    </row>
    <row r="363" spans="1:14" ht="12.75">
      <c r="A363" t="s">
        <v>312</v>
      </c>
      <c r="B363" s="1">
        <v>36804</v>
      </c>
      <c r="C363" s="2">
        <v>0.748113425925926</v>
      </c>
      <c r="D363" t="s">
        <v>427</v>
      </c>
      <c r="E363">
        <v>0.676</v>
      </c>
      <c r="F363">
        <v>10.2877</v>
      </c>
      <c r="G363" t="s">
        <v>428</v>
      </c>
      <c r="H363">
        <v>1.67</v>
      </c>
      <c r="I363">
        <v>108.3112</v>
      </c>
      <c r="K363" s="2">
        <v>0.747222222222221</v>
      </c>
      <c r="L363" s="3">
        <f t="shared" si="24"/>
        <v>279.7472222222222</v>
      </c>
      <c r="M363">
        <f t="shared" si="26"/>
        <v>545.2478455510053</v>
      </c>
      <c r="N363">
        <f t="shared" si="28"/>
        <v>155.17603185874344</v>
      </c>
    </row>
    <row r="364" spans="1:14" ht="12.75">
      <c r="A364" t="s">
        <v>313</v>
      </c>
      <c r="B364" s="1">
        <v>36804</v>
      </c>
      <c r="C364" s="2">
        <v>0.7502546296296296</v>
      </c>
      <c r="D364" t="s">
        <v>427</v>
      </c>
      <c r="E364">
        <v>0.676</v>
      </c>
      <c r="F364">
        <v>10.03</v>
      </c>
      <c r="G364" t="s">
        <v>428</v>
      </c>
      <c r="H364">
        <v>1.671</v>
      </c>
      <c r="I364">
        <v>106.6158</v>
      </c>
      <c r="K364" s="2">
        <v>0.749305555555555</v>
      </c>
      <c r="L364" s="3">
        <f t="shared" si="24"/>
        <v>279.74930555555557</v>
      </c>
      <c r="M364">
        <f t="shared" si="26"/>
        <v>531.5897519247825</v>
      </c>
      <c r="N364">
        <f t="shared" si="28"/>
        <v>153.14492955852268</v>
      </c>
    </row>
    <row r="365" spans="1:17" ht="12.75">
      <c r="A365" t="s">
        <v>314</v>
      </c>
      <c r="B365" s="1">
        <v>36804</v>
      </c>
      <c r="C365" s="2">
        <v>0.7522916666666667</v>
      </c>
      <c r="D365" t="s">
        <v>427</v>
      </c>
      <c r="E365">
        <v>0.676</v>
      </c>
      <c r="F365">
        <v>9.9255</v>
      </c>
      <c r="G365" t="s">
        <v>428</v>
      </c>
      <c r="H365">
        <v>1.671</v>
      </c>
      <c r="I365">
        <v>212.264</v>
      </c>
      <c r="K365" s="2">
        <v>0.751388888888888</v>
      </c>
      <c r="L365" s="3">
        <f t="shared" si="24"/>
        <v>279.75138888888887</v>
      </c>
      <c r="M365" t="s">
        <v>435</v>
      </c>
      <c r="N365" t="s">
        <v>435</v>
      </c>
      <c r="P365" t="s">
        <v>436</v>
      </c>
      <c r="Q365" t="s">
        <v>427</v>
      </c>
    </row>
    <row r="366" spans="1:14" ht="12.75">
      <c r="A366" t="s">
        <v>435</v>
      </c>
      <c r="B366" s="1">
        <v>36804</v>
      </c>
      <c r="C366">
        <f>AVERAGE(C365,C368)</f>
        <v>0.7554166666666666</v>
      </c>
      <c r="D366" t="s">
        <v>427</v>
      </c>
      <c r="E366" t="s">
        <v>435</v>
      </c>
      <c r="F366" t="s">
        <v>435</v>
      </c>
      <c r="G366" t="s">
        <v>428</v>
      </c>
      <c r="H366" t="s">
        <v>435</v>
      </c>
      <c r="I366" t="s">
        <v>435</v>
      </c>
      <c r="K366" s="2">
        <v>0.753472222222221</v>
      </c>
      <c r="L366" s="3">
        <f t="shared" si="24"/>
        <v>279.75347222222223</v>
      </c>
      <c r="M366" t="s">
        <v>435</v>
      </c>
      <c r="N366" t="s">
        <v>435</v>
      </c>
    </row>
    <row r="367" spans="1:17" ht="12.75">
      <c r="A367" t="s">
        <v>435</v>
      </c>
      <c r="B367" s="1">
        <v>36804</v>
      </c>
      <c r="C367">
        <f>AVERAGE(C366,C368)</f>
        <v>0.7569791666666665</v>
      </c>
      <c r="D367" t="s">
        <v>427</v>
      </c>
      <c r="E367" t="s">
        <v>435</v>
      </c>
      <c r="F367" t="s">
        <v>435</v>
      </c>
      <c r="G367" t="s">
        <v>428</v>
      </c>
      <c r="H367" t="s">
        <v>435</v>
      </c>
      <c r="I367" t="s">
        <v>435</v>
      </c>
      <c r="K367" s="2">
        <v>0.755555555555554</v>
      </c>
      <c r="L367" s="3">
        <f t="shared" si="24"/>
        <v>279.75555555555553</v>
      </c>
      <c r="M367" t="s">
        <v>435</v>
      </c>
      <c r="N367" t="s">
        <v>435</v>
      </c>
      <c r="P367">
        <f>AVERAGE(I366:I368)</f>
        <v>201.0986</v>
      </c>
      <c r="Q367">
        <f>AVERAGE(F366:F368)</f>
        <v>9.1326</v>
      </c>
    </row>
    <row r="368" spans="1:17" ht="12.75">
      <c r="A368" t="s">
        <v>315</v>
      </c>
      <c r="B368" s="1">
        <v>36804</v>
      </c>
      <c r="C368" s="2">
        <v>0.7585416666666666</v>
      </c>
      <c r="D368" t="s">
        <v>427</v>
      </c>
      <c r="E368">
        <v>0.675</v>
      </c>
      <c r="F368">
        <v>9.1326</v>
      </c>
      <c r="G368" t="s">
        <v>428</v>
      </c>
      <c r="H368">
        <v>1.671</v>
      </c>
      <c r="I368">
        <v>201.0986</v>
      </c>
      <c r="K368" s="2">
        <v>0.757638888888888</v>
      </c>
      <c r="L368" s="3">
        <f t="shared" si="24"/>
        <v>279.7576388888889</v>
      </c>
      <c r="M368" t="s">
        <v>435</v>
      </c>
      <c r="N368" t="s">
        <v>435</v>
      </c>
      <c r="P368" t="e">
        <f>STDEV(I366:I368)</f>
        <v>#DIV/0!</v>
      </c>
      <c r="Q368" t="e">
        <f>STDEV(F366:F368)</f>
        <v>#DIV/0!</v>
      </c>
    </row>
    <row r="369" spans="1:14" ht="12.75">
      <c r="A369" t="s">
        <v>316</v>
      </c>
      <c r="B369" s="1">
        <v>36804</v>
      </c>
      <c r="C369" s="2">
        <v>0.760625</v>
      </c>
      <c r="D369" t="s">
        <v>427</v>
      </c>
      <c r="E369">
        <v>0.675</v>
      </c>
      <c r="F369">
        <v>10.5581</v>
      </c>
      <c r="G369" t="s">
        <v>428</v>
      </c>
      <c r="H369">
        <v>1.671</v>
      </c>
      <c r="I369">
        <v>108.4206</v>
      </c>
      <c r="K369" s="2">
        <v>0.759722222222221</v>
      </c>
      <c r="L369" s="3">
        <f t="shared" si="24"/>
        <v>279.7597222222222</v>
      </c>
      <c r="M369">
        <f aca="true" t="shared" si="29" ref="M369:M432">500*F369/AVERAGE($Q$367,$Q$6)</f>
        <v>566.2105599038985</v>
      </c>
      <c r="N369">
        <f aca="true" t="shared" si="30" ref="N369:N382">(277-103)/(-62+(AVERAGE($Q$4,$P$367)))*I369+277-((277-103)/(-62+(AVERAGE($Q$4,$P$367)))*210)</f>
        <v>154.03915830599584</v>
      </c>
    </row>
    <row r="370" spans="1:14" ht="12.75">
      <c r="A370" t="s">
        <v>317</v>
      </c>
      <c r="B370" s="1">
        <v>36804</v>
      </c>
      <c r="C370" s="2">
        <v>0.7627083333333333</v>
      </c>
      <c r="D370" t="s">
        <v>427</v>
      </c>
      <c r="E370">
        <v>0.675</v>
      </c>
      <c r="F370">
        <v>9.8847</v>
      </c>
      <c r="G370" t="s">
        <v>428</v>
      </c>
      <c r="H370">
        <v>1.671</v>
      </c>
      <c r="I370">
        <v>108.2648</v>
      </c>
      <c r="K370" s="2">
        <v>0.761805555555554</v>
      </c>
      <c r="L370" s="3">
        <f t="shared" si="24"/>
        <v>279.76180555555555</v>
      </c>
      <c r="M370">
        <f t="shared" si="29"/>
        <v>530.097415395011</v>
      </c>
      <c r="N370">
        <f t="shared" si="30"/>
        <v>153.85056397352366</v>
      </c>
    </row>
    <row r="371" spans="1:14" ht="12.75">
      <c r="A371" t="s">
        <v>318</v>
      </c>
      <c r="B371" s="1">
        <v>36804</v>
      </c>
      <c r="C371" s="2">
        <v>0.7647916666666666</v>
      </c>
      <c r="D371" t="s">
        <v>427</v>
      </c>
      <c r="E371">
        <v>0.676</v>
      </c>
      <c r="F371">
        <v>10.8239</v>
      </c>
      <c r="G371" t="s">
        <v>428</v>
      </c>
      <c r="H371">
        <v>1.673</v>
      </c>
      <c r="I371">
        <v>110.4707</v>
      </c>
      <c r="K371" s="2">
        <v>0.763888888888888</v>
      </c>
      <c r="L371" s="3">
        <f t="shared" si="24"/>
        <v>279.7638888888889</v>
      </c>
      <c r="M371">
        <f t="shared" si="29"/>
        <v>580.4649017667768</v>
      </c>
      <c r="N371">
        <f t="shared" si="30"/>
        <v>156.52078372962387</v>
      </c>
    </row>
    <row r="372" spans="1:14" ht="12.75">
      <c r="A372" t="s">
        <v>319</v>
      </c>
      <c r="B372" s="1">
        <v>36804</v>
      </c>
      <c r="C372" s="2">
        <v>0.766875</v>
      </c>
      <c r="D372" t="s">
        <v>427</v>
      </c>
      <c r="E372">
        <v>0.678</v>
      </c>
      <c r="F372">
        <v>9.8656</v>
      </c>
      <c r="G372" t="s">
        <v>428</v>
      </c>
      <c r="H372">
        <v>1.675</v>
      </c>
      <c r="I372">
        <v>109.1606</v>
      </c>
      <c r="K372" s="2">
        <v>0.765972222222221</v>
      </c>
      <c r="L372" s="3">
        <f t="shared" si="24"/>
        <v>279.7659722222222</v>
      </c>
      <c r="M372">
        <f t="shared" si="29"/>
        <v>529.073119196437</v>
      </c>
      <c r="N372">
        <f t="shared" si="30"/>
        <v>154.93492086074184</v>
      </c>
    </row>
    <row r="373" spans="1:14" ht="12.75">
      <c r="A373" t="s">
        <v>320</v>
      </c>
      <c r="B373" s="1">
        <v>36804</v>
      </c>
      <c r="C373" s="2">
        <v>0.7689699074074073</v>
      </c>
      <c r="D373" t="s">
        <v>427</v>
      </c>
      <c r="E373">
        <v>0.676</v>
      </c>
      <c r="F373">
        <v>11.1165</v>
      </c>
      <c r="G373" t="s">
        <v>428</v>
      </c>
      <c r="H373">
        <v>1.675</v>
      </c>
      <c r="I373">
        <v>109.8708</v>
      </c>
      <c r="K373" s="2">
        <v>0.768055555555553</v>
      </c>
      <c r="L373" s="3">
        <f t="shared" si="24"/>
        <v>279.7680555555556</v>
      </c>
      <c r="M373">
        <f t="shared" si="29"/>
        <v>596.1564759920523</v>
      </c>
      <c r="N373">
        <f t="shared" si="30"/>
        <v>155.7946108153102</v>
      </c>
    </row>
    <row r="374" spans="1:14" ht="12.75">
      <c r="A374" t="s">
        <v>321</v>
      </c>
      <c r="B374" s="1">
        <v>36804</v>
      </c>
      <c r="C374" s="2">
        <v>0.7710532407407408</v>
      </c>
      <c r="D374" t="s">
        <v>427</v>
      </c>
      <c r="E374">
        <v>0.676</v>
      </c>
      <c r="F374">
        <v>10.3418</v>
      </c>
      <c r="G374" t="s">
        <v>428</v>
      </c>
      <c r="H374">
        <v>1.675</v>
      </c>
      <c r="I374">
        <v>111.5792</v>
      </c>
      <c r="K374" s="2">
        <v>0.770138888888888</v>
      </c>
      <c r="L374" s="3">
        <f t="shared" si="24"/>
        <v>279.7701388888889</v>
      </c>
      <c r="M374">
        <f t="shared" si="29"/>
        <v>554.6108076655968</v>
      </c>
      <c r="N374">
        <f t="shared" si="30"/>
        <v>157.8626118268345</v>
      </c>
    </row>
    <row r="375" spans="1:14" ht="12.75">
      <c r="A375" t="s">
        <v>322</v>
      </c>
      <c r="B375" s="1">
        <v>36804</v>
      </c>
      <c r="C375" s="2">
        <v>0.7731365740740741</v>
      </c>
      <c r="D375" t="s">
        <v>427</v>
      </c>
      <c r="E375">
        <v>0.676</v>
      </c>
      <c r="F375">
        <v>10.2855</v>
      </c>
      <c r="G375" t="s">
        <v>428</v>
      </c>
      <c r="H375">
        <v>1.675</v>
      </c>
      <c r="I375">
        <v>110.2002</v>
      </c>
      <c r="K375" s="2">
        <v>0.772222222222221</v>
      </c>
      <c r="L375" s="3">
        <f t="shared" si="24"/>
        <v>279.77222222222224</v>
      </c>
      <c r="M375">
        <f t="shared" si="29"/>
        <v>551.5915471430984</v>
      </c>
      <c r="N375">
        <f t="shared" si="30"/>
        <v>156.19334620116604</v>
      </c>
    </row>
    <row r="376" spans="1:14" ht="12.75">
      <c r="A376" t="s">
        <v>323</v>
      </c>
      <c r="B376" s="1">
        <v>36804</v>
      </c>
      <c r="C376" s="2">
        <v>0.7752199074074074</v>
      </c>
      <c r="D376" t="s">
        <v>427</v>
      </c>
      <c r="E376">
        <v>0.676</v>
      </c>
      <c r="F376">
        <v>9.9333</v>
      </c>
      <c r="G376" t="s">
        <v>428</v>
      </c>
      <c r="H376">
        <v>1.675</v>
      </c>
      <c r="I376">
        <v>126.7235</v>
      </c>
      <c r="K376" s="2">
        <v>0.774305555555554</v>
      </c>
      <c r="L376" s="3">
        <f t="shared" si="24"/>
        <v>279.77430555555554</v>
      </c>
      <c r="M376">
        <f t="shared" si="29"/>
        <v>532.7037397536862</v>
      </c>
      <c r="N376">
        <f t="shared" si="30"/>
        <v>176.19463460769862</v>
      </c>
    </row>
    <row r="377" spans="1:14" ht="12.75">
      <c r="A377" t="s">
        <v>324</v>
      </c>
      <c r="B377" s="1">
        <v>36804</v>
      </c>
      <c r="C377" s="2">
        <v>0.7773032407407406</v>
      </c>
      <c r="D377" t="s">
        <v>427</v>
      </c>
      <c r="E377">
        <v>0.676</v>
      </c>
      <c r="F377">
        <v>10.6124</v>
      </c>
      <c r="G377" t="s">
        <v>428</v>
      </c>
      <c r="H377">
        <v>1.676</v>
      </c>
      <c r="I377">
        <v>106.7245</v>
      </c>
      <c r="K377" s="2">
        <v>0.776388888888888</v>
      </c>
      <c r="L377" s="3">
        <f t="shared" si="24"/>
        <v>279.7763888888889</v>
      </c>
      <c r="M377">
        <f t="shared" si="29"/>
        <v>569.1225642799492</v>
      </c>
      <c r="N377">
        <f t="shared" si="30"/>
        <v>151.9860463207193</v>
      </c>
    </row>
    <row r="378" spans="1:14" ht="12.75">
      <c r="A378" t="s">
        <v>325</v>
      </c>
      <c r="B378" s="1">
        <v>36804</v>
      </c>
      <c r="C378" s="2">
        <v>0.7793865740740741</v>
      </c>
      <c r="D378" t="s">
        <v>427</v>
      </c>
      <c r="E378">
        <v>0.676</v>
      </c>
      <c r="F378">
        <v>10.5399</v>
      </c>
      <c r="G378" t="s">
        <v>428</v>
      </c>
      <c r="H378">
        <v>1.676</v>
      </c>
      <c r="I378">
        <v>109.3585</v>
      </c>
      <c r="K378" s="2">
        <v>0.778472222222221</v>
      </c>
      <c r="L378" s="3">
        <f t="shared" si="24"/>
        <v>279.7784722222222</v>
      </c>
      <c r="M378">
        <f t="shared" si="29"/>
        <v>565.2345289712258</v>
      </c>
      <c r="N378">
        <f t="shared" si="30"/>
        <v>155.17447681963944</v>
      </c>
    </row>
    <row r="379" spans="1:14" ht="12.75">
      <c r="A379" t="s">
        <v>326</v>
      </c>
      <c r="B379" s="1">
        <v>36804</v>
      </c>
      <c r="C379" s="2">
        <v>0.7814814814814816</v>
      </c>
      <c r="D379" t="s">
        <v>427</v>
      </c>
      <c r="E379">
        <v>0.676</v>
      </c>
      <c r="F379">
        <v>9.6849</v>
      </c>
      <c r="G379" t="s">
        <v>428</v>
      </c>
      <c r="H379">
        <v>1.675</v>
      </c>
      <c r="I379">
        <v>106.9304</v>
      </c>
      <c r="K379" s="2">
        <v>0.780555555555554</v>
      </c>
      <c r="L379" s="3">
        <f t="shared" si="24"/>
        <v>279.78055555555557</v>
      </c>
      <c r="M379">
        <f t="shared" si="29"/>
        <v>519.3825263649015</v>
      </c>
      <c r="N379">
        <f t="shared" si="30"/>
        <v>152.2352861991277</v>
      </c>
    </row>
    <row r="380" spans="1:14" ht="12.75">
      <c r="A380" t="s">
        <v>327</v>
      </c>
      <c r="B380" s="1">
        <v>36804</v>
      </c>
      <c r="C380" s="2">
        <v>0.7835648148148149</v>
      </c>
      <c r="D380" t="s">
        <v>427</v>
      </c>
      <c r="E380">
        <v>0.678</v>
      </c>
      <c r="F380">
        <v>10.3688</v>
      </c>
      <c r="G380" t="s">
        <v>428</v>
      </c>
      <c r="H380">
        <v>1.676</v>
      </c>
      <c r="I380">
        <v>109.562</v>
      </c>
      <c r="K380" s="2">
        <v>0.782638888888888</v>
      </c>
      <c r="L380" s="3">
        <f t="shared" si="24"/>
        <v>279.78263888888887</v>
      </c>
      <c r="M380">
        <f t="shared" si="29"/>
        <v>556.0587656426386</v>
      </c>
      <c r="N380">
        <f t="shared" si="30"/>
        <v>155.42081152219453</v>
      </c>
    </row>
    <row r="381" spans="1:14" ht="12.75">
      <c r="A381" t="s">
        <v>328</v>
      </c>
      <c r="B381" s="1">
        <v>36804</v>
      </c>
      <c r="C381" s="2">
        <v>0.7856481481481481</v>
      </c>
      <c r="D381" t="s">
        <v>427</v>
      </c>
      <c r="E381">
        <v>0.676</v>
      </c>
      <c r="F381">
        <v>10.1242</v>
      </c>
      <c r="G381" t="s">
        <v>428</v>
      </c>
      <c r="H381">
        <v>1.676</v>
      </c>
      <c r="I381">
        <v>107.7701</v>
      </c>
      <c r="K381" s="2">
        <v>0.784722222222221</v>
      </c>
      <c r="L381" s="3">
        <f t="shared" si="24"/>
        <v>279.78472222222223</v>
      </c>
      <c r="M381">
        <f t="shared" si="29"/>
        <v>542.9413389321043</v>
      </c>
      <c r="N381">
        <f t="shared" si="30"/>
        <v>153.25173460077656</v>
      </c>
    </row>
    <row r="382" spans="1:14" ht="12.75">
      <c r="A382" t="s">
        <v>329</v>
      </c>
      <c r="B382" s="1">
        <v>36804</v>
      </c>
      <c r="C382" s="2">
        <v>0.7877314814814814</v>
      </c>
      <c r="D382" t="s">
        <v>427</v>
      </c>
      <c r="E382">
        <v>0.676</v>
      </c>
      <c r="F382">
        <v>9.9488</v>
      </c>
      <c r="G382" t="s">
        <v>428</v>
      </c>
      <c r="H382">
        <v>1.676</v>
      </c>
      <c r="I382">
        <v>110.3011</v>
      </c>
      <c r="K382" s="2">
        <v>0.786805555555554</v>
      </c>
      <c r="L382" s="3">
        <f t="shared" si="24"/>
        <v>279.78680555555553</v>
      </c>
      <c r="M382">
        <f t="shared" si="29"/>
        <v>533.5349748886548</v>
      </c>
      <c r="N382">
        <f t="shared" si="30"/>
        <v>156.31548463599557</v>
      </c>
    </row>
    <row r="383" spans="1:14" ht="12.75">
      <c r="A383" t="s">
        <v>435</v>
      </c>
      <c r="B383" s="1">
        <v>36804</v>
      </c>
      <c r="C383">
        <f>AVERAGE(C382,C384)</f>
        <v>0.7898148148148147</v>
      </c>
      <c r="D383" t="s">
        <v>427</v>
      </c>
      <c r="E383" t="s">
        <v>435</v>
      </c>
      <c r="F383" t="s">
        <v>435</v>
      </c>
      <c r="G383" t="s">
        <v>428</v>
      </c>
      <c r="H383" t="s">
        <v>435</v>
      </c>
      <c r="I383" t="s">
        <v>435</v>
      </c>
      <c r="K383" s="2">
        <v>0.788888888888888</v>
      </c>
      <c r="L383" s="3">
        <f t="shared" si="24"/>
        <v>279.7888888888889</v>
      </c>
      <c r="M383" t="s">
        <v>435</v>
      </c>
      <c r="N383" t="s">
        <v>435</v>
      </c>
    </row>
    <row r="384" spans="1:14" ht="12.75">
      <c r="A384" t="s">
        <v>330</v>
      </c>
      <c r="B384" s="1">
        <v>36804</v>
      </c>
      <c r="C384" s="2">
        <v>0.7918981481481482</v>
      </c>
      <c r="D384" t="s">
        <v>427</v>
      </c>
      <c r="E384">
        <v>0.676</v>
      </c>
      <c r="F384">
        <v>11.5334</v>
      </c>
      <c r="G384" t="s">
        <v>428</v>
      </c>
      <c r="H384">
        <v>1.676</v>
      </c>
      <c r="I384">
        <v>106.1939</v>
      </c>
      <c r="K384" s="2">
        <v>0.790972222222221</v>
      </c>
      <c r="L384" s="3">
        <f t="shared" si="24"/>
        <v>279.7909722222222</v>
      </c>
      <c r="M384">
        <f t="shared" si="29"/>
        <v>618.5140197190425</v>
      </c>
      <c r="N384">
        <f>(277-103)/(-62+(AVERAGE($Q$4,$P$367)))*I384+277-((277-103)/(-62+(AVERAGE($Q$4,$P$367)))*210)</f>
        <v>151.34376035916767</v>
      </c>
    </row>
    <row r="385" spans="1:14" ht="12.75">
      <c r="A385" t="s">
        <v>331</v>
      </c>
      <c r="B385" s="1">
        <v>36804</v>
      </c>
      <c r="C385" s="2">
        <v>0.7939814814814815</v>
      </c>
      <c r="D385" t="s">
        <v>427</v>
      </c>
      <c r="E385">
        <v>0.676</v>
      </c>
      <c r="F385">
        <v>10.407</v>
      </c>
      <c r="G385" t="s">
        <v>428</v>
      </c>
      <c r="H385">
        <v>1.676</v>
      </c>
      <c r="I385">
        <v>105.6942</v>
      </c>
      <c r="K385" s="2">
        <v>0.793055555555554</v>
      </c>
      <c r="L385" s="3">
        <f t="shared" si="24"/>
        <v>279.79305555555555</v>
      </c>
      <c r="M385">
        <f t="shared" si="29"/>
        <v>558.1073580397866</v>
      </c>
      <c r="N385">
        <f>(277-103)/(-62+(AVERAGE($Q$4,$P$367)))*I385+277-((277-103)/(-62+(AVERAGE($Q$4,$P$367)))*210)</f>
        <v>150.73887853672636</v>
      </c>
    </row>
    <row r="386" spans="1:14" ht="12.75">
      <c r="A386" t="s">
        <v>332</v>
      </c>
      <c r="B386" s="1">
        <v>36804</v>
      </c>
      <c r="C386" s="2">
        <v>0.7960763888888889</v>
      </c>
      <c r="D386" t="s">
        <v>427</v>
      </c>
      <c r="E386">
        <v>0.676</v>
      </c>
      <c r="F386">
        <v>10.5438</v>
      </c>
      <c r="G386" t="s">
        <v>428</v>
      </c>
      <c r="H386">
        <v>1.676</v>
      </c>
      <c r="I386">
        <v>109.2902</v>
      </c>
      <c r="K386" s="2">
        <v>0.795138888888888</v>
      </c>
      <c r="L386" s="3">
        <f t="shared" si="24"/>
        <v>279.7951388888889</v>
      </c>
      <c r="M386">
        <f t="shared" si="29"/>
        <v>565.4436784567985</v>
      </c>
      <c r="N386">
        <f>(277-103)/(-62+(AVERAGE($Q$4,$P$367)))*I386+277-((277-103)/(-62+(AVERAGE($Q$4,$P$367)))*210)</f>
        <v>155.09180035681624</v>
      </c>
    </row>
    <row r="387" spans="1:14" ht="12.75">
      <c r="A387" t="s">
        <v>333</v>
      </c>
      <c r="B387" s="1">
        <v>36804</v>
      </c>
      <c r="C387" s="2">
        <v>0.7981597222222222</v>
      </c>
      <c r="D387" t="s">
        <v>427</v>
      </c>
      <c r="E387">
        <v>0.676</v>
      </c>
      <c r="F387">
        <v>9.7784</v>
      </c>
      <c r="G387" t="s">
        <v>428</v>
      </c>
      <c r="H387">
        <v>1.676</v>
      </c>
      <c r="I387">
        <v>108.8645</v>
      </c>
      <c r="K387" s="2">
        <v>0.797222222222221</v>
      </c>
      <c r="L387" s="3">
        <f t="shared" si="24"/>
        <v>279.7972222222222</v>
      </c>
      <c r="M387">
        <f t="shared" si="29"/>
        <v>524.396751211324</v>
      </c>
      <c r="N387">
        <f>(277-103)/(-62+(AVERAGE($Q$4,$P$367)))*I387+277-((277-103)/(-62+(AVERAGE($Q$4,$P$367)))*210)</f>
        <v>154.57649478984956</v>
      </c>
    </row>
    <row r="388" spans="1:14" ht="12.75">
      <c r="A388" t="s">
        <v>334</v>
      </c>
      <c r="B388" s="1">
        <v>36804</v>
      </c>
      <c r="C388" s="2">
        <v>0.8002430555555556</v>
      </c>
      <c r="D388" t="s">
        <v>427</v>
      </c>
      <c r="E388">
        <v>0.678</v>
      </c>
      <c r="F388">
        <v>10.1785</v>
      </c>
      <c r="G388" t="s">
        <v>428</v>
      </c>
      <c r="H388">
        <v>1.678</v>
      </c>
      <c r="I388">
        <v>111.3697</v>
      </c>
      <c r="K388" s="2">
        <v>0.799305555555553</v>
      </c>
      <c r="L388" s="3">
        <f t="shared" si="24"/>
        <v>279.7993055555556</v>
      </c>
      <c r="M388">
        <f t="shared" si="29"/>
        <v>545.853343308155</v>
      </c>
      <c r="N388">
        <f>(277-103)/(-62+(AVERAGE($Q$4,$P$367)))*I388+277-((277-103)/(-62+(AVERAGE($Q$4,$P$367)))*210)</f>
        <v>157.6090141846463</v>
      </c>
    </row>
    <row r="389" spans="1:14" ht="12.75">
      <c r="A389" t="s">
        <v>435</v>
      </c>
      <c r="B389" s="1">
        <v>36804</v>
      </c>
      <c r="C389">
        <f>AVERAGE(C388,C390)</f>
        <v>0.802326388888889</v>
      </c>
      <c r="D389" t="s">
        <v>427</v>
      </c>
      <c r="E389" t="s">
        <v>435</v>
      </c>
      <c r="F389" t="s">
        <v>435</v>
      </c>
      <c r="G389" t="s">
        <v>428</v>
      </c>
      <c r="H389" t="s">
        <v>435</v>
      </c>
      <c r="I389" t="s">
        <v>435</v>
      </c>
      <c r="K389" s="2">
        <v>0.801388888888888</v>
      </c>
      <c r="L389" s="3">
        <f t="shared" si="24"/>
        <v>279.8013888888889</v>
      </c>
      <c r="M389" t="s">
        <v>435</v>
      </c>
      <c r="N389" t="s">
        <v>435</v>
      </c>
    </row>
    <row r="390" spans="1:14" ht="12.75">
      <c r="A390" t="s">
        <v>335</v>
      </c>
      <c r="B390" s="1">
        <v>36804</v>
      </c>
      <c r="C390" s="2">
        <v>0.8044097222222222</v>
      </c>
      <c r="D390" t="s">
        <v>427</v>
      </c>
      <c r="E390">
        <v>0.681</v>
      </c>
      <c r="F390">
        <v>10.271</v>
      </c>
      <c r="G390" t="s">
        <v>428</v>
      </c>
      <c r="H390">
        <v>1.68</v>
      </c>
      <c r="I390">
        <v>108.4229</v>
      </c>
      <c r="K390" s="2">
        <v>0.803472222222221</v>
      </c>
      <c r="L390" s="3">
        <f aca="true" t="shared" si="31" ref="L390:L453">B390-DATE(1999,12,31)+K390</f>
        <v>279.80347222222224</v>
      </c>
      <c r="M390">
        <f t="shared" si="29"/>
        <v>550.8139400813537</v>
      </c>
      <c r="N390">
        <f>(277-103)/(-62+(AVERAGE($Q$4,$P$367)))*I390+277-((277-103)/(-62+(AVERAGE($Q$4,$P$367)))*210)</f>
        <v>154.0419424328552</v>
      </c>
    </row>
    <row r="391" spans="1:14" ht="12.75">
      <c r="A391" t="s">
        <v>336</v>
      </c>
      <c r="B391" s="1">
        <v>36804</v>
      </c>
      <c r="C391" s="2">
        <v>0.8064930555555555</v>
      </c>
      <c r="D391" t="s">
        <v>427</v>
      </c>
      <c r="E391">
        <v>0.676</v>
      </c>
      <c r="F391">
        <v>10.2427</v>
      </c>
      <c r="G391" t="s">
        <v>428</v>
      </c>
      <c r="H391">
        <v>1.675</v>
      </c>
      <c r="I391">
        <v>106.1605</v>
      </c>
      <c r="K391" s="2">
        <v>0.805555555555554</v>
      </c>
      <c r="L391" s="3">
        <f t="shared" si="31"/>
        <v>279.80555555555554</v>
      </c>
      <c r="M391">
        <f t="shared" si="29"/>
        <v>549.296265609121</v>
      </c>
      <c r="N391">
        <f>(277-103)/(-62+(AVERAGE($Q$4,$P$367)))*I391+277-((277-103)/(-62+(AVERAGE($Q$4,$P$367)))*210)</f>
        <v>151.30332999521022</v>
      </c>
    </row>
    <row r="392" spans="1:14" ht="12.75">
      <c r="A392" t="s">
        <v>435</v>
      </c>
      <c r="B392" s="1">
        <v>36804</v>
      </c>
      <c r="C392">
        <f>AVERAGE(C391,C393)</f>
        <v>0.8085821759259259</v>
      </c>
      <c r="D392" t="s">
        <v>427</v>
      </c>
      <c r="E392" t="s">
        <v>435</v>
      </c>
      <c r="F392" t="s">
        <v>435</v>
      </c>
      <c r="G392" t="s">
        <v>428</v>
      </c>
      <c r="H392" t="s">
        <v>435</v>
      </c>
      <c r="I392" t="s">
        <v>435</v>
      </c>
      <c r="K392" s="2">
        <v>0.807638888888888</v>
      </c>
      <c r="L392" s="3">
        <f t="shared" si="31"/>
        <v>279.8076388888889</v>
      </c>
      <c r="M392" t="s">
        <v>435</v>
      </c>
      <c r="N392" t="s">
        <v>435</v>
      </c>
    </row>
    <row r="393" spans="1:14" ht="12.75">
      <c r="A393" t="s">
        <v>337</v>
      </c>
      <c r="B393" s="1">
        <v>36804</v>
      </c>
      <c r="C393" s="2">
        <v>0.8106712962962962</v>
      </c>
      <c r="D393" t="s">
        <v>427</v>
      </c>
      <c r="E393">
        <v>0.678</v>
      </c>
      <c r="F393">
        <v>10.1776</v>
      </c>
      <c r="G393" t="s">
        <v>428</v>
      </c>
      <c r="H393">
        <v>1.676</v>
      </c>
      <c r="I393">
        <v>105.534</v>
      </c>
      <c r="K393" s="2">
        <v>0.809722222222221</v>
      </c>
      <c r="L393" s="3">
        <f t="shared" si="31"/>
        <v>279.8097222222222</v>
      </c>
      <c r="M393">
        <f t="shared" si="29"/>
        <v>545.8050780422535</v>
      </c>
      <c r="N393">
        <f aca="true" t="shared" si="32" ref="N393:N407">(277-103)/(-62+(AVERAGE($Q$4,$P$367)))*I393+277-((277-103)/(-62+(AVERAGE($Q$4,$P$367)))*210)</f>
        <v>150.54495804852326</v>
      </c>
    </row>
    <row r="394" spans="1:14" ht="12.75">
      <c r="A394" t="s">
        <v>338</v>
      </c>
      <c r="B394" s="1">
        <v>36804</v>
      </c>
      <c r="C394" s="2">
        <v>0.8127546296296296</v>
      </c>
      <c r="D394" t="s">
        <v>427</v>
      </c>
      <c r="E394">
        <v>0.676</v>
      </c>
      <c r="F394">
        <v>10.571</v>
      </c>
      <c r="G394" t="s">
        <v>428</v>
      </c>
      <c r="H394">
        <v>1.675</v>
      </c>
      <c r="I394">
        <v>107.5504</v>
      </c>
      <c r="K394" s="2">
        <v>0.811805555555554</v>
      </c>
      <c r="L394" s="3">
        <f t="shared" si="31"/>
        <v>279.81180555555557</v>
      </c>
      <c r="M394">
        <f t="shared" si="29"/>
        <v>566.9023620484851</v>
      </c>
      <c r="N394">
        <f t="shared" si="32"/>
        <v>152.98578996121216</v>
      </c>
    </row>
    <row r="395" spans="1:14" ht="12.75">
      <c r="A395" t="s">
        <v>339</v>
      </c>
      <c r="B395" s="1">
        <v>36804</v>
      </c>
      <c r="C395" s="2">
        <v>0.814837962962963</v>
      </c>
      <c r="D395" t="s">
        <v>427</v>
      </c>
      <c r="E395">
        <v>0.678</v>
      </c>
      <c r="F395">
        <v>10.502</v>
      </c>
      <c r="G395" t="s">
        <v>428</v>
      </c>
      <c r="H395">
        <v>1.676</v>
      </c>
      <c r="I395">
        <v>109.2755</v>
      </c>
      <c r="K395" s="2">
        <v>0.813888888888888</v>
      </c>
      <c r="L395" s="3">
        <f t="shared" si="31"/>
        <v>279.81388888888887</v>
      </c>
      <c r="M395">
        <f t="shared" si="29"/>
        <v>563.2020249960449</v>
      </c>
      <c r="N395">
        <f t="shared" si="32"/>
        <v>155.07400615471522</v>
      </c>
    </row>
    <row r="396" spans="1:14" ht="12.75">
      <c r="A396" t="s">
        <v>340</v>
      </c>
      <c r="B396" s="1">
        <v>36804</v>
      </c>
      <c r="C396" s="2">
        <v>0.8169212962962963</v>
      </c>
      <c r="D396" t="s">
        <v>427</v>
      </c>
      <c r="E396">
        <v>0.676</v>
      </c>
      <c r="F396">
        <v>10.5549</v>
      </c>
      <c r="G396" t="s">
        <v>428</v>
      </c>
      <c r="H396">
        <v>1.676</v>
      </c>
      <c r="I396">
        <v>109.8513</v>
      </c>
      <c r="K396" s="2">
        <v>0.815972222222221</v>
      </c>
      <c r="L396" s="3">
        <f t="shared" si="31"/>
        <v>279.81597222222223</v>
      </c>
      <c r="M396">
        <f t="shared" si="29"/>
        <v>566.0389500695824</v>
      </c>
      <c r="N396">
        <f t="shared" si="32"/>
        <v>155.7710062615027</v>
      </c>
    </row>
    <row r="397" spans="1:14" ht="12.75">
      <c r="A397" t="s">
        <v>341</v>
      </c>
      <c r="B397" s="1">
        <v>36804</v>
      </c>
      <c r="C397" s="2">
        <v>0.8190046296296297</v>
      </c>
      <c r="D397" t="s">
        <v>427</v>
      </c>
      <c r="E397">
        <v>0.676</v>
      </c>
      <c r="F397">
        <v>10.1682</v>
      </c>
      <c r="G397" t="s">
        <v>428</v>
      </c>
      <c r="H397">
        <v>1.675</v>
      </c>
      <c r="I397">
        <v>107.8336</v>
      </c>
      <c r="K397" s="2">
        <v>0.818055555555554</v>
      </c>
      <c r="L397" s="3">
        <f t="shared" si="31"/>
        <v>279.81805555555553</v>
      </c>
      <c r="M397">
        <f t="shared" si="29"/>
        <v>545.3009741539502</v>
      </c>
      <c r="N397">
        <f t="shared" si="32"/>
        <v>153.32860071189327</v>
      </c>
    </row>
    <row r="398" spans="1:14" ht="12.75">
      <c r="A398" t="s">
        <v>342</v>
      </c>
      <c r="B398" s="1">
        <v>36804</v>
      </c>
      <c r="C398" s="2">
        <v>0.8210879629629629</v>
      </c>
      <c r="D398" t="s">
        <v>427</v>
      </c>
      <c r="E398">
        <v>0.676</v>
      </c>
      <c r="F398">
        <v>10.8134</v>
      </c>
      <c r="G398" t="s">
        <v>428</v>
      </c>
      <c r="H398">
        <v>1.675</v>
      </c>
      <c r="I398">
        <v>107.1256</v>
      </c>
      <c r="K398" s="2">
        <v>0.820138888888888</v>
      </c>
      <c r="L398" s="3">
        <f t="shared" si="31"/>
        <v>279.8201388888889</v>
      </c>
      <c r="M398">
        <f t="shared" si="29"/>
        <v>579.9018069979272</v>
      </c>
      <c r="N398">
        <f t="shared" si="32"/>
        <v>152.47157383519038</v>
      </c>
    </row>
    <row r="399" spans="1:14" ht="12.75">
      <c r="A399" t="s">
        <v>343</v>
      </c>
      <c r="B399" s="1">
        <v>36804</v>
      </c>
      <c r="C399" s="2">
        <v>0.8231712962962963</v>
      </c>
      <c r="D399" t="s">
        <v>427</v>
      </c>
      <c r="E399">
        <v>0.676</v>
      </c>
      <c r="F399">
        <v>10.7288</v>
      </c>
      <c r="G399" t="s">
        <v>428</v>
      </c>
      <c r="H399">
        <v>1.676</v>
      </c>
      <c r="I399">
        <v>108.1747</v>
      </c>
      <c r="K399" s="2">
        <v>0.822222222222221</v>
      </c>
      <c r="L399" s="3">
        <f t="shared" si="31"/>
        <v>279.8222222222222</v>
      </c>
      <c r="M399">
        <f t="shared" si="29"/>
        <v>575.3648720031962</v>
      </c>
      <c r="N399">
        <f t="shared" si="32"/>
        <v>153.7414988300336</v>
      </c>
    </row>
    <row r="400" spans="1:14" ht="12.75">
      <c r="A400" t="s">
        <v>344</v>
      </c>
      <c r="B400" s="1">
        <v>36804</v>
      </c>
      <c r="C400" s="2">
        <v>0.8252662037037037</v>
      </c>
      <c r="D400" t="s">
        <v>427</v>
      </c>
      <c r="E400">
        <v>0.676</v>
      </c>
      <c r="F400">
        <v>10.9013</v>
      </c>
      <c r="G400" t="s">
        <v>428</v>
      </c>
      <c r="H400">
        <v>1.675</v>
      </c>
      <c r="I400">
        <v>121.4498</v>
      </c>
      <c r="K400" s="2">
        <v>0.824305555555554</v>
      </c>
      <c r="L400" s="3">
        <f t="shared" si="31"/>
        <v>279.82430555555555</v>
      </c>
      <c r="M400">
        <f t="shared" si="29"/>
        <v>584.6157146342969</v>
      </c>
      <c r="N400">
        <f t="shared" si="32"/>
        <v>169.81087381720693</v>
      </c>
    </row>
    <row r="401" spans="1:14" ht="12.75">
      <c r="A401" t="s">
        <v>345</v>
      </c>
      <c r="B401" s="1">
        <v>36804</v>
      </c>
      <c r="C401" s="2">
        <v>0.8273495370370371</v>
      </c>
      <c r="D401" t="s">
        <v>427</v>
      </c>
      <c r="E401">
        <v>0.678</v>
      </c>
      <c r="F401">
        <v>10.5023</v>
      </c>
      <c r="G401" t="s">
        <v>428</v>
      </c>
      <c r="H401">
        <v>1.675</v>
      </c>
      <c r="I401">
        <v>108.7766</v>
      </c>
      <c r="K401" s="2">
        <v>0.826388888888888</v>
      </c>
      <c r="L401" s="3">
        <f t="shared" si="31"/>
        <v>279.8263888888889</v>
      </c>
      <c r="M401">
        <f t="shared" si="29"/>
        <v>563.218113418012</v>
      </c>
      <c r="N401">
        <f t="shared" si="32"/>
        <v>154.47009272422497</v>
      </c>
    </row>
    <row r="402" spans="1:14" ht="12.75">
      <c r="A402" t="s">
        <v>346</v>
      </c>
      <c r="B402" s="1">
        <v>36804</v>
      </c>
      <c r="C402" s="2">
        <v>0.8294328703703703</v>
      </c>
      <c r="D402" t="s">
        <v>427</v>
      </c>
      <c r="E402">
        <v>0.676</v>
      </c>
      <c r="F402">
        <v>10.2698</v>
      </c>
      <c r="G402" t="s">
        <v>428</v>
      </c>
      <c r="H402">
        <v>1.675</v>
      </c>
      <c r="I402">
        <v>109.1377</v>
      </c>
      <c r="K402" s="2">
        <v>0.828472222222221</v>
      </c>
      <c r="L402" s="3">
        <f t="shared" si="31"/>
        <v>279.8284722222222</v>
      </c>
      <c r="M402">
        <f t="shared" si="29"/>
        <v>550.7495863934852</v>
      </c>
      <c r="N402">
        <f t="shared" si="32"/>
        <v>154.90720064114225</v>
      </c>
    </row>
    <row r="403" spans="1:14" ht="12.75">
      <c r="A403" t="s">
        <v>347</v>
      </c>
      <c r="B403" s="1">
        <v>36804</v>
      </c>
      <c r="C403" s="2">
        <v>0.8315162037037037</v>
      </c>
      <c r="D403" t="s">
        <v>427</v>
      </c>
      <c r="E403">
        <v>0.676</v>
      </c>
      <c r="F403">
        <v>10.0413</v>
      </c>
      <c r="G403" t="s">
        <v>428</v>
      </c>
      <c r="H403">
        <v>1.675</v>
      </c>
      <c r="I403">
        <v>111.0574</v>
      </c>
      <c r="K403" s="2">
        <v>0.830555555555553</v>
      </c>
      <c r="L403" s="3">
        <f t="shared" si="31"/>
        <v>279.8305555555556</v>
      </c>
      <c r="M403">
        <f t="shared" si="29"/>
        <v>538.4955716618535</v>
      </c>
      <c r="N403">
        <f t="shared" si="32"/>
        <v>157.23097817674477</v>
      </c>
    </row>
    <row r="404" spans="1:14" ht="12.75">
      <c r="A404" t="s">
        <v>348</v>
      </c>
      <c r="B404" s="1">
        <v>36804</v>
      </c>
      <c r="C404" s="2">
        <v>0.833599537037037</v>
      </c>
      <c r="D404" t="s">
        <v>427</v>
      </c>
      <c r="E404">
        <v>0.676</v>
      </c>
      <c r="F404">
        <v>10.1874</v>
      </c>
      <c r="G404" t="s">
        <v>428</v>
      </c>
      <c r="H404">
        <v>1.675</v>
      </c>
      <c r="I404">
        <v>107.4749</v>
      </c>
      <c r="K404" s="2">
        <v>0.832638888888888</v>
      </c>
      <c r="L404" s="3">
        <f t="shared" si="31"/>
        <v>279.8326388888889</v>
      </c>
      <c r="M404">
        <f t="shared" si="29"/>
        <v>546.3306331598465</v>
      </c>
      <c r="N404">
        <f t="shared" si="32"/>
        <v>152.8943979708293</v>
      </c>
    </row>
    <row r="405" spans="1:14" ht="12.75">
      <c r="A405" t="s">
        <v>349</v>
      </c>
      <c r="B405" s="1">
        <v>36804</v>
      </c>
      <c r="C405" s="2">
        <v>0.8356944444444445</v>
      </c>
      <c r="D405" t="s">
        <v>427</v>
      </c>
      <c r="E405">
        <v>0.676</v>
      </c>
      <c r="F405">
        <v>10.25</v>
      </c>
      <c r="G405" t="s">
        <v>428</v>
      </c>
      <c r="H405">
        <v>1.675</v>
      </c>
      <c r="I405">
        <v>107.1989</v>
      </c>
      <c r="K405" s="2">
        <v>0.834722222222221</v>
      </c>
      <c r="L405" s="3">
        <f t="shared" si="31"/>
        <v>279.83472222222224</v>
      </c>
      <c r="M405">
        <f t="shared" si="29"/>
        <v>549.6877505436546</v>
      </c>
      <c r="N405">
        <f t="shared" si="32"/>
        <v>152.5603027477078</v>
      </c>
    </row>
    <row r="406" spans="1:14" ht="12.75">
      <c r="A406" t="s">
        <v>350</v>
      </c>
      <c r="B406" s="1">
        <v>36804</v>
      </c>
      <c r="C406" s="2">
        <v>0.8377777777777777</v>
      </c>
      <c r="D406" t="s">
        <v>427</v>
      </c>
      <c r="E406">
        <v>0.676</v>
      </c>
      <c r="F406">
        <v>10.1796</v>
      </c>
      <c r="G406" t="s">
        <v>428</v>
      </c>
      <c r="H406">
        <v>1.673</v>
      </c>
      <c r="I406">
        <v>108.8775</v>
      </c>
      <c r="K406" s="2">
        <v>0.836805555555554</v>
      </c>
      <c r="L406" s="3">
        <f t="shared" si="31"/>
        <v>279.83680555555554</v>
      </c>
      <c r="M406">
        <f t="shared" si="29"/>
        <v>545.9123341887012</v>
      </c>
      <c r="N406">
        <f t="shared" si="32"/>
        <v>154.59223115905456</v>
      </c>
    </row>
    <row r="407" spans="1:14" ht="12.75">
      <c r="A407" t="s">
        <v>351</v>
      </c>
      <c r="B407" s="1">
        <v>36804</v>
      </c>
      <c r="C407" s="2">
        <v>0.8398611111111111</v>
      </c>
      <c r="D407" t="s">
        <v>427</v>
      </c>
      <c r="E407">
        <v>0.676</v>
      </c>
      <c r="F407">
        <v>10.1095</v>
      </c>
      <c r="G407" t="s">
        <v>428</v>
      </c>
      <c r="H407">
        <v>1.673</v>
      </c>
      <c r="I407">
        <v>103.8207</v>
      </c>
      <c r="K407" s="2">
        <v>0.838888888888887</v>
      </c>
      <c r="L407" s="3">
        <f t="shared" si="31"/>
        <v>279.8388888888889</v>
      </c>
      <c r="M407">
        <f t="shared" si="29"/>
        <v>542.1530062557148</v>
      </c>
      <c r="N407">
        <f t="shared" si="32"/>
        <v>148.47102563629858</v>
      </c>
    </row>
    <row r="408" spans="1:14" ht="12.75">
      <c r="A408" t="s">
        <v>435</v>
      </c>
      <c r="B408" s="1">
        <v>36804</v>
      </c>
      <c r="C408">
        <f>AVERAGE(C407,C409)</f>
        <v>0.8419444444444444</v>
      </c>
      <c r="D408" t="s">
        <v>427</v>
      </c>
      <c r="E408" t="s">
        <v>435</v>
      </c>
      <c r="F408" t="s">
        <v>435</v>
      </c>
      <c r="G408" t="s">
        <v>428</v>
      </c>
      <c r="H408" t="s">
        <v>435</v>
      </c>
      <c r="I408" t="s">
        <v>435</v>
      </c>
      <c r="K408" s="2">
        <v>0.84097222222222</v>
      </c>
      <c r="L408" s="3">
        <f t="shared" si="31"/>
        <v>279.8409722222222</v>
      </c>
      <c r="M408" t="s">
        <v>435</v>
      </c>
      <c r="N408" t="s">
        <v>435</v>
      </c>
    </row>
    <row r="409" spans="1:14" ht="12.75">
      <c r="A409" t="s">
        <v>352</v>
      </c>
      <c r="B409" s="1">
        <v>36804</v>
      </c>
      <c r="C409" s="2">
        <v>0.8440277777777778</v>
      </c>
      <c r="D409" t="s">
        <v>427</v>
      </c>
      <c r="E409">
        <v>0.676</v>
      </c>
      <c r="F409">
        <v>10.4932</v>
      </c>
      <c r="G409" t="s">
        <v>428</v>
      </c>
      <c r="H409">
        <v>1.673</v>
      </c>
      <c r="I409">
        <v>200.7446</v>
      </c>
      <c r="K409" s="2">
        <v>0.843055555555553</v>
      </c>
      <c r="L409" s="3">
        <f t="shared" si="31"/>
        <v>279.84305555555557</v>
      </c>
      <c r="M409">
        <f t="shared" si="29"/>
        <v>562.7300979516758</v>
      </c>
      <c r="N409">
        <f>(277-103)/(-62+(AVERAGE($Q$4,$P$367)))*I409+277-((277-103)/(-62+(AVERAGE($Q$4,$P$367)))*210)</f>
        <v>265.79643142000555</v>
      </c>
    </row>
    <row r="410" spans="1:14" ht="12.75">
      <c r="A410" t="s">
        <v>353</v>
      </c>
      <c r="B410" s="1">
        <v>36804</v>
      </c>
      <c r="C410" s="2">
        <v>0.846111111111111</v>
      </c>
      <c r="D410" t="s">
        <v>427</v>
      </c>
      <c r="E410">
        <v>0.676</v>
      </c>
      <c r="F410">
        <v>10.0053</v>
      </c>
      <c r="G410" t="s">
        <v>428</v>
      </c>
      <c r="H410">
        <v>1.673</v>
      </c>
      <c r="I410">
        <v>162.4365</v>
      </c>
      <c r="K410" s="2">
        <v>0.845138888888888</v>
      </c>
      <c r="L410" s="3">
        <f t="shared" si="31"/>
        <v>279.84513888888887</v>
      </c>
      <c r="M410">
        <f t="shared" si="29"/>
        <v>536.5649610257977</v>
      </c>
      <c r="N410">
        <f>(277-103)/(-62+(AVERAGE($Q$4,$P$367)))*I410+277-((277-103)/(-62+(AVERAGE($Q$4,$P$367)))*210)</f>
        <v>219.42486179370258</v>
      </c>
    </row>
    <row r="411" spans="1:14" ht="12.75">
      <c r="A411" t="s">
        <v>435</v>
      </c>
      <c r="B411" s="1">
        <v>36804</v>
      </c>
      <c r="C411">
        <f>AVERAGE(C410,C412)</f>
        <v>0.8481944444444445</v>
      </c>
      <c r="D411" t="s">
        <v>427</v>
      </c>
      <c r="E411" t="s">
        <v>435</v>
      </c>
      <c r="F411" t="s">
        <v>435</v>
      </c>
      <c r="G411" t="s">
        <v>428</v>
      </c>
      <c r="H411" t="s">
        <v>435</v>
      </c>
      <c r="I411" t="s">
        <v>435</v>
      </c>
      <c r="K411" s="2">
        <v>0.847222222222221</v>
      </c>
      <c r="L411" s="3">
        <f t="shared" si="31"/>
        <v>279.84722222222223</v>
      </c>
      <c r="M411" t="s">
        <v>435</v>
      </c>
      <c r="N411" t="s">
        <v>435</v>
      </c>
    </row>
    <row r="412" spans="1:14" ht="12.75">
      <c r="A412" t="s">
        <v>354</v>
      </c>
      <c r="B412" s="1">
        <v>36804</v>
      </c>
      <c r="C412" s="2">
        <v>0.8502777777777778</v>
      </c>
      <c r="D412" t="s">
        <v>427</v>
      </c>
      <c r="E412">
        <v>0.676</v>
      </c>
      <c r="F412">
        <v>9.8133</v>
      </c>
      <c r="G412" t="s">
        <v>428</v>
      </c>
      <c r="H412">
        <v>1.673</v>
      </c>
      <c r="I412">
        <v>124.0676</v>
      </c>
      <c r="K412" s="2">
        <v>0.849305555555554</v>
      </c>
      <c r="L412" s="3">
        <f t="shared" si="31"/>
        <v>279.84930555555553</v>
      </c>
      <c r="M412">
        <f t="shared" si="29"/>
        <v>526.2683709668337</v>
      </c>
      <c r="N412">
        <f>(277-103)/(-62+(AVERAGE($Q$4,$P$367)))*I412+277-((277-103)/(-62+(AVERAGE($Q$4,$P$367)))*210)</f>
        <v>172.9796943791178</v>
      </c>
    </row>
    <row r="413" spans="1:14" ht="12.75">
      <c r="A413" t="s">
        <v>355</v>
      </c>
      <c r="B413" s="1">
        <v>36804</v>
      </c>
      <c r="C413" s="2">
        <v>0.8523611111111111</v>
      </c>
      <c r="D413" t="s">
        <v>427</v>
      </c>
      <c r="E413">
        <v>0.678</v>
      </c>
      <c r="F413">
        <v>9.4392</v>
      </c>
      <c r="G413" t="s">
        <v>428</v>
      </c>
      <c r="H413">
        <v>1.675</v>
      </c>
      <c r="I413">
        <v>103.0404</v>
      </c>
      <c r="K413" s="2">
        <v>0.851388888888887</v>
      </c>
      <c r="L413" s="3">
        <f t="shared" si="31"/>
        <v>279.8513888888889</v>
      </c>
      <c r="M413">
        <f t="shared" si="29"/>
        <v>506.20610877382086</v>
      </c>
      <c r="N413">
        <f>(277-103)/(-62+(AVERAGE($Q$4,$P$367)))*I413+277-((277-103)/(-62+(AVERAGE($Q$4,$P$367)))*210)</f>
        <v>147.52648033701712</v>
      </c>
    </row>
    <row r="414" spans="1:14" ht="12.75">
      <c r="A414" t="s">
        <v>356</v>
      </c>
      <c r="B414" s="1">
        <v>36804</v>
      </c>
      <c r="C414" s="2">
        <v>0.8544560185185185</v>
      </c>
      <c r="D414" t="s">
        <v>427</v>
      </c>
      <c r="E414">
        <v>0.676</v>
      </c>
      <c r="F414">
        <v>10.1421</v>
      </c>
      <c r="G414" t="s">
        <v>428</v>
      </c>
      <c r="H414">
        <v>1.673</v>
      </c>
      <c r="I414">
        <v>105.7935</v>
      </c>
      <c r="K414" s="2">
        <v>0.853472222222221</v>
      </c>
      <c r="L414" s="3">
        <f t="shared" si="31"/>
        <v>279.8534722222222</v>
      </c>
      <c r="M414">
        <f t="shared" si="29"/>
        <v>543.9012814428096</v>
      </c>
      <c r="N414">
        <f>(277-103)/(-62+(AVERAGE($Q$4,$P$367)))*I414+277-((277-103)/(-62+(AVERAGE($Q$4,$P$367)))*210)</f>
        <v>150.85908018765372</v>
      </c>
    </row>
    <row r="415" spans="1:14" ht="12.75">
      <c r="A415" t="s">
        <v>357</v>
      </c>
      <c r="B415" s="1">
        <v>36804</v>
      </c>
      <c r="C415" s="2">
        <v>0.8565393518518518</v>
      </c>
      <c r="D415" t="s">
        <v>427</v>
      </c>
      <c r="E415">
        <v>0.676</v>
      </c>
      <c r="F415">
        <v>11.039</v>
      </c>
      <c r="G415" t="s">
        <v>428</v>
      </c>
      <c r="H415">
        <v>1.673</v>
      </c>
      <c r="I415">
        <v>105.2107</v>
      </c>
      <c r="K415" s="2">
        <v>0.855555555555554</v>
      </c>
      <c r="L415" s="3">
        <f t="shared" si="31"/>
        <v>279.85555555555555</v>
      </c>
      <c r="M415">
        <f t="shared" si="29"/>
        <v>592.0003003172101</v>
      </c>
      <c r="N415">
        <f>(277-103)/(-62+(AVERAGE($Q$4,$P$367)))*I415+277-((277-103)/(-62+(AVERAGE($Q$4,$P$367)))*210)</f>
        <v>150.15360665129435</v>
      </c>
    </row>
    <row r="416" spans="1:14" ht="12.75">
      <c r="A416" t="s">
        <v>435</v>
      </c>
      <c r="B416" s="1">
        <v>36804</v>
      </c>
      <c r="C416">
        <f>AVERAGE(C415,C417)</f>
        <v>0.8586226851851853</v>
      </c>
      <c r="D416" t="s">
        <v>427</v>
      </c>
      <c r="E416" t="s">
        <v>435</v>
      </c>
      <c r="F416" t="s">
        <v>435</v>
      </c>
      <c r="G416" t="s">
        <v>428</v>
      </c>
      <c r="H416" t="s">
        <v>435</v>
      </c>
      <c r="I416" t="s">
        <v>435</v>
      </c>
      <c r="K416" s="2">
        <v>0.857638888888887</v>
      </c>
      <c r="L416" s="3">
        <f t="shared" si="31"/>
        <v>279.8576388888889</v>
      </c>
      <c r="M416" t="s">
        <v>435</v>
      </c>
      <c r="N416" t="s">
        <v>435</v>
      </c>
    </row>
    <row r="417" spans="1:14" ht="12.75">
      <c r="A417" t="s">
        <v>358</v>
      </c>
      <c r="B417" s="1">
        <v>36804</v>
      </c>
      <c r="C417" s="2">
        <v>0.8607060185185186</v>
      </c>
      <c r="D417" t="s">
        <v>427</v>
      </c>
      <c r="E417">
        <v>0.676</v>
      </c>
      <c r="F417">
        <v>9.7689</v>
      </c>
      <c r="G417" t="s">
        <v>428</v>
      </c>
      <c r="H417">
        <v>1.673</v>
      </c>
      <c r="I417">
        <v>101.6434</v>
      </c>
      <c r="K417" s="2">
        <v>0.859722222222221</v>
      </c>
      <c r="L417" s="3">
        <f t="shared" si="31"/>
        <v>279.8597222222222</v>
      </c>
      <c r="M417">
        <f t="shared" si="29"/>
        <v>523.8872845156983</v>
      </c>
      <c r="N417">
        <f aca="true" t="shared" si="33" ref="N417:N422">(277-103)/(-62+(AVERAGE($Q$4,$P$367)))*I417+277-((277-103)/(-62+(AVERAGE($Q$4,$P$367)))*210)</f>
        <v>145.83542589244934</v>
      </c>
    </row>
    <row r="418" spans="1:14" ht="12.75">
      <c r="A418" t="s">
        <v>359</v>
      </c>
      <c r="B418" s="1">
        <v>36804</v>
      </c>
      <c r="C418" s="2">
        <v>0.8627893518518519</v>
      </c>
      <c r="D418" t="s">
        <v>427</v>
      </c>
      <c r="E418">
        <v>0.676</v>
      </c>
      <c r="F418">
        <v>11.4491</v>
      </c>
      <c r="G418" t="s">
        <v>428</v>
      </c>
      <c r="H418">
        <v>1.673</v>
      </c>
      <c r="I418">
        <v>100.7305</v>
      </c>
      <c r="K418" s="2">
        <v>0.861805555555553</v>
      </c>
      <c r="L418" s="3">
        <f t="shared" si="31"/>
        <v>279.8618055555556</v>
      </c>
      <c r="M418">
        <f t="shared" si="29"/>
        <v>613.9931731462787</v>
      </c>
      <c r="N418">
        <f t="shared" si="33"/>
        <v>144.7303696272769</v>
      </c>
    </row>
    <row r="419" spans="1:14" ht="12.75">
      <c r="A419" t="s">
        <v>360</v>
      </c>
      <c r="B419" s="1">
        <v>36804</v>
      </c>
      <c r="C419" s="2">
        <v>0.8648726851851851</v>
      </c>
      <c r="D419" t="s">
        <v>427</v>
      </c>
      <c r="E419">
        <v>0.676</v>
      </c>
      <c r="F419">
        <v>9.9292</v>
      </c>
      <c r="G419" t="s">
        <v>428</v>
      </c>
      <c r="H419">
        <v>1.673</v>
      </c>
      <c r="I419">
        <v>100.3539</v>
      </c>
      <c r="K419" s="2">
        <v>0.863888888888886</v>
      </c>
      <c r="L419" s="3">
        <f t="shared" si="31"/>
        <v>279.8638888888889</v>
      </c>
      <c r="M419">
        <f t="shared" si="29"/>
        <v>532.4838646534687</v>
      </c>
      <c r="N419">
        <f t="shared" si="33"/>
        <v>144.27449911630754</v>
      </c>
    </row>
    <row r="420" spans="1:14" ht="12.75">
      <c r="A420" t="s">
        <v>361</v>
      </c>
      <c r="B420" s="1">
        <v>36804</v>
      </c>
      <c r="C420" s="2">
        <v>0.8669560185185184</v>
      </c>
      <c r="D420" t="s">
        <v>427</v>
      </c>
      <c r="E420">
        <v>0.678</v>
      </c>
      <c r="F420">
        <v>9.8823</v>
      </c>
      <c r="G420" t="s">
        <v>428</v>
      </c>
      <c r="H420">
        <v>1.675</v>
      </c>
      <c r="I420">
        <v>103.9248</v>
      </c>
      <c r="K420" s="2">
        <v>0.865972222222221</v>
      </c>
      <c r="L420" s="3">
        <f t="shared" si="31"/>
        <v>279.86597222222224</v>
      </c>
      <c r="M420">
        <f t="shared" si="29"/>
        <v>529.968708019274</v>
      </c>
      <c r="N420">
        <f t="shared" si="33"/>
        <v>148.59703763893242</v>
      </c>
    </row>
    <row r="421" spans="1:14" ht="12.75">
      <c r="A421" t="s">
        <v>362</v>
      </c>
      <c r="B421" s="1">
        <v>36804</v>
      </c>
      <c r="C421" s="2">
        <v>0.8690509259259259</v>
      </c>
      <c r="D421" t="s">
        <v>427</v>
      </c>
      <c r="E421">
        <v>0.676</v>
      </c>
      <c r="F421">
        <v>10.7808</v>
      </c>
      <c r="G421" t="s">
        <v>428</v>
      </c>
      <c r="H421">
        <v>1.675</v>
      </c>
      <c r="I421">
        <v>100.3036</v>
      </c>
      <c r="K421" s="2">
        <v>0.868055555555554</v>
      </c>
      <c r="L421" s="3">
        <f t="shared" si="31"/>
        <v>279.86805555555554</v>
      </c>
      <c r="M421">
        <f t="shared" si="29"/>
        <v>578.1535318108323</v>
      </c>
      <c r="N421">
        <f t="shared" si="33"/>
        <v>144.2136114723836</v>
      </c>
    </row>
    <row r="422" spans="1:14" ht="12.75">
      <c r="A422" t="s">
        <v>363</v>
      </c>
      <c r="B422" s="1">
        <v>36804</v>
      </c>
      <c r="C422" s="2">
        <v>0.8711342592592594</v>
      </c>
      <c r="D422" t="s">
        <v>427</v>
      </c>
      <c r="E422">
        <v>0.676</v>
      </c>
      <c r="F422">
        <v>9.8737</v>
      </c>
      <c r="G422" t="s">
        <v>428</v>
      </c>
      <c r="H422">
        <v>1.673</v>
      </c>
      <c r="I422">
        <v>101.8983</v>
      </c>
      <c r="K422" s="2">
        <v>0.870138888888887</v>
      </c>
      <c r="L422" s="3">
        <f t="shared" si="31"/>
        <v>279.8701388888889</v>
      </c>
      <c r="M422">
        <f t="shared" si="29"/>
        <v>529.5075065895494</v>
      </c>
      <c r="N422">
        <f t="shared" si="33"/>
        <v>146.1439797778612</v>
      </c>
    </row>
    <row r="423" spans="1:14" ht="12.75">
      <c r="A423" t="s">
        <v>435</v>
      </c>
      <c r="B423" s="1">
        <v>36804</v>
      </c>
      <c r="C423">
        <f>AVERAGE(C422,C424)</f>
        <v>0.8732175925925927</v>
      </c>
      <c r="D423" t="s">
        <v>427</v>
      </c>
      <c r="E423" t="s">
        <v>435</v>
      </c>
      <c r="F423" t="s">
        <v>435</v>
      </c>
      <c r="G423" t="s">
        <v>428</v>
      </c>
      <c r="H423" t="s">
        <v>435</v>
      </c>
      <c r="I423" t="s">
        <v>435</v>
      </c>
      <c r="K423" s="2">
        <v>0.87222222222222</v>
      </c>
      <c r="L423" s="3">
        <f t="shared" si="31"/>
        <v>279.8722222222222</v>
      </c>
      <c r="M423" t="s">
        <v>435</v>
      </c>
      <c r="N423" t="s">
        <v>435</v>
      </c>
    </row>
    <row r="424" spans="1:14" ht="12.75">
      <c r="A424" t="s">
        <v>364</v>
      </c>
      <c r="B424" s="1">
        <v>36804</v>
      </c>
      <c r="C424" s="2">
        <v>0.8753009259259259</v>
      </c>
      <c r="D424" t="s">
        <v>427</v>
      </c>
      <c r="E424">
        <v>0.678</v>
      </c>
      <c r="F424">
        <v>9.1367</v>
      </c>
      <c r="G424" t="s">
        <v>428</v>
      </c>
      <c r="H424">
        <v>1.673</v>
      </c>
      <c r="I424">
        <v>99.1965</v>
      </c>
      <c r="K424" s="2">
        <v>0.874305555555553</v>
      </c>
      <c r="L424" s="3">
        <f t="shared" si="31"/>
        <v>279.87430555555557</v>
      </c>
      <c r="M424">
        <f t="shared" si="29"/>
        <v>489.9836166236301</v>
      </c>
      <c r="N424">
        <f aca="true" t="shared" si="34" ref="N424:N445">(277-103)/(-62+(AVERAGE($Q$4,$P$367)))*I424+277-((277-103)/(-62+(AVERAGE($Q$4,$P$367)))*210)</f>
        <v>142.87347806108733</v>
      </c>
    </row>
    <row r="425" spans="1:14" ht="12.75">
      <c r="A425" t="s">
        <v>365</v>
      </c>
      <c r="B425" s="1">
        <v>36804</v>
      </c>
      <c r="C425" s="2">
        <v>0.8773842592592592</v>
      </c>
      <c r="D425" t="s">
        <v>427</v>
      </c>
      <c r="E425">
        <v>0.676</v>
      </c>
      <c r="F425">
        <v>10.2537</v>
      </c>
      <c r="G425" t="s">
        <v>428</v>
      </c>
      <c r="H425">
        <v>1.673</v>
      </c>
      <c r="I425">
        <v>95.3551</v>
      </c>
      <c r="K425" s="2">
        <v>0.876388888888886</v>
      </c>
      <c r="L425" s="3">
        <f t="shared" si="31"/>
        <v>279.87638888888887</v>
      </c>
      <c r="M425">
        <f t="shared" si="29"/>
        <v>549.8861744145826</v>
      </c>
      <c r="N425">
        <f t="shared" si="34"/>
        <v>138.2235020100046</v>
      </c>
    </row>
    <row r="426" spans="1:14" ht="12.75">
      <c r="A426" t="s">
        <v>366</v>
      </c>
      <c r="B426" s="1">
        <v>36804</v>
      </c>
      <c r="C426" s="2">
        <v>0.8794675925925927</v>
      </c>
      <c r="D426" t="s">
        <v>427</v>
      </c>
      <c r="E426">
        <v>0.676</v>
      </c>
      <c r="F426">
        <v>11.1659</v>
      </c>
      <c r="G426" t="s">
        <v>428</v>
      </c>
      <c r="H426">
        <v>1.673</v>
      </c>
      <c r="I426">
        <v>95.2067</v>
      </c>
      <c r="K426" s="2">
        <v>0.878472222222221</v>
      </c>
      <c r="L426" s="3">
        <f t="shared" si="31"/>
        <v>279.87847222222223</v>
      </c>
      <c r="M426">
        <f t="shared" si="29"/>
        <v>598.8057028093067</v>
      </c>
      <c r="N426">
        <f t="shared" si="34"/>
        <v>138.04386530307988</v>
      </c>
    </row>
    <row r="427" spans="1:14" ht="12.75">
      <c r="A427" t="s">
        <v>367</v>
      </c>
      <c r="B427" s="1">
        <v>36804</v>
      </c>
      <c r="C427" s="2">
        <v>0.8815625</v>
      </c>
      <c r="D427" t="s">
        <v>427</v>
      </c>
      <c r="E427">
        <v>0.678</v>
      </c>
      <c r="F427">
        <v>9.9517</v>
      </c>
      <c r="G427" t="s">
        <v>428</v>
      </c>
      <c r="H427">
        <v>1.675</v>
      </c>
      <c r="I427">
        <v>92.8225</v>
      </c>
      <c r="K427" s="2">
        <v>0.880555555555554</v>
      </c>
      <c r="L427" s="3">
        <f t="shared" si="31"/>
        <v>279.88055555555553</v>
      </c>
      <c r="M427">
        <f t="shared" si="29"/>
        <v>533.6904963010037</v>
      </c>
      <c r="N427">
        <f t="shared" si="34"/>
        <v>135.15781519088347</v>
      </c>
    </row>
    <row r="428" spans="1:14" ht="12.75">
      <c r="A428" t="s">
        <v>368</v>
      </c>
      <c r="B428" s="1">
        <v>36804</v>
      </c>
      <c r="C428" s="2">
        <v>0.8836458333333334</v>
      </c>
      <c r="D428" t="s">
        <v>427</v>
      </c>
      <c r="E428">
        <v>0.676</v>
      </c>
      <c r="F428">
        <v>10.5755</v>
      </c>
      <c r="G428" t="s">
        <v>428</v>
      </c>
      <c r="H428">
        <v>1.673</v>
      </c>
      <c r="I428">
        <v>96.614</v>
      </c>
      <c r="K428" s="2">
        <v>0.882638888888887</v>
      </c>
      <c r="L428" s="3">
        <f t="shared" si="31"/>
        <v>279.8826388888889</v>
      </c>
      <c r="M428">
        <f t="shared" si="29"/>
        <v>567.1436883779921</v>
      </c>
      <c r="N428">
        <f t="shared" si="34"/>
        <v>139.74738779401775</v>
      </c>
    </row>
    <row r="429" spans="1:14" ht="12.75">
      <c r="A429" t="s">
        <v>369</v>
      </c>
      <c r="B429" s="1">
        <v>36804</v>
      </c>
      <c r="C429" s="2">
        <v>0.8857291666666667</v>
      </c>
      <c r="D429" t="s">
        <v>427</v>
      </c>
      <c r="E429">
        <v>0.676</v>
      </c>
      <c r="F429">
        <v>10.5665</v>
      </c>
      <c r="G429" t="s">
        <v>428</v>
      </c>
      <c r="H429">
        <v>1.673</v>
      </c>
      <c r="I429">
        <v>92.5565</v>
      </c>
      <c r="K429" s="2">
        <v>0.884722222222221</v>
      </c>
      <c r="L429" s="3">
        <f t="shared" si="31"/>
        <v>279.8847222222222</v>
      </c>
      <c r="M429">
        <f t="shared" si="29"/>
        <v>566.6610357189782</v>
      </c>
      <c r="N429">
        <f t="shared" si="34"/>
        <v>134.83582486715045</v>
      </c>
    </row>
    <row r="430" spans="1:14" ht="12.75">
      <c r="A430" t="s">
        <v>370</v>
      </c>
      <c r="B430" s="1">
        <v>36804</v>
      </c>
      <c r="C430" s="2">
        <v>0.8878125</v>
      </c>
      <c r="D430" t="s">
        <v>427</v>
      </c>
      <c r="E430">
        <v>0.676</v>
      </c>
      <c r="F430">
        <v>10.287</v>
      </c>
      <c r="G430" t="s">
        <v>428</v>
      </c>
      <c r="H430">
        <v>1.673</v>
      </c>
      <c r="I430">
        <v>94.2097</v>
      </c>
      <c r="K430" s="2">
        <v>0.886805555555554</v>
      </c>
      <c r="L430" s="3">
        <f t="shared" si="31"/>
        <v>279.88680555555555</v>
      </c>
      <c r="M430">
        <f t="shared" si="29"/>
        <v>551.6719892529342</v>
      </c>
      <c r="N430">
        <f t="shared" si="34"/>
        <v>136.8370068340505</v>
      </c>
    </row>
    <row r="431" spans="1:14" ht="12.75">
      <c r="A431" t="s">
        <v>371</v>
      </c>
      <c r="B431" s="1">
        <v>36804</v>
      </c>
      <c r="C431" s="2">
        <v>0.8898958333333334</v>
      </c>
      <c r="D431" t="s">
        <v>427</v>
      </c>
      <c r="E431">
        <v>0.676</v>
      </c>
      <c r="F431">
        <v>9.9349</v>
      </c>
      <c r="G431" t="s">
        <v>428</v>
      </c>
      <c r="H431">
        <v>1.673</v>
      </c>
      <c r="I431">
        <v>88.9149</v>
      </c>
      <c r="K431" s="2">
        <v>0.888888888888887</v>
      </c>
      <c r="L431" s="3">
        <f t="shared" si="31"/>
        <v>279.8888888888889</v>
      </c>
      <c r="M431">
        <f t="shared" si="29"/>
        <v>532.7895446708444</v>
      </c>
      <c r="N431">
        <f t="shared" si="34"/>
        <v>130.42770470584924</v>
      </c>
    </row>
    <row r="432" spans="1:14" ht="12.75">
      <c r="A432" t="s">
        <v>372</v>
      </c>
      <c r="B432" s="1">
        <v>36804</v>
      </c>
      <c r="C432" s="2">
        <v>0.8919791666666667</v>
      </c>
      <c r="D432" t="s">
        <v>427</v>
      </c>
      <c r="E432">
        <v>0.676</v>
      </c>
      <c r="F432">
        <v>10.1499</v>
      </c>
      <c r="G432" t="s">
        <v>428</v>
      </c>
      <c r="H432">
        <v>1.673</v>
      </c>
      <c r="I432">
        <v>94.2968</v>
      </c>
      <c r="K432" s="2">
        <v>0.890972222222221</v>
      </c>
      <c r="L432" s="3">
        <f t="shared" si="31"/>
        <v>279.8909722222222</v>
      </c>
      <c r="M432">
        <f t="shared" si="29"/>
        <v>544.3195804139551</v>
      </c>
      <c r="N432">
        <f t="shared" si="34"/>
        <v>136.94244050772397</v>
      </c>
    </row>
    <row r="433" spans="1:14" ht="12.75">
      <c r="A433" t="s">
        <v>373</v>
      </c>
      <c r="B433" s="1">
        <v>36804</v>
      </c>
      <c r="C433" s="2">
        <v>0.8940625</v>
      </c>
      <c r="D433" t="s">
        <v>427</v>
      </c>
      <c r="E433">
        <v>0.676</v>
      </c>
      <c r="F433">
        <v>9.8849</v>
      </c>
      <c r="G433" t="s">
        <v>428</v>
      </c>
      <c r="H433">
        <v>1.675</v>
      </c>
      <c r="I433">
        <v>91.4668</v>
      </c>
      <c r="K433" s="2">
        <v>0.893055555555553</v>
      </c>
      <c r="L433" s="3">
        <f t="shared" si="31"/>
        <v>279.8930555555556</v>
      </c>
      <c r="M433">
        <f aca="true" t="shared" si="35" ref="M433:M483">500*F433/AVERAGE($Q$367,$Q$6)</f>
        <v>530.1081410096557</v>
      </c>
      <c r="N433">
        <f t="shared" si="34"/>
        <v>133.5167539807901</v>
      </c>
    </row>
    <row r="434" spans="1:14" ht="12.75">
      <c r="A434" t="s">
        <v>374</v>
      </c>
      <c r="B434" s="1">
        <v>36804</v>
      </c>
      <c r="C434" s="2">
        <v>0.8961574074074075</v>
      </c>
      <c r="D434" t="s">
        <v>427</v>
      </c>
      <c r="E434">
        <v>0.676</v>
      </c>
      <c r="F434">
        <v>10.1421</v>
      </c>
      <c r="G434" t="s">
        <v>428</v>
      </c>
      <c r="H434">
        <v>1.673</v>
      </c>
      <c r="I434">
        <v>93.7017</v>
      </c>
      <c r="K434" s="2">
        <v>0.895138888888886</v>
      </c>
      <c r="L434" s="3">
        <f t="shared" si="31"/>
        <v>279.8951388888889</v>
      </c>
      <c r="M434">
        <f t="shared" si="35"/>
        <v>543.9012814428096</v>
      </c>
      <c r="N434">
        <f t="shared" si="34"/>
        <v>136.22207794511678</v>
      </c>
    </row>
    <row r="435" spans="1:14" ht="12.75">
      <c r="A435" t="s">
        <v>375</v>
      </c>
      <c r="B435" s="1">
        <v>36804</v>
      </c>
      <c r="C435" s="2">
        <v>0.8982407407407407</v>
      </c>
      <c r="D435" t="s">
        <v>427</v>
      </c>
      <c r="E435">
        <v>0.676</v>
      </c>
      <c r="F435">
        <v>9.7221</v>
      </c>
      <c r="G435" t="s">
        <v>428</v>
      </c>
      <c r="H435">
        <v>1.675</v>
      </c>
      <c r="I435">
        <v>88.4293</v>
      </c>
      <c r="K435" s="2">
        <v>0.897222222222221</v>
      </c>
      <c r="L435" s="3">
        <f t="shared" si="31"/>
        <v>279.89722222222224</v>
      </c>
      <c r="M435">
        <f t="shared" si="35"/>
        <v>521.3774906888257</v>
      </c>
      <c r="N435">
        <f t="shared" si="34"/>
        <v>129.8398907915456</v>
      </c>
    </row>
    <row r="436" spans="1:14" ht="12.75">
      <c r="A436" t="s">
        <v>376</v>
      </c>
      <c r="B436" s="1">
        <v>36804</v>
      </c>
      <c r="C436" s="2">
        <v>0.900324074074074</v>
      </c>
      <c r="D436" t="s">
        <v>427</v>
      </c>
      <c r="E436">
        <v>0.676</v>
      </c>
      <c r="F436">
        <v>9.8123</v>
      </c>
      <c r="G436" t="s">
        <v>428</v>
      </c>
      <c r="H436">
        <v>1.673</v>
      </c>
      <c r="I436">
        <v>90.1271</v>
      </c>
      <c r="K436" s="2">
        <v>0.899305555555554</v>
      </c>
      <c r="L436" s="3">
        <f t="shared" si="31"/>
        <v>279.89930555555554</v>
      </c>
      <c r="M436">
        <f t="shared" si="35"/>
        <v>526.21474289361</v>
      </c>
      <c r="N436">
        <f t="shared" si="34"/>
        <v>131.8950606097182</v>
      </c>
    </row>
    <row r="437" spans="1:14" ht="12.75">
      <c r="A437" t="s">
        <v>377</v>
      </c>
      <c r="B437" s="1">
        <v>36804</v>
      </c>
      <c r="C437" s="2">
        <v>0.9024074074074074</v>
      </c>
      <c r="D437" t="s">
        <v>427</v>
      </c>
      <c r="E437">
        <v>0.676</v>
      </c>
      <c r="F437">
        <v>10.2536</v>
      </c>
      <c r="G437" t="s">
        <v>428</v>
      </c>
      <c r="H437">
        <v>1.673</v>
      </c>
      <c r="I437">
        <v>89.0022</v>
      </c>
      <c r="K437" s="2">
        <v>0.901388888888887</v>
      </c>
      <c r="L437" s="3">
        <f t="shared" si="31"/>
        <v>279.9013888888889</v>
      </c>
      <c r="M437">
        <f t="shared" si="35"/>
        <v>549.8808116072602</v>
      </c>
      <c r="N437">
        <f t="shared" si="34"/>
        <v>130.53338047751043</v>
      </c>
    </row>
    <row r="438" spans="1:14" ht="12.75">
      <c r="A438" t="s">
        <v>378</v>
      </c>
      <c r="B438" s="1">
        <v>36804</v>
      </c>
      <c r="C438" s="2">
        <v>0.9044907407407408</v>
      </c>
      <c r="D438" t="s">
        <v>427</v>
      </c>
      <c r="E438">
        <v>0.676</v>
      </c>
      <c r="F438">
        <v>9.8384</v>
      </c>
      <c r="G438" t="s">
        <v>428</v>
      </c>
      <c r="H438">
        <v>1.673</v>
      </c>
      <c r="I438">
        <v>90.1431</v>
      </c>
      <c r="K438" s="2">
        <v>0.90347222222222</v>
      </c>
      <c r="L438" s="3">
        <f t="shared" si="31"/>
        <v>279.9034722222222</v>
      </c>
      <c r="M438">
        <f t="shared" si="35"/>
        <v>527.6144356047504</v>
      </c>
      <c r="N438">
        <f t="shared" si="34"/>
        <v>131.91442844873973</v>
      </c>
    </row>
    <row r="439" spans="1:14" ht="12.75">
      <c r="A439" t="s">
        <v>379</v>
      </c>
      <c r="B439" s="1">
        <v>36804</v>
      </c>
      <c r="C439" s="2">
        <v>0.9065740740740741</v>
      </c>
      <c r="D439" t="s">
        <v>427</v>
      </c>
      <c r="E439">
        <v>0.676</v>
      </c>
      <c r="F439">
        <v>10.31</v>
      </c>
      <c r="G439" t="s">
        <v>428</v>
      </c>
      <c r="H439">
        <v>1.673</v>
      </c>
      <c r="I439">
        <v>85.1679</v>
      </c>
      <c r="K439" s="2">
        <v>0.905555555555553</v>
      </c>
      <c r="L439" s="3">
        <f t="shared" si="31"/>
        <v>279.90555555555557</v>
      </c>
      <c r="M439">
        <f t="shared" si="35"/>
        <v>552.9054349370808</v>
      </c>
      <c r="N439">
        <f t="shared" si="34"/>
        <v>125.89199890499356</v>
      </c>
    </row>
    <row r="440" spans="1:14" ht="12.75">
      <c r="A440" t="s">
        <v>380</v>
      </c>
      <c r="B440" s="1">
        <v>36804</v>
      </c>
      <c r="C440" s="2">
        <v>0.9086574074074073</v>
      </c>
      <c r="D440" t="s">
        <v>427</v>
      </c>
      <c r="E440">
        <v>0.678</v>
      </c>
      <c r="F440">
        <v>10.2973</v>
      </c>
      <c r="G440" t="s">
        <v>428</v>
      </c>
      <c r="H440">
        <v>1.675</v>
      </c>
      <c r="I440">
        <v>89.5617</v>
      </c>
      <c r="K440" s="2">
        <v>0.907638888888886</v>
      </c>
      <c r="L440" s="3">
        <f t="shared" si="31"/>
        <v>279.90763888888887</v>
      </c>
      <c r="M440">
        <f t="shared" si="35"/>
        <v>552.2243584071389</v>
      </c>
      <c r="N440">
        <f t="shared" si="34"/>
        <v>131.2106495982947</v>
      </c>
    </row>
    <row r="441" spans="1:14" ht="12.75">
      <c r="A441" t="s">
        <v>381</v>
      </c>
      <c r="B441" s="1">
        <v>36804</v>
      </c>
      <c r="C441" s="2">
        <v>0.9107407407407407</v>
      </c>
      <c r="D441" t="s">
        <v>427</v>
      </c>
      <c r="E441">
        <v>0.676</v>
      </c>
      <c r="F441">
        <v>9.9737</v>
      </c>
      <c r="G441" t="s">
        <v>428</v>
      </c>
      <c r="H441">
        <v>1.673</v>
      </c>
      <c r="I441">
        <v>86.8342</v>
      </c>
      <c r="K441" s="2">
        <v>0.909722222222221</v>
      </c>
      <c r="L441" s="3">
        <f t="shared" si="31"/>
        <v>279.90972222222223</v>
      </c>
      <c r="M441">
        <f t="shared" si="35"/>
        <v>534.8703139119266</v>
      </c>
      <c r="N441">
        <f t="shared" si="34"/>
        <v>127.9090382900925</v>
      </c>
    </row>
    <row r="442" spans="1:14" ht="12.75">
      <c r="A442" t="s">
        <v>382</v>
      </c>
      <c r="B442" s="1">
        <v>36804</v>
      </c>
      <c r="C442" s="2">
        <v>0.9128356481481482</v>
      </c>
      <c r="D442" t="s">
        <v>427</v>
      </c>
      <c r="E442">
        <v>0.676</v>
      </c>
      <c r="F442">
        <v>11.1398</v>
      </c>
      <c r="G442" t="s">
        <v>428</v>
      </c>
      <c r="H442">
        <v>1.671</v>
      </c>
      <c r="I442">
        <v>86.1822</v>
      </c>
      <c r="K442" s="2">
        <v>0.911805555555554</v>
      </c>
      <c r="L442" s="3">
        <f t="shared" si="31"/>
        <v>279.91180555555553</v>
      </c>
      <c r="M442">
        <f t="shared" si="35"/>
        <v>597.4060100981661</v>
      </c>
      <c r="N442">
        <f t="shared" si="34"/>
        <v>127.11979884996498</v>
      </c>
    </row>
    <row r="443" spans="1:14" ht="12.75">
      <c r="A443" t="s">
        <v>383</v>
      </c>
      <c r="B443" s="1">
        <v>36804</v>
      </c>
      <c r="C443" s="2">
        <v>0.9149189814814815</v>
      </c>
      <c r="D443" t="s">
        <v>427</v>
      </c>
      <c r="E443">
        <v>0.676</v>
      </c>
      <c r="F443">
        <v>9.6457</v>
      </c>
      <c r="G443" t="s">
        <v>428</v>
      </c>
      <c r="H443">
        <v>1.673</v>
      </c>
      <c r="I443">
        <v>87.5011</v>
      </c>
      <c r="K443" s="2">
        <v>0.913888888888887</v>
      </c>
      <c r="L443" s="3">
        <f t="shared" si="31"/>
        <v>279.9138888888889</v>
      </c>
      <c r="M443">
        <f t="shared" si="35"/>
        <v>517.2803058945296</v>
      </c>
      <c r="N443">
        <f t="shared" si="34"/>
        <v>128.71631403030887</v>
      </c>
    </row>
    <row r="444" spans="1:14" ht="12.75">
      <c r="A444" t="s">
        <v>384</v>
      </c>
      <c r="B444" s="1">
        <v>36804</v>
      </c>
      <c r="C444" s="2">
        <v>0.9170023148148148</v>
      </c>
      <c r="D444" t="s">
        <v>427</v>
      </c>
      <c r="E444">
        <v>0.676</v>
      </c>
      <c r="F444">
        <v>9.8744</v>
      </c>
      <c r="G444" t="s">
        <v>428</v>
      </c>
      <c r="H444">
        <v>1.673</v>
      </c>
      <c r="I444">
        <v>84.8208</v>
      </c>
      <c r="K444" s="2">
        <v>0.915972222222221</v>
      </c>
      <c r="L444" s="3">
        <f t="shared" si="31"/>
        <v>279.9159722222222</v>
      </c>
      <c r="M444">
        <f t="shared" si="35"/>
        <v>529.5450462408061</v>
      </c>
      <c r="N444">
        <f t="shared" si="34"/>
        <v>125.47183784722017</v>
      </c>
    </row>
    <row r="445" spans="1:14" ht="12.75">
      <c r="A445" t="s">
        <v>385</v>
      </c>
      <c r="B445" s="1">
        <v>36804</v>
      </c>
      <c r="C445" s="2">
        <v>0.9190856481481481</v>
      </c>
      <c r="D445" t="s">
        <v>427</v>
      </c>
      <c r="E445">
        <v>0.676</v>
      </c>
      <c r="F445">
        <v>9.9989</v>
      </c>
      <c r="G445" t="s">
        <v>428</v>
      </c>
      <c r="H445">
        <v>1.673</v>
      </c>
      <c r="I445">
        <v>81.5662</v>
      </c>
      <c r="K445" s="2">
        <v>0.918055555555554</v>
      </c>
      <c r="L445" s="3">
        <f t="shared" si="31"/>
        <v>279.91805555555555</v>
      </c>
      <c r="M445">
        <f t="shared" si="35"/>
        <v>536.2217413571657</v>
      </c>
      <c r="N445">
        <f t="shared" si="34"/>
        <v>121.53217729225224</v>
      </c>
    </row>
    <row r="446" spans="1:14" ht="12.75">
      <c r="A446" t="s">
        <v>435</v>
      </c>
      <c r="B446" s="1">
        <v>36804</v>
      </c>
      <c r="C446">
        <f>AVERAGE(C445,C448)</f>
        <v>0.9222164351851851</v>
      </c>
      <c r="D446" t="s">
        <v>427</v>
      </c>
      <c r="E446" t="s">
        <v>435</v>
      </c>
      <c r="F446" t="s">
        <v>435</v>
      </c>
      <c r="G446" t="s">
        <v>428</v>
      </c>
      <c r="H446" t="s">
        <v>435</v>
      </c>
      <c r="I446" t="s">
        <v>435</v>
      </c>
      <c r="K446" s="2">
        <v>0.920138888888887</v>
      </c>
      <c r="L446" s="3">
        <f t="shared" si="31"/>
        <v>279.9201388888889</v>
      </c>
      <c r="M446" t="s">
        <v>435</v>
      </c>
      <c r="N446" t="s">
        <v>435</v>
      </c>
    </row>
    <row r="447" spans="1:14" ht="12.75">
      <c r="A447" t="s">
        <v>435</v>
      </c>
      <c r="B447" s="1">
        <v>36804</v>
      </c>
      <c r="C447">
        <f>AVERAGE(C446,C448)</f>
        <v>0.9237818287037036</v>
      </c>
      <c r="D447" t="s">
        <v>427</v>
      </c>
      <c r="E447" t="s">
        <v>435</v>
      </c>
      <c r="F447" t="s">
        <v>435</v>
      </c>
      <c r="G447" t="s">
        <v>428</v>
      </c>
      <c r="H447" t="s">
        <v>435</v>
      </c>
      <c r="I447" t="s">
        <v>435</v>
      </c>
      <c r="K447" s="2">
        <v>0.922222222222221</v>
      </c>
      <c r="L447" s="3">
        <f t="shared" si="31"/>
        <v>279.9222222222222</v>
      </c>
      <c r="M447" t="s">
        <v>435</v>
      </c>
      <c r="N447" t="s">
        <v>435</v>
      </c>
    </row>
    <row r="448" spans="1:14" ht="12.75">
      <c r="A448" t="s">
        <v>386</v>
      </c>
      <c r="B448" s="1">
        <v>36804</v>
      </c>
      <c r="C448" s="2">
        <v>0.9253472222222222</v>
      </c>
      <c r="D448" t="s">
        <v>427</v>
      </c>
      <c r="E448">
        <v>0.676</v>
      </c>
      <c r="F448">
        <v>9.9596</v>
      </c>
      <c r="G448" t="s">
        <v>428</v>
      </c>
      <c r="H448">
        <v>1.671</v>
      </c>
      <c r="I448">
        <v>83.6792</v>
      </c>
      <c r="K448" s="2">
        <v>0.924305555555553</v>
      </c>
      <c r="L448" s="3">
        <f t="shared" si="31"/>
        <v>279.9243055555556</v>
      </c>
      <c r="M448">
        <f t="shared" si="35"/>
        <v>534.1141580794714</v>
      </c>
      <c r="N448">
        <f aca="true" t="shared" si="36" ref="N448:N454">(277-103)/(-62+(AVERAGE($Q$4,$P$367)))*I448+277-((277-103)/(-62+(AVERAGE($Q$4,$P$367)))*210)</f>
        <v>124.08994253303365</v>
      </c>
    </row>
    <row r="449" spans="1:14" ht="12.75">
      <c r="A449" t="s">
        <v>387</v>
      </c>
      <c r="B449" s="1">
        <v>36804</v>
      </c>
      <c r="C449" s="2">
        <v>0.9274305555555555</v>
      </c>
      <c r="D449" t="s">
        <v>427</v>
      </c>
      <c r="E449">
        <v>0.676</v>
      </c>
      <c r="F449">
        <v>10.295</v>
      </c>
      <c r="G449" t="s">
        <v>428</v>
      </c>
      <c r="H449">
        <v>1.673</v>
      </c>
      <c r="I449">
        <v>81.9296</v>
      </c>
      <c r="K449" s="2">
        <v>0.926388888888886</v>
      </c>
      <c r="L449" s="3">
        <f t="shared" si="31"/>
        <v>279.9263888888889</v>
      </c>
      <c r="M449">
        <f t="shared" si="35"/>
        <v>552.1010138387243</v>
      </c>
      <c r="N449">
        <f t="shared" si="36"/>
        <v>121.97206933602888</v>
      </c>
    </row>
    <row r="450" spans="1:14" ht="12.75">
      <c r="A450" t="s">
        <v>388</v>
      </c>
      <c r="B450" s="1">
        <v>36804</v>
      </c>
      <c r="C450" s="2">
        <v>0.9295138888888889</v>
      </c>
      <c r="D450" t="s">
        <v>427</v>
      </c>
      <c r="E450">
        <v>0.676</v>
      </c>
      <c r="F450">
        <v>9.3457</v>
      </c>
      <c r="G450" t="s">
        <v>428</v>
      </c>
      <c r="H450">
        <v>1.673</v>
      </c>
      <c r="I450">
        <v>79.9492</v>
      </c>
      <c r="K450" s="2">
        <v>0.928472222222221</v>
      </c>
      <c r="L450" s="3">
        <f t="shared" si="31"/>
        <v>279.92847222222224</v>
      </c>
      <c r="M450">
        <f t="shared" si="35"/>
        <v>501.19188392739835</v>
      </c>
      <c r="N450">
        <f t="shared" si="36"/>
        <v>119.57481506113845</v>
      </c>
    </row>
    <row r="451" spans="1:14" ht="12.75">
      <c r="A451" t="s">
        <v>389</v>
      </c>
      <c r="B451" s="1">
        <v>36804</v>
      </c>
      <c r="C451" s="2">
        <v>0.9315972222222223</v>
      </c>
      <c r="D451" t="s">
        <v>427</v>
      </c>
      <c r="E451">
        <v>0.678</v>
      </c>
      <c r="F451">
        <v>10.2641</v>
      </c>
      <c r="G451" t="s">
        <v>428</v>
      </c>
      <c r="H451">
        <v>1.675</v>
      </c>
      <c r="I451">
        <v>80.8322</v>
      </c>
      <c r="K451" s="2">
        <v>0.930555555555554</v>
      </c>
      <c r="L451" s="3">
        <f t="shared" si="31"/>
        <v>279.93055555555554</v>
      </c>
      <c r="M451">
        <f t="shared" si="35"/>
        <v>550.4439063761097</v>
      </c>
      <c r="N451">
        <f t="shared" si="36"/>
        <v>120.64367767713935</v>
      </c>
    </row>
    <row r="452" spans="1:14" ht="12.75">
      <c r="A452" t="s">
        <v>390</v>
      </c>
      <c r="B452" s="1">
        <v>36804</v>
      </c>
      <c r="C452" s="2">
        <v>0.9336805555555556</v>
      </c>
      <c r="D452" t="s">
        <v>427</v>
      </c>
      <c r="E452">
        <v>0.676</v>
      </c>
      <c r="F452">
        <v>10.7014</v>
      </c>
      <c r="G452" t="s">
        <v>428</v>
      </c>
      <c r="H452">
        <v>1.673</v>
      </c>
      <c r="I452">
        <v>80.0028</v>
      </c>
      <c r="K452" s="2">
        <v>0.932638888888887</v>
      </c>
      <c r="L452" s="3">
        <f t="shared" si="31"/>
        <v>279.9326388888889</v>
      </c>
      <c r="M452">
        <f t="shared" si="35"/>
        <v>573.8954627968649</v>
      </c>
      <c r="N452">
        <f t="shared" si="36"/>
        <v>119.63969732186058</v>
      </c>
    </row>
    <row r="453" spans="1:14" ht="12.75">
      <c r="A453" t="s">
        <v>391</v>
      </c>
      <c r="B453" s="1">
        <v>36804</v>
      </c>
      <c r="C453" s="2">
        <v>0.9357638888888888</v>
      </c>
      <c r="D453" t="s">
        <v>427</v>
      </c>
      <c r="E453">
        <v>0.676</v>
      </c>
      <c r="F453">
        <v>9.8412</v>
      </c>
      <c r="G453" t="s">
        <v>428</v>
      </c>
      <c r="H453">
        <v>1.673</v>
      </c>
      <c r="I453">
        <v>78.3001</v>
      </c>
      <c r="K453" s="2">
        <v>0.93472222222222</v>
      </c>
      <c r="L453" s="3">
        <f t="shared" si="31"/>
        <v>279.9347222222222</v>
      </c>
      <c r="M453">
        <f t="shared" si="35"/>
        <v>527.764594209777</v>
      </c>
      <c r="N453">
        <f t="shared" si="36"/>
        <v>117.57859610298766</v>
      </c>
    </row>
    <row r="454" spans="1:14" ht="12.75">
      <c r="A454" t="s">
        <v>392</v>
      </c>
      <c r="B454" s="1">
        <v>36804</v>
      </c>
      <c r="C454" s="2">
        <v>0.9378587962962963</v>
      </c>
      <c r="D454" t="s">
        <v>427</v>
      </c>
      <c r="E454">
        <v>0.676</v>
      </c>
      <c r="F454">
        <v>9.8727</v>
      </c>
      <c r="G454" t="s">
        <v>428</v>
      </c>
      <c r="H454">
        <v>1.673</v>
      </c>
      <c r="I454">
        <v>80.7936</v>
      </c>
      <c r="K454" s="2">
        <v>0.936805555555553</v>
      </c>
      <c r="L454" s="3">
        <f aca="true" t="shared" si="37" ref="L454:L484">B454-DATE(1999,12,31)+K454</f>
        <v>279.93680555555557</v>
      </c>
      <c r="M454">
        <f t="shared" si="35"/>
        <v>529.4538785163257</v>
      </c>
      <c r="N454">
        <f t="shared" si="36"/>
        <v>120.5969527654999</v>
      </c>
    </row>
    <row r="455" spans="1:14" ht="12.75">
      <c r="A455" t="s">
        <v>435</v>
      </c>
      <c r="B455" s="1">
        <v>36804</v>
      </c>
      <c r="C455">
        <f>AVERAGE(C454,C457)</f>
        <v>0.9409837962962964</v>
      </c>
      <c r="D455" t="s">
        <v>427</v>
      </c>
      <c r="E455" t="s">
        <v>435</v>
      </c>
      <c r="F455" t="s">
        <v>435</v>
      </c>
      <c r="G455" t="s">
        <v>428</v>
      </c>
      <c r="H455" t="s">
        <v>435</v>
      </c>
      <c r="I455" t="s">
        <v>435</v>
      </c>
      <c r="K455" s="2">
        <v>0.938888888888886</v>
      </c>
      <c r="L455" s="3">
        <f t="shared" si="37"/>
        <v>279.93888888888887</v>
      </c>
      <c r="M455" t="s">
        <v>435</v>
      </c>
      <c r="N455" t="s">
        <v>435</v>
      </c>
    </row>
    <row r="456" spans="1:14" ht="12.75">
      <c r="A456" t="s">
        <v>435</v>
      </c>
      <c r="B456" s="1">
        <v>36804</v>
      </c>
      <c r="C456">
        <f>AVERAGE(C455,C457)</f>
        <v>0.9425462962962963</v>
      </c>
      <c r="D456" t="s">
        <v>427</v>
      </c>
      <c r="E456" t="s">
        <v>435</v>
      </c>
      <c r="F456" t="s">
        <v>435</v>
      </c>
      <c r="G456" t="s">
        <v>428</v>
      </c>
      <c r="H456" t="s">
        <v>435</v>
      </c>
      <c r="I456" t="s">
        <v>435</v>
      </c>
      <c r="K456" s="2">
        <v>0.94097222222222</v>
      </c>
      <c r="L456" s="3">
        <f t="shared" si="37"/>
        <v>279.94097222222223</v>
      </c>
      <c r="M456" t="s">
        <v>435</v>
      </c>
      <c r="N456" t="s">
        <v>435</v>
      </c>
    </row>
    <row r="457" spans="1:14" ht="12.75">
      <c r="A457" t="s">
        <v>393</v>
      </c>
      <c r="B457" s="1">
        <v>36804</v>
      </c>
      <c r="C457" s="2">
        <v>0.9441087962962963</v>
      </c>
      <c r="D457" t="s">
        <v>427</v>
      </c>
      <c r="E457">
        <v>0.676</v>
      </c>
      <c r="F457">
        <v>9.8534</v>
      </c>
      <c r="G457" t="s">
        <v>428</v>
      </c>
      <c r="H457">
        <v>1.673</v>
      </c>
      <c r="I457">
        <v>77.3011</v>
      </c>
      <c r="K457" s="2">
        <v>0.943055555555554</v>
      </c>
      <c r="L457" s="3">
        <f t="shared" si="37"/>
        <v>279.94305555555553</v>
      </c>
      <c r="M457">
        <f t="shared" si="35"/>
        <v>528.418856703107</v>
      </c>
      <c r="N457">
        <f aca="true" t="shared" si="38" ref="N457:N462">(277-103)/(-62+(AVERAGE($Q$4,$P$367)))*I457+277-((277-103)/(-62+(AVERAGE($Q$4,$P$367)))*210)</f>
        <v>116.36931665408059</v>
      </c>
    </row>
    <row r="458" spans="1:14" ht="12.75">
      <c r="A458" t="s">
        <v>394</v>
      </c>
      <c r="B458" s="1">
        <v>36804</v>
      </c>
      <c r="C458" s="2">
        <v>0.9461921296296296</v>
      </c>
      <c r="D458" t="s">
        <v>427</v>
      </c>
      <c r="E458">
        <v>0.676</v>
      </c>
      <c r="F458">
        <v>10.4888</v>
      </c>
      <c r="G458" t="s">
        <v>428</v>
      </c>
      <c r="H458">
        <v>1.673</v>
      </c>
      <c r="I458">
        <v>77.3556</v>
      </c>
      <c r="K458" s="2">
        <v>0.945138888888887</v>
      </c>
      <c r="L458" s="3">
        <f t="shared" si="37"/>
        <v>279.9451388888889</v>
      </c>
      <c r="M458">
        <f t="shared" si="35"/>
        <v>562.494134429491</v>
      </c>
      <c r="N458">
        <f t="shared" si="38"/>
        <v>116.43528835574767</v>
      </c>
    </row>
    <row r="459" spans="1:14" ht="12.75">
      <c r="A459" t="s">
        <v>395</v>
      </c>
      <c r="B459" s="1">
        <v>36804</v>
      </c>
      <c r="C459" s="2">
        <v>0.948275462962963</v>
      </c>
      <c r="D459" t="s">
        <v>427</v>
      </c>
      <c r="E459">
        <v>0.678</v>
      </c>
      <c r="F459">
        <v>10.1739</v>
      </c>
      <c r="G459" t="s">
        <v>428</v>
      </c>
      <c r="H459">
        <v>1.675</v>
      </c>
      <c r="I459">
        <v>79.5635</v>
      </c>
      <c r="K459" s="2">
        <v>0.94722222222222</v>
      </c>
      <c r="L459" s="3">
        <f t="shared" si="37"/>
        <v>279.9472222222222</v>
      </c>
      <c r="M459">
        <f t="shared" si="35"/>
        <v>545.6066541713255</v>
      </c>
      <c r="N459">
        <f t="shared" si="38"/>
        <v>119.10792909172557</v>
      </c>
    </row>
    <row r="460" spans="1:14" ht="12.75">
      <c r="A460" t="s">
        <v>396</v>
      </c>
      <c r="B460" s="1">
        <v>36804</v>
      </c>
      <c r="C460" s="2">
        <v>0.9503587962962964</v>
      </c>
      <c r="D460" t="s">
        <v>427</v>
      </c>
      <c r="E460">
        <v>0.676</v>
      </c>
      <c r="F460">
        <v>11.0011</v>
      </c>
      <c r="G460" t="s">
        <v>428</v>
      </c>
      <c r="H460">
        <v>1.673</v>
      </c>
      <c r="I460">
        <v>80.2712</v>
      </c>
      <c r="K460" s="2">
        <v>0.949305555555554</v>
      </c>
      <c r="L460" s="3">
        <f t="shared" si="37"/>
        <v>279.94930555555555</v>
      </c>
      <c r="M460">
        <f t="shared" si="35"/>
        <v>589.967796342029</v>
      </c>
      <c r="N460">
        <f t="shared" si="38"/>
        <v>119.96459282144679</v>
      </c>
    </row>
    <row r="461" spans="1:14" ht="12.75">
      <c r="A461" t="s">
        <v>397</v>
      </c>
      <c r="B461" s="1">
        <v>36804</v>
      </c>
      <c r="C461" s="2">
        <v>0.9524537037037036</v>
      </c>
      <c r="D461" t="s">
        <v>427</v>
      </c>
      <c r="E461">
        <v>0.676</v>
      </c>
      <c r="F461">
        <v>10.6359</v>
      </c>
      <c r="G461" t="s">
        <v>428</v>
      </c>
      <c r="H461">
        <v>1.673</v>
      </c>
      <c r="I461">
        <v>81.1548</v>
      </c>
      <c r="K461" s="2">
        <v>0.951388888888887</v>
      </c>
      <c r="L461" s="3">
        <f t="shared" si="37"/>
        <v>279.9513888888889</v>
      </c>
      <c r="M461">
        <f t="shared" si="35"/>
        <v>570.3828240007078</v>
      </c>
      <c r="N461">
        <f t="shared" si="38"/>
        <v>121.03418173141108</v>
      </c>
    </row>
    <row r="462" spans="1:14" ht="12.75">
      <c r="A462" t="s">
        <v>398</v>
      </c>
      <c r="B462" s="1">
        <v>36804</v>
      </c>
      <c r="C462" s="2">
        <v>0.9545370370370371</v>
      </c>
      <c r="D462" t="s">
        <v>427</v>
      </c>
      <c r="E462">
        <v>0.676</v>
      </c>
      <c r="F462">
        <v>10.5205</v>
      </c>
      <c r="G462" t="s">
        <v>428</v>
      </c>
      <c r="H462">
        <v>1.675</v>
      </c>
      <c r="I462">
        <v>76.6587</v>
      </c>
      <c r="K462" s="2">
        <v>0.95347222222222</v>
      </c>
      <c r="L462" s="3">
        <f t="shared" si="37"/>
        <v>279.9534722222222</v>
      </c>
      <c r="M462">
        <f t="shared" si="35"/>
        <v>564.1941443506847</v>
      </c>
      <c r="N462">
        <f t="shared" si="38"/>
        <v>115.59169791736599</v>
      </c>
    </row>
    <row r="463" spans="1:14" ht="12.75">
      <c r="A463" t="s">
        <v>435</v>
      </c>
      <c r="B463" s="1">
        <v>36804</v>
      </c>
      <c r="C463">
        <f>AVERAGE(C462,C464)</f>
        <v>0.9566203703703704</v>
      </c>
      <c r="D463" t="s">
        <v>427</v>
      </c>
      <c r="E463" t="s">
        <v>435</v>
      </c>
      <c r="F463" t="s">
        <v>435</v>
      </c>
      <c r="G463" t="s">
        <v>428</v>
      </c>
      <c r="H463" t="s">
        <v>435</v>
      </c>
      <c r="I463" t="s">
        <v>435</v>
      </c>
      <c r="K463" s="2">
        <v>0.955555555555553</v>
      </c>
      <c r="L463" s="3">
        <f t="shared" si="37"/>
        <v>279.9555555555556</v>
      </c>
      <c r="M463" t="s">
        <v>435</v>
      </c>
      <c r="N463" t="s">
        <v>435</v>
      </c>
    </row>
    <row r="464" spans="1:14" ht="12.75">
      <c r="A464" t="s">
        <v>399</v>
      </c>
      <c r="B464" s="1">
        <v>36804</v>
      </c>
      <c r="C464" s="2">
        <v>0.9587037037037037</v>
      </c>
      <c r="D464" t="s">
        <v>427</v>
      </c>
      <c r="E464">
        <v>0.678</v>
      </c>
      <c r="F464">
        <v>9.6881</v>
      </c>
      <c r="G464" t="s">
        <v>428</v>
      </c>
      <c r="H464">
        <v>1.676</v>
      </c>
      <c r="I464">
        <v>78.3699</v>
      </c>
      <c r="K464" s="2">
        <v>0.957638888888886</v>
      </c>
      <c r="L464" s="3">
        <f t="shared" si="37"/>
        <v>279.9576388888889</v>
      </c>
      <c r="M464">
        <f t="shared" si="35"/>
        <v>519.5541361992176</v>
      </c>
      <c r="N464">
        <f aca="true" t="shared" si="39" ref="N464:N481">(277-103)/(-62+(AVERAGE($Q$4,$P$367)))*I464+277-((277-103)/(-62+(AVERAGE($Q$4,$P$367)))*210)</f>
        <v>117.6630883007191</v>
      </c>
    </row>
    <row r="465" spans="1:14" ht="12.75">
      <c r="A465" t="s">
        <v>400</v>
      </c>
      <c r="B465" s="1">
        <v>36804</v>
      </c>
      <c r="C465" s="2">
        <v>0.9607870370370369</v>
      </c>
      <c r="D465" t="s">
        <v>427</v>
      </c>
      <c r="E465">
        <v>0.676</v>
      </c>
      <c r="F465">
        <v>10.0735</v>
      </c>
      <c r="G465" t="s">
        <v>428</v>
      </c>
      <c r="H465">
        <v>1.673</v>
      </c>
      <c r="I465">
        <v>77.4355</v>
      </c>
      <c r="K465" s="2">
        <v>0.959722222222219</v>
      </c>
      <c r="L465" s="3">
        <f t="shared" si="37"/>
        <v>279.95972222222224</v>
      </c>
      <c r="M465">
        <f t="shared" si="35"/>
        <v>540.222395619659</v>
      </c>
      <c r="N465">
        <f t="shared" si="39"/>
        <v>116.53200650186147</v>
      </c>
    </row>
    <row r="466" spans="1:14" ht="12.75">
      <c r="A466" t="s">
        <v>401</v>
      </c>
      <c r="B466" s="1">
        <v>36804</v>
      </c>
      <c r="C466" s="2">
        <v>0.9628703703703704</v>
      </c>
      <c r="D466" t="s">
        <v>427</v>
      </c>
      <c r="E466">
        <v>0.676</v>
      </c>
      <c r="F466">
        <v>9.296</v>
      </c>
      <c r="G466" t="s">
        <v>428</v>
      </c>
      <c r="H466">
        <v>1.673</v>
      </c>
      <c r="I466">
        <v>77.3126</v>
      </c>
      <c r="K466" s="2">
        <v>0.961805555555554</v>
      </c>
      <c r="L466" s="3">
        <f t="shared" si="37"/>
        <v>279.96180555555554</v>
      </c>
      <c r="M466">
        <f t="shared" si="35"/>
        <v>498.5265686881769</v>
      </c>
      <c r="N466">
        <f t="shared" si="39"/>
        <v>116.3832372883773</v>
      </c>
    </row>
    <row r="467" spans="1:14" ht="12.75">
      <c r="A467" t="s">
        <v>402</v>
      </c>
      <c r="B467" s="1">
        <v>36804</v>
      </c>
      <c r="C467" s="2">
        <v>0.9649537037037037</v>
      </c>
      <c r="D467" t="s">
        <v>427</v>
      </c>
      <c r="E467">
        <v>0.678</v>
      </c>
      <c r="F467">
        <v>10.1736</v>
      </c>
      <c r="G467" t="s">
        <v>428</v>
      </c>
      <c r="H467">
        <v>1.675</v>
      </c>
      <c r="I467">
        <v>74.9466</v>
      </c>
      <c r="K467" s="2">
        <v>0.963888888888887</v>
      </c>
      <c r="L467" s="3">
        <f t="shared" si="37"/>
        <v>279.9638888888889</v>
      </c>
      <c r="M467">
        <f t="shared" si="35"/>
        <v>545.5905657493585</v>
      </c>
      <c r="N467">
        <f t="shared" si="39"/>
        <v>113.51921809306788</v>
      </c>
    </row>
    <row r="468" spans="1:14" ht="12.75">
      <c r="A468" t="s">
        <v>403</v>
      </c>
      <c r="B468" s="1">
        <v>36804</v>
      </c>
      <c r="C468" s="2">
        <v>0.967037037037037</v>
      </c>
      <c r="D468" t="s">
        <v>427</v>
      </c>
      <c r="E468">
        <v>0.68</v>
      </c>
      <c r="F468">
        <v>10.0705</v>
      </c>
      <c r="G468" t="s">
        <v>428</v>
      </c>
      <c r="H468">
        <v>1.676</v>
      </c>
      <c r="I468">
        <v>78.5213</v>
      </c>
      <c r="K468" s="2">
        <v>0.96597222222222</v>
      </c>
      <c r="L468" s="3">
        <f t="shared" si="37"/>
        <v>279.9659722222222</v>
      </c>
      <c r="M468">
        <f t="shared" si="35"/>
        <v>540.0615113999877</v>
      </c>
      <c r="N468">
        <f t="shared" si="39"/>
        <v>117.84635647746035</v>
      </c>
    </row>
    <row r="469" spans="1:14" ht="12.75">
      <c r="A469" t="s">
        <v>404</v>
      </c>
      <c r="B469" s="1">
        <v>36804</v>
      </c>
      <c r="C469" s="2">
        <v>0.9691319444444444</v>
      </c>
      <c r="D469" t="s">
        <v>427</v>
      </c>
      <c r="E469">
        <v>0.676</v>
      </c>
      <c r="F469">
        <v>9.7436</v>
      </c>
      <c r="G469" t="s">
        <v>428</v>
      </c>
      <c r="H469">
        <v>1.675</v>
      </c>
      <c r="I469">
        <v>78.3422</v>
      </c>
      <c r="K469" s="2">
        <v>0.968055555555553</v>
      </c>
      <c r="L469" s="3">
        <f t="shared" si="37"/>
        <v>279.96805555555557</v>
      </c>
      <c r="M469">
        <f t="shared" si="35"/>
        <v>522.5304942631369</v>
      </c>
      <c r="N469">
        <f t="shared" si="39"/>
        <v>117.62955772941308</v>
      </c>
    </row>
    <row r="470" spans="1:14" ht="12.75">
      <c r="A470" t="s">
        <v>405</v>
      </c>
      <c r="B470" s="1">
        <v>36804</v>
      </c>
      <c r="C470" s="2">
        <v>0.9712152777777777</v>
      </c>
      <c r="D470" t="s">
        <v>427</v>
      </c>
      <c r="E470">
        <v>0.676</v>
      </c>
      <c r="F470">
        <v>9.8736</v>
      </c>
      <c r="G470" t="s">
        <v>428</v>
      </c>
      <c r="H470">
        <v>1.675</v>
      </c>
      <c r="I470">
        <v>75.9577</v>
      </c>
      <c r="K470" s="2">
        <v>0.970138888888886</v>
      </c>
      <c r="L470" s="3">
        <f t="shared" si="37"/>
        <v>279.97013888888887</v>
      </c>
      <c r="M470">
        <f t="shared" si="35"/>
        <v>529.5021437822271</v>
      </c>
      <c r="N470">
        <f t="shared" si="39"/>
        <v>114.743144470235</v>
      </c>
    </row>
    <row r="471" spans="1:14" ht="12.75">
      <c r="A471" t="s">
        <v>406</v>
      </c>
      <c r="B471" s="1">
        <v>36804</v>
      </c>
      <c r="C471" s="2">
        <v>0.9732986111111112</v>
      </c>
      <c r="D471" t="s">
        <v>427</v>
      </c>
      <c r="E471">
        <v>0.676</v>
      </c>
      <c r="F471">
        <v>10.9432</v>
      </c>
      <c r="G471" t="s">
        <v>428</v>
      </c>
      <c r="H471">
        <v>1.673</v>
      </c>
      <c r="I471">
        <v>77.9092</v>
      </c>
      <c r="K471" s="2">
        <v>0.97222222222222</v>
      </c>
      <c r="L471" s="3">
        <f t="shared" si="37"/>
        <v>279.97222222222223</v>
      </c>
      <c r="M471">
        <f t="shared" si="35"/>
        <v>586.8627309023727</v>
      </c>
      <c r="N471">
        <f t="shared" si="39"/>
        <v>117.10541558589279</v>
      </c>
    </row>
    <row r="472" spans="1:14" ht="12.75">
      <c r="A472" t="s">
        <v>407</v>
      </c>
      <c r="B472" s="1">
        <v>36804</v>
      </c>
      <c r="C472" s="2">
        <v>0.9753819444444445</v>
      </c>
      <c r="D472" t="s">
        <v>427</v>
      </c>
      <c r="E472">
        <v>0.676</v>
      </c>
      <c r="F472">
        <v>10.2952</v>
      </c>
      <c r="G472" t="s">
        <v>428</v>
      </c>
      <c r="H472">
        <v>1.673</v>
      </c>
      <c r="I472">
        <v>76.9457</v>
      </c>
      <c r="K472" s="2">
        <v>0.974305555555554</v>
      </c>
      <c r="L472" s="3">
        <f t="shared" si="37"/>
        <v>279.97430555555553</v>
      </c>
      <c r="M472">
        <f t="shared" si="35"/>
        <v>552.111739453369</v>
      </c>
      <c r="N472">
        <f t="shared" si="39"/>
        <v>115.93910852981475</v>
      </c>
    </row>
    <row r="473" spans="1:14" ht="12.75">
      <c r="A473" t="s">
        <v>408</v>
      </c>
      <c r="B473" s="1">
        <v>36804</v>
      </c>
      <c r="C473" s="2">
        <v>0.9774652777777778</v>
      </c>
      <c r="D473" t="s">
        <v>427</v>
      </c>
      <c r="E473">
        <v>0.676</v>
      </c>
      <c r="F473">
        <v>10.0332</v>
      </c>
      <c r="G473" t="s">
        <v>428</v>
      </c>
      <c r="H473">
        <v>1.671</v>
      </c>
      <c r="I473">
        <v>76.0577</v>
      </c>
      <c r="K473" s="2">
        <v>0.976388888888887</v>
      </c>
      <c r="L473" s="3">
        <f t="shared" si="37"/>
        <v>279.9763888888889</v>
      </c>
      <c r="M473">
        <f t="shared" si="35"/>
        <v>538.061184268741</v>
      </c>
      <c r="N473">
        <f t="shared" si="39"/>
        <v>114.86419346411958</v>
      </c>
    </row>
    <row r="474" spans="1:14" ht="12.75">
      <c r="A474" t="s">
        <v>409</v>
      </c>
      <c r="B474" s="1">
        <v>36804</v>
      </c>
      <c r="C474" s="2">
        <v>0.979548611111111</v>
      </c>
      <c r="D474" t="s">
        <v>427</v>
      </c>
      <c r="E474">
        <v>0.676</v>
      </c>
      <c r="F474">
        <v>9.9686</v>
      </c>
      <c r="G474" t="s">
        <v>428</v>
      </c>
      <c r="H474">
        <v>1.675</v>
      </c>
      <c r="I474">
        <v>75.3466</v>
      </c>
      <c r="K474" s="2">
        <v>0.97847222222222</v>
      </c>
      <c r="L474" s="3">
        <f t="shared" si="37"/>
        <v>279.9784722222222</v>
      </c>
      <c r="M474">
        <f t="shared" si="35"/>
        <v>534.5968107384854</v>
      </c>
      <c r="N474">
        <f t="shared" si="39"/>
        <v>114.00341406860628</v>
      </c>
    </row>
    <row r="475" spans="1:14" ht="12.75">
      <c r="A475" t="s">
        <v>410</v>
      </c>
      <c r="B475" s="1">
        <v>36804</v>
      </c>
      <c r="C475" s="2">
        <v>0.9816319444444445</v>
      </c>
      <c r="D475" t="s">
        <v>427</v>
      </c>
      <c r="E475">
        <v>0.676</v>
      </c>
      <c r="F475">
        <v>9.8592</v>
      </c>
      <c r="G475" t="s">
        <v>428</v>
      </c>
      <c r="H475">
        <v>1.675</v>
      </c>
      <c r="I475">
        <v>77.037</v>
      </c>
      <c r="K475" s="2">
        <v>0.980555555555554</v>
      </c>
      <c r="L475" s="3">
        <f t="shared" si="37"/>
        <v>279.98055555555555</v>
      </c>
      <c r="M475">
        <f t="shared" si="35"/>
        <v>528.7298995278047</v>
      </c>
      <c r="N475">
        <f t="shared" si="39"/>
        <v>116.04962626123137</v>
      </c>
    </row>
    <row r="476" spans="1:14" ht="12.75">
      <c r="A476" t="s">
        <v>411</v>
      </c>
      <c r="B476" s="1">
        <v>36804</v>
      </c>
      <c r="C476" s="2">
        <v>0.9837268518518519</v>
      </c>
      <c r="D476" t="s">
        <v>427</v>
      </c>
      <c r="E476">
        <v>0.676</v>
      </c>
      <c r="F476">
        <v>9.4829</v>
      </c>
      <c r="G476" t="s">
        <v>428</v>
      </c>
      <c r="H476">
        <v>1.673</v>
      </c>
      <c r="I476">
        <v>76.5217</v>
      </c>
      <c r="K476" s="2">
        <v>0.982638888888887</v>
      </c>
      <c r="L476" s="3">
        <f t="shared" si="37"/>
        <v>279.9826388888889</v>
      </c>
      <c r="M476">
        <f t="shared" si="35"/>
        <v>508.5496555736998</v>
      </c>
      <c r="N476">
        <f t="shared" si="39"/>
        <v>115.42586079574409</v>
      </c>
    </row>
    <row r="477" spans="1:14" ht="12.75">
      <c r="A477" t="s">
        <v>412</v>
      </c>
      <c r="B477" s="1">
        <v>36804</v>
      </c>
      <c r="C477" s="2">
        <v>0.9858101851851853</v>
      </c>
      <c r="D477" t="s">
        <v>427</v>
      </c>
      <c r="E477">
        <v>0.676</v>
      </c>
      <c r="F477">
        <v>9.6059</v>
      </c>
      <c r="G477" t="s">
        <v>428</v>
      </c>
      <c r="H477">
        <v>1.673</v>
      </c>
      <c r="I477">
        <v>76.5674</v>
      </c>
      <c r="K477" s="2">
        <v>0.98472222222222</v>
      </c>
      <c r="L477" s="3">
        <f t="shared" si="37"/>
        <v>279.9847222222222</v>
      </c>
      <c r="M477">
        <f t="shared" si="35"/>
        <v>515.1459085802236</v>
      </c>
      <c r="N477">
        <f t="shared" si="39"/>
        <v>115.48118018594937</v>
      </c>
    </row>
    <row r="478" spans="1:14" ht="12.75">
      <c r="A478" t="s">
        <v>413</v>
      </c>
      <c r="B478" s="1">
        <v>36804</v>
      </c>
      <c r="C478" s="2">
        <v>0.9878935185185185</v>
      </c>
      <c r="D478" t="s">
        <v>427</v>
      </c>
      <c r="E478">
        <v>0.676</v>
      </c>
      <c r="F478">
        <v>10.3835</v>
      </c>
      <c r="G478" t="s">
        <v>428</v>
      </c>
      <c r="H478">
        <v>1.673</v>
      </c>
      <c r="I478">
        <v>76.5862</v>
      </c>
      <c r="K478" s="2">
        <v>0.986805555555553</v>
      </c>
      <c r="L478" s="3">
        <f t="shared" si="37"/>
        <v>279.9868055555556</v>
      </c>
      <c r="M478">
        <f t="shared" si="35"/>
        <v>556.8470983190281</v>
      </c>
      <c r="N478">
        <f t="shared" si="39"/>
        <v>115.50393739679964</v>
      </c>
    </row>
    <row r="479" spans="1:14" ht="12.75">
      <c r="A479" t="s">
        <v>414</v>
      </c>
      <c r="B479" s="1">
        <v>36804</v>
      </c>
      <c r="C479" s="2">
        <v>0.9899768518518518</v>
      </c>
      <c r="D479" t="s">
        <v>427</v>
      </c>
      <c r="E479">
        <v>0.676</v>
      </c>
      <c r="F479">
        <v>9.8984</v>
      </c>
      <c r="G479" t="s">
        <v>428</v>
      </c>
      <c r="H479">
        <v>1.675</v>
      </c>
      <c r="I479">
        <v>76.0377</v>
      </c>
      <c r="K479" s="2">
        <v>0.988888888888886</v>
      </c>
      <c r="L479" s="3">
        <f t="shared" si="37"/>
        <v>279.9888888888889</v>
      </c>
      <c r="M479">
        <f t="shared" si="35"/>
        <v>530.8321199981766</v>
      </c>
      <c r="N479">
        <f t="shared" si="39"/>
        <v>114.83998366534263</v>
      </c>
    </row>
    <row r="480" spans="1:14" ht="12.75">
      <c r="A480" t="s">
        <v>415</v>
      </c>
      <c r="B480" s="1">
        <v>36804</v>
      </c>
      <c r="C480" s="2">
        <v>0.9920601851851852</v>
      </c>
      <c r="D480" t="s">
        <v>427</v>
      </c>
      <c r="E480">
        <v>0.678</v>
      </c>
      <c r="F480">
        <v>10.0526</v>
      </c>
      <c r="G480" t="s">
        <v>428</v>
      </c>
      <c r="H480">
        <v>1.675</v>
      </c>
      <c r="I480">
        <v>74.6392</v>
      </c>
      <c r="K480" s="2">
        <v>0.990972222222219</v>
      </c>
      <c r="L480" s="3">
        <f t="shared" si="37"/>
        <v>279.99097222222224</v>
      </c>
      <c r="M480">
        <f t="shared" si="35"/>
        <v>539.1015688892821</v>
      </c>
      <c r="N480">
        <f t="shared" si="39"/>
        <v>113.14711348586667</v>
      </c>
    </row>
    <row r="481" spans="1:14" ht="12.75">
      <c r="A481" t="s">
        <v>416</v>
      </c>
      <c r="B481" s="1">
        <v>36804</v>
      </c>
      <c r="C481" s="2">
        <v>0.9941435185185186</v>
      </c>
      <c r="D481" t="s">
        <v>427</v>
      </c>
      <c r="E481">
        <v>0.678</v>
      </c>
      <c r="F481">
        <v>9.9397</v>
      </c>
      <c r="G481" t="s">
        <v>428</v>
      </c>
      <c r="H481">
        <v>1.675</v>
      </c>
      <c r="I481">
        <v>78.4524</v>
      </c>
      <c r="K481" s="2">
        <v>0.993055555555554</v>
      </c>
      <c r="L481" s="3">
        <f t="shared" si="37"/>
        <v>279.99305555555554</v>
      </c>
      <c r="M481">
        <f t="shared" si="35"/>
        <v>533.0469594223184</v>
      </c>
      <c r="N481">
        <f t="shared" si="39"/>
        <v>117.76295372067386</v>
      </c>
    </row>
    <row r="482" spans="1:14" ht="12.75">
      <c r="A482" t="s">
        <v>435</v>
      </c>
      <c r="B482" s="1">
        <v>36804</v>
      </c>
      <c r="C482">
        <f>AVERAGE(C481,C483)</f>
        <v>0.9962326388888889</v>
      </c>
      <c r="D482" t="s">
        <v>427</v>
      </c>
      <c r="E482" t="s">
        <v>435</v>
      </c>
      <c r="F482" t="s">
        <v>435</v>
      </c>
      <c r="G482" t="s">
        <v>428</v>
      </c>
      <c r="H482" t="s">
        <v>435</v>
      </c>
      <c r="I482" t="s">
        <v>435</v>
      </c>
      <c r="K482" s="2">
        <v>0.995138888888887</v>
      </c>
      <c r="L482" s="3">
        <f t="shared" si="37"/>
        <v>279.9951388888889</v>
      </c>
      <c r="M482" t="s">
        <v>435</v>
      </c>
      <c r="N482" t="s">
        <v>435</v>
      </c>
    </row>
    <row r="483" spans="1:14" ht="12.75">
      <c r="A483" t="s">
        <v>417</v>
      </c>
      <c r="B483" s="1">
        <v>36804</v>
      </c>
      <c r="C483" s="2">
        <v>0.9983217592592593</v>
      </c>
      <c r="D483" t="s">
        <v>427</v>
      </c>
      <c r="E483">
        <v>0.676</v>
      </c>
      <c r="F483">
        <v>9.7872</v>
      </c>
      <c r="G483" t="s">
        <v>428</v>
      </c>
      <c r="H483">
        <v>1.673</v>
      </c>
      <c r="I483">
        <v>76.5697</v>
      </c>
      <c r="K483" s="2">
        <v>0.99722222222222</v>
      </c>
      <c r="L483" s="3">
        <f t="shared" si="37"/>
        <v>279.9972222222222</v>
      </c>
      <c r="M483">
        <f t="shared" si="35"/>
        <v>524.8686782556933</v>
      </c>
      <c r="N483">
        <f>(277-103)/(-62+(AVERAGE($Q$4,$P$367)))*I483+277-((277-103)/(-62+(AVERAGE($Q$4,$P$367)))*210)</f>
        <v>115.48396431280867</v>
      </c>
    </row>
    <row r="484" spans="1:14" ht="12.75">
      <c r="A484" t="s">
        <v>435</v>
      </c>
      <c r="B484" s="1">
        <v>36804</v>
      </c>
      <c r="C484">
        <f>AVERAGE(C483,C485)</f>
        <v>0.9983217592592593</v>
      </c>
      <c r="D484" t="s">
        <v>427</v>
      </c>
      <c r="E484" t="s">
        <v>435</v>
      </c>
      <c r="F484" t="s">
        <v>435</v>
      </c>
      <c r="G484" t="s">
        <v>428</v>
      </c>
      <c r="H484" t="s">
        <v>435</v>
      </c>
      <c r="I484" t="s">
        <v>435</v>
      </c>
      <c r="K484" s="2">
        <v>0.999305555555553</v>
      </c>
      <c r="L484" s="3">
        <f t="shared" si="37"/>
        <v>279.99930555555557</v>
      </c>
      <c r="M484" t="s">
        <v>435</v>
      </c>
      <c r="N484" t="s">
        <v>435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