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<sst xmlns="http://schemas.openxmlformats.org/spreadsheetml/2006/main" count="1954" uniqueCount="420">
  <si>
    <t>c:\data\co\001009\fld243</t>
  </si>
  <si>
    <t>c:\data\co\001009\fld244</t>
  </si>
  <si>
    <t>c:\data\co\001009\fld245</t>
  </si>
  <si>
    <t>c:\data\co\001009\fld246</t>
  </si>
  <si>
    <t>c:\data\co\001009\fld247</t>
  </si>
  <si>
    <t>c:\data\co\001009\fld248</t>
  </si>
  <si>
    <t>c:\data\co\001009\fld249</t>
  </si>
  <si>
    <t>c:\data\co\001009\fld250</t>
  </si>
  <si>
    <t>c:\data\co\001009\fld251</t>
  </si>
  <si>
    <t>c:\data\co\001009\fld252</t>
  </si>
  <si>
    <t>c:\data\co\001009\fld253</t>
  </si>
  <si>
    <t>c:\data\co\001009\fld254</t>
  </si>
  <si>
    <t>c:\data\co\001009\fld255</t>
  </si>
  <si>
    <t>c:\data\co\001009\fld256</t>
  </si>
  <si>
    <t>c:\data\co\001009\fld257</t>
  </si>
  <si>
    <t>c:\data\co\001009\fld258</t>
  </si>
  <si>
    <t>c:\data\co\001009\fld259</t>
  </si>
  <si>
    <t>c:\data\co\001009\fld260</t>
  </si>
  <si>
    <t>c:\data\co\001009\fld261</t>
  </si>
  <si>
    <t>c:\data\co\001009\fld262</t>
  </si>
  <si>
    <t>c:\data\co\001009\fld263</t>
  </si>
  <si>
    <t>c:\data\co\001009\fld264</t>
  </si>
  <si>
    <t>c:\data\co\001009\fld265</t>
  </si>
  <si>
    <t>c:\data\co\001009\fld266</t>
  </si>
  <si>
    <t>c:\data\co\001009\fld267</t>
  </si>
  <si>
    <t>c:\data\co\001004\fld1852</t>
  </si>
  <si>
    <t>c:\data\co\001004\fld1853</t>
  </si>
  <si>
    <t>c:\data\co\001004\fld1854</t>
  </si>
  <si>
    <t>c:\data\co\001004\fld1855</t>
  </si>
  <si>
    <t>c:\data\co\001004\fld1856</t>
  </si>
  <si>
    <t>c:\data\co\001004\fld1857</t>
  </si>
  <si>
    <t>c:\data\co\001004\fld1858</t>
  </si>
  <si>
    <t>c:\data\co\001004\fld1859</t>
  </si>
  <si>
    <t>c:\data\co\001004\fld1860</t>
  </si>
  <si>
    <t>c:\data\co\001004\fld1861</t>
  </si>
  <si>
    <t>c:\data\co\001004\fld1862</t>
  </si>
  <si>
    <t>c:\data\co\001004\fld1863</t>
  </si>
  <si>
    <t>c:\data\co\001004\fld1864</t>
  </si>
  <si>
    <t>c:\data\co\001004\fld1865</t>
  </si>
  <si>
    <t>c:\data\co\001004\fld1866</t>
  </si>
  <si>
    <t>c:\data\co\001004\fld1867</t>
  </si>
  <si>
    <t>c:\data\co\001004\fld1868</t>
  </si>
  <si>
    <t>c:\data\co\001004\fld1869</t>
  </si>
  <si>
    <t>c:\data\co\001004\fld1870</t>
  </si>
  <si>
    <t>c:\data\co\001004\fld1871</t>
  </si>
  <si>
    <t>c:\data\co\001004\fld1872</t>
  </si>
  <si>
    <t>c:\data\co\001004\fld1873</t>
  </si>
  <si>
    <t>c:\data\co\001004\fld1874</t>
  </si>
  <si>
    <t>c:\data\co\001004\fld1875</t>
  </si>
  <si>
    <t>c:\data\co\001004\fld1876</t>
  </si>
  <si>
    <t>c:\data\co\001004\fld1877</t>
  </si>
  <si>
    <t>c:\data\co\001004\fld1878</t>
  </si>
  <si>
    <t>c:\data\co\001004\fld1879</t>
  </si>
  <si>
    <t>c:\data\co\001004\fld1880</t>
  </si>
  <si>
    <t>c:\data\co\001004\fld1881</t>
  </si>
  <si>
    <t>c:\data\co\001004\fld1882</t>
  </si>
  <si>
    <t>c:\data\co\001004\fld1883</t>
  </si>
  <si>
    <t>c:\data\co\001004\fld1884</t>
  </si>
  <si>
    <t>c:\data\co\001004\fld1885</t>
  </si>
  <si>
    <t>c:\data\co\001004\fld1886</t>
  </si>
  <si>
    <t>c:\data\co\001004\fld1887</t>
  </si>
  <si>
    <t>c:\data\co\001004\fld1888</t>
  </si>
  <si>
    <t>c:\data\co\001004\fld1889</t>
  </si>
  <si>
    <t>c:\data\co\001004\fld1890</t>
  </si>
  <si>
    <t>c:\data\co\001004\fld1891</t>
  </si>
  <si>
    <t>c:\data\co\001004\fld1892</t>
  </si>
  <si>
    <t>c:\data\co\001004\fld1893</t>
  </si>
  <si>
    <t>c:\data\co\001004\fld1894</t>
  </si>
  <si>
    <t>c:\data\co\001004\fld1895</t>
  </si>
  <si>
    <t>c:\data\co\001004\fld1896</t>
  </si>
  <si>
    <t>c:\data\co\001004\fld1897</t>
  </si>
  <si>
    <t>c:\data\co\001004\fld1898</t>
  </si>
  <si>
    <t>c:\data\co\001004\fld1899</t>
  </si>
  <si>
    <t>c:\data\co\001004\fld1900</t>
  </si>
  <si>
    <t>c:\data\co\001004\fld1901</t>
  </si>
  <si>
    <t>c:\data\co\001004\fld1902</t>
  </si>
  <si>
    <t>c:\data\co\001004\fld1903</t>
  </si>
  <si>
    <t>c:\data\co\001004\fld1904</t>
  </si>
  <si>
    <t>c:\data\co\001004\fld1905</t>
  </si>
  <si>
    <t>c:\data\co\001004\fld1906</t>
  </si>
  <si>
    <t>c:\data\co\001004\fld1907</t>
  </si>
  <si>
    <t>c:\data\co\001004\fld1908</t>
  </si>
  <si>
    <t>c:\data\co\001004\fld1909</t>
  </si>
  <si>
    <t>c:\data\co\001004\fld1910</t>
  </si>
  <si>
    <t>c:\data\co\001004\fld1911</t>
  </si>
  <si>
    <t>c:\data\co\001004\fld1912</t>
  </si>
  <si>
    <t>c:\data\co\001004\fld1913</t>
  </si>
  <si>
    <t>c:\data\co\001004\fld1914</t>
  </si>
  <si>
    <t>c:\data\co\001004\fld1915</t>
  </si>
  <si>
    <t>c:\data\co\001004\fld1916</t>
  </si>
  <si>
    <t>c:\data\co\001004\fld1917</t>
  </si>
  <si>
    <t>c:\data\co\001004\fld1918</t>
  </si>
  <si>
    <t>c:\data\co\001004\fld1919</t>
  </si>
  <si>
    <t>c:\data\co\001004\fld1920</t>
  </si>
  <si>
    <t>c:\data\co\001004\fld1921</t>
  </si>
  <si>
    <t>c:\data\co\001004\fld1922</t>
  </si>
  <si>
    <t>c:\data\co\001004\fld1923</t>
  </si>
  <si>
    <t>c:\data\co\001004\fld1924</t>
  </si>
  <si>
    <t>c:\data\co\001004\fld1925</t>
  </si>
  <si>
    <t>c:\data\co\001004\fld1926</t>
  </si>
  <si>
    <t>c:\data\co\001004\fld1927</t>
  </si>
  <si>
    <t>c:\data\co\001004\fld1928</t>
  </si>
  <si>
    <t>c:\data\co\001004\fld1929</t>
  </si>
  <si>
    <t>c:\data\co\001004\fld1930</t>
  </si>
  <si>
    <t>c:\data\co\001004\fld1931</t>
  </si>
  <si>
    <t>c:\data\co\001004\fld1932</t>
  </si>
  <si>
    <t>c:\data\co\001004\fld1933</t>
  </si>
  <si>
    <t>c:\data\co\001004\fld1934</t>
  </si>
  <si>
    <t>c:\data\co\001004\fld1935</t>
  </si>
  <si>
    <t>c:\data\co\001004\fld1936</t>
  </si>
  <si>
    <t>c:\data\co\001004\fld1937</t>
  </si>
  <si>
    <t>c:\data\co\001004\fld1938</t>
  </si>
  <si>
    <t>c:\data\co\001004\fld1939</t>
  </si>
  <si>
    <t>c:\data\co\001004\fld1940</t>
  </si>
  <si>
    <t>c:\data\co\001004\fld1941</t>
  </si>
  <si>
    <t>c:\data\co\001004\fld1942</t>
  </si>
  <si>
    <t>c:\data\co\001004\fld1943</t>
  </si>
  <si>
    <t>c:\data\co\001004\fld1944</t>
  </si>
  <si>
    <t>c:\data\co\001004\fld1945</t>
  </si>
  <si>
    <t>c:\data\co\001004\fld1946</t>
  </si>
  <si>
    <t>c:\data\co\001004\fld1947</t>
  </si>
  <si>
    <t>c:\data\co\001004\fld1948</t>
  </si>
  <si>
    <t>c:\data\co\001004\fld1949</t>
  </si>
  <si>
    <t>c:\data\co\001004\fld1950</t>
  </si>
  <si>
    <t>c:\data\co\001004\fld1951</t>
  </si>
  <si>
    <t>c:\data\co\001004\fld1952</t>
  </si>
  <si>
    <t>c:\data\co\001004\fld1953</t>
  </si>
  <si>
    <t>c:\data\co\001004\fld1954</t>
  </si>
  <si>
    <t>c:\data\co\001004\fld1955</t>
  </si>
  <si>
    <t>c:\data\co\001004\fld1956</t>
  </si>
  <si>
    <t>c:\data\co\001004\fld1957</t>
  </si>
  <si>
    <t>c:\data\co\001004\fld1958</t>
  </si>
  <si>
    <t>c:\data\co\001004\fld1959</t>
  </si>
  <si>
    <t>c:\data\co\001004\fld1960</t>
  </si>
  <si>
    <t>c:\data\co\001004\fld1961</t>
  </si>
  <si>
    <t>c:\data\co\001004\fld1962</t>
  </si>
  <si>
    <t>c:\data\co\001004\fld1963</t>
  </si>
  <si>
    <t>c:\data\co\001004\fld1964</t>
  </si>
  <si>
    <t>c:\data\co\001004\fld1965</t>
  </si>
  <si>
    <t>c:\data\co\001004\fld1966</t>
  </si>
  <si>
    <t>c:\data\co\001004\fld1967</t>
  </si>
  <si>
    <t>c:\data\co\001004\fld1968</t>
  </si>
  <si>
    <t>c:\data\co\001004\fld1969</t>
  </si>
  <si>
    <t>c:\data\co\001004\fld1970</t>
  </si>
  <si>
    <t>c:\data\co\001004\fld1971</t>
  </si>
  <si>
    <t>c:\data\co\001004\fld1972</t>
  </si>
  <si>
    <t>c:\data\co\001004\fld1973</t>
  </si>
  <si>
    <t>c:\data\co\001004\fld1974</t>
  </si>
  <si>
    <t>c:\data\co\001004\fld1975</t>
  </si>
  <si>
    <t>c:\data\co\001004\fld1976</t>
  </si>
  <si>
    <t>c:\data\co\001004\fld1977</t>
  </si>
  <si>
    <t>c:\data\co\001004\fld1978</t>
  </si>
  <si>
    <t>c:\data\co\001004\fld1979</t>
  </si>
  <si>
    <t>c:\data\co\001004\fld1980</t>
  </si>
  <si>
    <t>c:\data\co\001004\fld1981</t>
  </si>
  <si>
    <t>c:\data\co\001004\fld1982</t>
  </si>
  <si>
    <t>c:\data\co\001004\fld1983</t>
  </si>
  <si>
    <t>c:\data\co\001004\fld1984</t>
  </si>
  <si>
    <t>c:\data\co\001004\fld1985</t>
  </si>
  <si>
    <t>c:\data\co\001004\fld1986</t>
  </si>
  <si>
    <t>c:\data\co\001009\fld01</t>
  </si>
  <si>
    <t>c:\data\co\001009\fld02</t>
  </si>
  <si>
    <t>c:\data\co\001009\fld03</t>
  </si>
  <si>
    <t>c:\data\co\001009\fld04</t>
  </si>
  <si>
    <t>c:\data\co\001009\fld05</t>
  </si>
  <si>
    <t>c:\data\co\001009\fld06</t>
  </si>
  <si>
    <t>c:\data\co\001009\fld07</t>
  </si>
  <si>
    <t>c:\data\co\001009\fld08</t>
  </si>
  <si>
    <t>c:\data\co\001009\fld09</t>
  </si>
  <si>
    <t>c:\data\co\001009\fld10</t>
  </si>
  <si>
    <t>c:\data\co\001009\fld11</t>
  </si>
  <si>
    <t>c:\data\co\001009\fld12</t>
  </si>
  <si>
    <t>c:\data\co\001009\fld13</t>
  </si>
  <si>
    <t>c:\data\co\001009\fld14</t>
  </si>
  <si>
    <t>c:\data\co\001009\fld15</t>
  </si>
  <si>
    <t>c:\data\co\001009\fld16</t>
  </si>
  <si>
    <t>c:\data\co\001009\fld17</t>
  </si>
  <si>
    <t>c:\data\co\001009\fld18</t>
  </si>
  <si>
    <t>c:\data\co\001009\fld19</t>
  </si>
  <si>
    <t>c:\data\co\001009\fld20</t>
  </si>
  <si>
    <t>c:\data\co\001009\fld21</t>
  </si>
  <si>
    <t>c:\data\co\001009\fld22</t>
  </si>
  <si>
    <t>c:\data\co\001009\fld23</t>
  </si>
  <si>
    <t>c:\data\co\001009\fld24</t>
  </si>
  <si>
    <t>c:\data\co\001009\fld25</t>
  </si>
  <si>
    <t>c:\data\co\001009\fld26</t>
  </si>
  <si>
    <t>c:\data\co\001009\fld27</t>
  </si>
  <si>
    <t>c:\data\co\001009\fld28</t>
  </si>
  <si>
    <t>c:\data\co\001009\fld29</t>
  </si>
  <si>
    <t>c:\data\co\001009\fld30</t>
  </si>
  <si>
    <t>c:\data\co\001009\fld31</t>
  </si>
  <si>
    <t>c:\data\co\001009\fld32</t>
  </si>
  <si>
    <t>c:\data\co\001009\fld33</t>
  </si>
  <si>
    <t>c:\data\co\001009\fld34</t>
  </si>
  <si>
    <t>c:\data\co\001009\fld35</t>
  </si>
  <si>
    <t>c:\data\co\001009\fld36</t>
  </si>
  <si>
    <t>c:\data\co\001009\fld37</t>
  </si>
  <si>
    <t>c:\data\co\001009\fld38</t>
  </si>
  <si>
    <t>c:\data\co\001009\fld39</t>
  </si>
  <si>
    <t>c:\data\co\001009\fld40</t>
  </si>
  <si>
    <t>c:\data\co\001009\fld41</t>
  </si>
  <si>
    <t>c:\data\co\001009\fld42</t>
  </si>
  <si>
    <t>c:\data\co\001009\fld43</t>
  </si>
  <si>
    <t>c:\data\co\001009\fld44</t>
  </si>
  <si>
    <t>c:\data\co\001009\fld45</t>
  </si>
  <si>
    <t>c:\data\co\001009\fld46</t>
  </si>
  <si>
    <t>c:\data\co\001009\fld47</t>
  </si>
  <si>
    <t>c:\data\co\001009\fld48</t>
  </si>
  <si>
    <t>c:\data\co\001009\fld49</t>
  </si>
  <si>
    <t>c:\data\co\001009\fld50</t>
  </si>
  <si>
    <t>c:\data\co\001009\fld51</t>
  </si>
  <si>
    <t>c:\data\co\001009\fld52</t>
  </si>
  <si>
    <t>c:\data\co\001009\fld53</t>
  </si>
  <si>
    <t>c:\data\co\001009\fld54</t>
  </si>
  <si>
    <t>c:\data\co\001009\fld55</t>
  </si>
  <si>
    <t>c:\data\co\001009\fld56</t>
  </si>
  <si>
    <t>c:\data\co\001009\fld57</t>
  </si>
  <si>
    <t>c:\data\co\001009\fld58</t>
  </si>
  <si>
    <t>c:\data\co\001009\fld59</t>
  </si>
  <si>
    <t>c:\data\co\001009\fld60</t>
  </si>
  <si>
    <t>c:\data\co\001009\fld61</t>
  </si>
  <si>
    <t>c:\data\co\001009\fld62</t>
  </si>
  <si>
    <t>c:\data\co\001009\fld63</t>
  </si>
  <si>
    <t>c:\data\co\001009\fld64</t>
  </si>
  <si>
    <t>c:\data\co\001009\fld65</t>
  </si>
  <si>
    <t>c:\data\co\001009\fld66</t>
  </si>
  <si>
    <t>c:\data\co\001009\fld67</t>
  </si>
  <si>
    <t>c:\data\co\001009\fld68</t>
  </si>
  <si>
    <t>c:\data\co\001009\fld69</t>
  </si>
  <si>
    <t>c:\data\co\001009\fld70</t>
  </si>
  <si>
    <t>c:\data\co\001009\fld71</t>
  </si>
  <si>
    <t>c:\data\co\001009\fld72</t>
  </si>
  <si>
    <t>c:\data\co\001009\fld73</t>
  </si>
  <si>
    <t>c:\data\co\001009\fld74</t>
  </si>
  <si>
    <t>c:\data\co\001009\fld75</t>
  </si>
  <si>
    <t>c:\data\co\001009\fld76</t>
  </si>
  <si>
    <t>c:\data\co\001009\fld77</t>
  </si>
  <si>
    <t>c:\data\co\001009\fld78</t>
  </si>
  <si>
    <t>c:\data\co\001009\fld79</t>
  </si>
  <si>
    <t>c:\data\co\001009\fld80</t>
  </si>
  <si>
    <t>c:\data\co\001009\fld81</t>
  </si>
  <si>
    <t>c:\data\co\001009\fld82</t>
  </si>
  <si>
    <t>c:\data\co\001009\fld83</t>
  </si>
  <si>
    <t>c:\data\co\001009\fld84</t>
  </si>
  <si>
    <t>c:\data\co\001009\fld85</t>
  </si>
  <si>
    <t>c:\data\co\001009\fld86</t>
  </si>
  <si>
    <t>c:\data\co\001009\fld87</t>
  </si>
  <si>
    <t>c:\data\co\001009\fld88</t>
  </si>
  <si>
    <t>c:\data\co\001009\fld89</t>
  </si>
  <si>
    <t>c:\data\co\001009\fld90</t>
  </si>
  <si>
    <t>c:\data\co\001009\fld91</t>
  </si>
  <si>
    <t>c:\data\co\001009\fld92</t>
  </si>
  <si>
    <t>c:\data\co\001009\fld93</t>
  </si>
  <si>
    <t>c:\data\co\001009\fld94</t>
  </si>
  <si>
    <t>c:\data\co\001009\fld95</t>
  </si>
  <si>
    <t>c:\data\co\001009\fld96</t>
  </si>
  <si>
    <t>c:\data\co\001009\fld97</t>
  </si>
  <si>
    <t>c:\data\co\001009\fld98</t>
  </si>
  <si>
    <t>c:\data\co\001009\fld99</t>
  </si>
  <si>
    <t>c:\data\co\001009\fld100</t>
  </si>
  <si>
    <t>c:\data\co\001009\fld101</t>
  </si>
  <si>
    <t>c:\data\co\001009\fld102</t>
  </si>
  <si>
    <t>c:\data\co\001009\fld103</t>
  </si>
  <si>
    <t>c:\data\co\001009\fld104</t>
  </si>
  <si>
    <t>c:\data\co\001009\fld105</t>
  </si>
  <si>
    <t>c:\data\co\001009\fld106</t>
  </si>
  <si>
    <t>c:\data\co\001009\fld107</t>
  </si>
  <si>
    <t>c:\data\co\001009\fld108</t>
  </si>
  <si>
    <t>c:\data\co\001009\fld109</t>
  </si>
  <si>
    <t>c:\data\co\001009\fld110</t>
  </si>
  <si>
    <t>c:\data\co\001009\fld111</t>
  </si>
  <si>
    <t>c:\data\co\001009\fld112</t>
  </si>
  <si>
    <t>c:\data\co\001009\fld113</t>
  </si>
  <si>
    <t>c:\data\co\001009\fld114</t>
  </si>
  <si>
    <t>c:\data\co\001009\fld115</t>
  </si>
  <si>
    <t>c:\data\co\001009\fld116</t>
  </si>
  <si>
    <t>c:\data\co\001009\fld117</t>
  </si>
  <si>
    <t>c:\data\co\001009\fld118</t>
  </si>
  <si>
    <t>c:\data\co\001009\fld119</t>
  </si>
  <si>
    <t>c:\data\co\001009\fld120</t>
  </si>
  <si>
    <t>c:\data\co\001009\fld121</t>
  </si>
  <si>
    <t>c:\data\co\001009\fld122</t>
  </si>
  <si>
    <t>c:\data\co\001009\fld123</t>
  </si>
  <si>
    <t>c:\data\co\001009\fld124</t>
  </si>
  <si>
    <t>c:\data\co\001009\fld125</t>
  </si>
  <si>
    <t>c:\data\co\001009\fld126</t>
  </si>
  <si>
    <t>c:\data\co\001009\fld127</t>
  </si>
  <si>
    <t>c:\data\co\001009\fld128</t>
  </si>
  <si>
    <t>c:\data\co\001009\fld129</t>
  </si>
  <si>
    <t>c:\data\co\001009\fld130</t>
  </si>
  <si>
    <t>c:\data\co\001009\fld131</t>
  </si>
  <si>
    <t>c:\data\co\001009\fld132</t>
  </si>
  <si>
    <t>c:\data\co\001009\fld133</t>
  </si>
  <si>
    <t>c:\data\co\001009\fld134</t>
  </si>
  <si>
    <t>c:\data\co\001009\fld135</t>
  </si>
  <si>
    <t>c:\data\co\001009\fld136</t>
  </si>
  <si>
    <t>c:\data\co\001009\fld137</t>
  </si>
  <si>
    <t>c:\data\co\001009\fld138</t>
  </si>
  <si>
    <t>c:\data\co\001009\fld139</t>
  </si>
  <si>
    <t>c:\data\co\001009\fld140</t>
  </si>
  <si>
    <t>c:\data\co\001009\fld141</t>
  </si>
  <si>
    <t>c:\data\co\001009\fld142</t>
  </si>
  <si>
    <t>c:\data\co\001009\fld143</t>
  </si>
  <si>
    <t>c:\data\co\001009\fld144</t>
  </si>
  <si>
    <t>c:\data\co\001009\fld145</t>
  </si>
  <si>
    <t>c:\data\co\001009\fld146</t>
  </si>
  <si>
    <t>c:\data\co\001009\fld147</t>
  </si>
  <si>
    <t>c:\data\co\001009\fld148</t>
  </si>
  <si>
    <t>c:\data\co\001009\fld149</t>
  </si>
  <si>
    <t>c:\data\co\001009\fld150</t>
  </si>
  <si>
    <t>c:\data\co\001009\fld151</t>
  </si>
  <si>
    <t>c:\data\co\001009\fld152</t>
  </si>
  <si>
    <t>c:\data\co\001009\fld153</t>
  </si>
  <si>
    <t>c:\data\co\001009\fld154</t>
  </si>
  <si>
    <t>c:\data\co\001009\fld155</t>
  </si>
  <si>
    <t>c:\data\co\001009\fld156</t>
  </si>
  <si>
    <t>c:\data\co\001009\fld157</t>
  </si>
  <si>
    <t>c:\data\co\001009\fld158</t>
  </si>
  <si>
    <t>c:\data\co\001009\fld159</t>
  </si>
  <si>
    <t>c:\data\co\001009\fld160</t>
  </si>
  <si>
    <t>c:\data\co\001009\fld161</t>
  </si>
  <si>
    <t>c:\data\co\001009\fld162</t>
  </si>
  <si>
    <t>c:\data\co\001009\fld163</t>
  </si>
  <si>
    <t>c:\data\co\001009\fld164</t>
  </si>
  <si>
    <t>c:\data\co\001009\fld165</t>
  </si>
  <si>
    <t>c:\data\co\001009\fld166</t>
  </si>
  <si>
    <t>c:\data\co\001009\fld167</t>
  </si>
  <si>
    <t>c:\data\co\001009\fld168</t>
  </si>
  <si>
    <t>c:\data\co\001009\fld169</t>
  </si>
  <si>
    <t>c:\data\co\001009\fld170</t>
  </si>
  <si>
    <t>c:\data\co\001009\fld171</t>
  </si>
  <si>
    <t>c:\data\co\001009\fld172</t>
  </si>
  <si>
    <t>c:\data\co\001009\fld173</t>
  </si>
  <si>
    <t>c:\data\co\001009\fld174</t>
  </si>
  <si>
    <t>c:\data\co\001009\fld175</t>
  </si>
  <si>
    <t>c:\data\co\001009\fld176</t>
  </si>
  <si>
    <t>c:\data\co\001009\fld177</t>
  </si>
  <si>
    <t>c:\data\co\001009\fld178</t>
  </si>
  <si>
    <t>c:\data\co\001009\fld179</t>
  </si>
  <si>
    <t>c:\data\co\001009\fld180</t>
  </si>
  <si>
    <t>c:\data\co\001009\fld181</t>
  </si>
  <si>
    <t>c:\data\co\001009\fld182</t>
  </si>
  <si>
    <t>c:\data\co\001009\fld183</t>
  </si>
  <si>
    <t>c:\data\co\001009\fld184</t>
  </si>
  <si>
    <t>c:\data\co\001009\fld185</t>
  </si>
  <si>
    <t>c:\data\co\001009\fld186</t>
  </si>
  <si>
    <t>c:\data\co\001009\fld187</t>
  </si>
  <si>
    <t>c:\data\co\001009\fld188</t>
  </si>
  <si>
    <t>c:\data\co\001009\fld189</t>
  </si>
  <si>
    <t>c:\data\co\001009\fld190</t>
  </si>
  <si>
    <t>c:\data\co\001009\fld191</t>
  </si>
  <si>
    <t>c:\data\co\001009\fld192</t>
  </si>
  <si>
    <t>c:\data\co\001009\fld193</t>
  </si>
  <si>
    <t>c:\data\co\001009\fld194</t>
  </si>
  <si>
    <t>c:\data\co\001009\fld195</t>
  </si>
  <si>
    <t>c:\data\co\001009\fld196</t>
  </si>
  <si>
    <t>c:\data\co\001009\fld197</t>
  </si>
  <si>
    <t>c:\data\co\001009\fld198</t>
  </si>
  <si>
    <t>c:\data\co\001009\fld199</t>
  </si>
  <si>
    <t>c:\data\co\001009\fld200</t>
  </si>
  <si>
    <t>c:\data\co\001009\fld201</t>
  </si>
  <si>
    <t>c:\data\co\001009\fld202</t>
  </si>
  <si>
    <t>c:\data\co\001009\fld203</t>
  </si>
  <si>
    <t>c:\data\co\001009\fld204</t>
  </si>
  <si>
    <t>c:\data\co\001009\fld205</t>
  </si>
  <si>
    <t>c:\data\co\001009\fld206</t>
  </si>
  <si>
    <t>c:\data\co\001009\fld207</t>
  </si>
  <si>
    <t>c:\data\co\001009\fld208</t>
  </si>
  <si>
    <t>c:\data\co\001009\fld209</t>
  </si>
  <si>
    <t>c:\data\co\001009\fld210</t>
  </si>
  <si>
    <t>c:\data\co\001009\fld211</t>
  </si>
  <si>
    <t>c:\data\co\001009\fld212</t>
  </si>
  <si>
    <t>c:\data\co\001009\fld213</t>
  </si>
  <si>
    <t>c:\data\co\001009\fld214</t>
  </si>
  <si>
    <t>c:\data\co\001009\fld215</t>
  </si>
  <si>
    <t>c:\data\co\001009\fld216</t>
  </si>
  <si>
    <t>c:\data\co\001009\fld217</t>
  </si>
  <si>
    <t>c:\data\co\001009\fld218</t>
  </si>
  <si>
    <t>c:\data\co\001009\fld219</t>
  </si>
  <si>
    <t>c:\data\co\001009\fld220</t>
  </si>
  <si>
    <t>c:\data\co\001009\fld221</t>
  </si>
  <si>
    <t>c:\data\co\001009\fld222</t>
  </si>
  <si>
    <t>c:\data\co\001009\fld223</t>
  </si>
  <si>
    <t>c:\data\co\001009\fld224</t>
  </si>
  <si>
    <t>c:\data\co\001009\fld225</t>
  </si>
  <si>
    <t>c:\data\co\001009\fld226</t>
  </si>
  <si>
    <t>c:\data\co\001009\fld227</t>
  </si>
  <si>
    <t>c:\data\co\001009\fld228</t>
  </si>
  <si>
    <t>c:\data\co\001009\fld229</t>
  </si>
  <si>
    <t>c:\data\co\001009\fld231</t>
  </si>
  <si>
    <t>c:\data\co\001009\fld232</t>
  </si>
  <si>
    <t>c:\data\co\001009\fld233</t>
  </si>
  <si>
    <t>c:\data\co\001009\fld234</t>
  </si>
  <si>
    <t>c:\data\co\001009\fld235</t>
  </si>
  <si>
    <t>c:\data\co\001009\fld236</t>
  </si>
  <si>
    <t>c:\data\co\001009\fld237</t>
  </si>
  <si>
    <t>c:\data\co\001009\fld238</t>
  </si>
  <si>
    <t>c:\data\co\001009\fld239</t>
  </si>
  <si>
    <t>c:\data\co\001009\fld240</t>
  </si>
  <si>
    <t>c:\data\co\001009\fld241</t>
  </si>
  <si>
    <t>c:\data\co\001009\fld242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</si>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</sst>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2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823-0008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0907-0009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00930-001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01005-001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829"/>
      <sheetName val="000828"/>
      <sheetName val="000827"/>
      <sheetName val="000826"/>
      <sheetName val="000825"/>
      <sheetName val="000824"/>
      <sheetName val="000823"/>
      <sheetName val="calib"/>
      <sheetName val="ra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910"/>
      <sheetName val="000909"/>
      <sheetName val="000908"/>
      <sheetName val="000907"/>
      <sheetName val="ra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1004"/>
      <sheetName val="001003"/>
      <sheetName val="001002"/>
      <sheetName val="001001"/>
      <sheetName val="000930"/>
      <sheetName val="raw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1009"/>
      <sheetName val="001008"/>
      <sheetName val="001007"/>
      <sheetName val="001006"/>
      <sheetName val="001005"/>
      <sheetName val="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5"/>
  <sheetViews>
    <sheetView tabSelected="1" workbookViewId="0" topLeftCell="D466">
      <selection activeCell="D482" sqref="D482"/>
    </sheetView>
  </sheetViews>
  <sheetFormatPr defaultColWidth="9.140625" defaultRowHeight="12.75"/>
  <cols>
    <col min="1" max="1" width="22.8515625" style="0" customWidth="1"/>
    <col min="15" max="15" width="12.140625" style="0" customWidth="1"/>
  </cols>
  <sheetData>
    <row r="3" spans="1:17" ht="12.75">
      <c r="A3" t="s">
        <v>401</v>
      </c>
      <c r="B3" t="s">
        <v>402</v>
      </c>
      <c r="C3" t="s">
        <v>403</v>
      </c>
      <c r="E3" t="s">
        <v>404</v>
      </c>
      <c r="F3" t="s">
        <v>405</v>
      </c>
      <c r="H3" t="s">
        <v>406</v>
      </c>
      <c r="I3" t="s">
        <v>407</v>
      </c>
      <c r="K3" t="s">
        <v>408</v>
      </c>
      <c r="L3" t="s">
        <v>409</v>
      </c>
      <c r="M3" t="s">
        <v>410</v>
      </c>
      <c r="N3" t="s">
        <v>411</v>
      </c>
      <c r="O3" t="s">
        <v>412</v>
      </c>
      <c r="P3" t="s">
        <v>413</v>
      </c>
      <c r="Q3" t="s">
        <v>414</v>
      </c>
    </row>
    <row r="4" spans="11:17" ht="12.75">
      <c r="K4" t="s">
        <v>415</v>
      </c>
      <c r="M4" t="s">
        <v>416</v>
      </c>
      <c r="N4" t="s">
        <v>417</v>
      </c>
      <c r="O4">
        <v>277</v>
      </c>
      <c r="P4">
        <v>214.05679999999998</v>
      </c>
      <c r="Q4">
        <v>205.29143333333332</v>
      </c>
    </row>
    <row r="5" spans="1:16" ht="12.75">
      <c r="A5" t="s">
        <v>25</v>
      </c>
      <c r="B5" s="1">
        <v>36808</v>
      </c>
      <c r="C5" s="2">
        <v>0.0013310185185185185</v>
      </c>
      <c r="D5" t="s">
        <v>410</v>
      </c>
      <c r="E5">
        <v>0.676</v>
      </c>
      <c r="F5">
        <v>12.2363</v>
      </c>
      <c r="G5" t="s">
        <v>411</v>
      </c>
      <c r="H5">
        <v>1.671</v>
      </c>
      <c r="I5">
        <v>141.878</v>
      </c>
      <c r="K5" s="2">
        <v>0.001388888888888889</v>
      </c>
      <c r="L5" s="3">
        <f>B5-DATE(1999,12,31)+K5</f>
        <v>283.00138888888887</v>
      </c>
      <c r="M5">
        <f>500*F5/AVERAGE($Q$47,$P$6)</f>
        <v>631.093865776358</v>
      </c>
      <c r="N5">
        <f>(277-103)/(-62+(AVERAGE($P$4,$P$47)))*I5+277-((277-103)/(-62+(AVERAGE($P$4,$P$47)))*210)</f>
        <v>198.54859507640248</v>
      </c>
      <c r="P5" t="s">
        <v>410</v>
      </c>
    </row>
    <row r="6" spans="1:17" ht="12.75">
      <c r="A6" t="s">
        <v>26</v>
      </c>
      <c r="B6" s="1">
        <v>36808</v>
      </c>
      <c r="C6" s="2">
        <v>0.003414351851851852</v>
      </c>
      <c r="D6" t="s">
        <v>410</v>
      </c>
      <c r="E6">
        <v>0.676</v>
      </c>
      <c r="F6">
        <v>11.5723</v>
      </c>
      <c r="G6" t="s">
        <v>411</v>
      </c>
      <c r="H6">
        <v>1.671</v>
      </c>
      <c r="I6">
        <v>137.7974</v>
      </c>
      <c r="K6" s="2">
        <v>0.003472222222222222</v>
      </c>
      <c r="L6" s="3">
        <f aca="true" t="shared" si="0" ref="L6:L69">B6-DATE(1999,12,31)+K6</f>
        <v>283.00347222222223</v>
      </c>
      <c r="M6">
        <f aca="true" t="shared" si="1" ref="M6:M43">500*F6/AVERAGE($Q$47,$P$6)</f>
        <v>596.8477025672588</v>
      </c>
      <c r="N6">
        <f>(277-103)/(-62+(AVERAGE($P$4,$P$47)))*I6+277-((277-103)/(-62+(AVERAGE($P$4,$P$47)))*210)</f>
        <v>193.84924974110362</v>
      </c>
      <c r="P6">
        <v>9.737766666666667</v>
      </c>
      <c r="Q6">
        <v>9.388866666666667</v>
      </c>
    </row>
    <row r="7" spans="1:14" ht="12.75">
      <c r="A7" t="s">
        <v>418</v>
      </c>
      <c r="B7" s="1">
        <v>36808</v>
      </c>
      <c r="C7">
        <f>AVERAGE(C6,C8)</f>
        <v>0.005503472222222222</v>
      </c>
      <c r="D7" t="s">
        <v>410</v>
      </c>
      <c r="E7" t="s">
        <v>418</v>
      </c>
      <c r="F7" t="s">
        <v>418</v>
      </c>
      <c r="G7" t="s">
        <v>411</v>
      </c>
      <c r="H7" t="s">
        <v>418</v>
      </c>
      <c r="I7" t="s">
        <v>418</v>
      </c>
      <c r="K7" s="2">
        <v>0.005555555555555556</v>
      </c>
      <c r="L7" s="3">
        <f t="shared" si="0"/>
        <v>283.00555555555553</v>
      </c>
      <c r="M7" t="s">
        <v>418</v>
      </c>
      <c r="N7" t="s">
        <v>418</v>
      </c>
    </row>
    <row r="8" spans="1:14" ht="12.75">
      <c r="A8" t="s">
        <v>27</v>
      </c>
      <c r="B8" s="1">
        <v>36808</v>
      </c>
      <c r="C8" s="2">
        <v>0.007592592592592593</v>
      </c>
      <c r="D8" t="s">
        <v>410</v>
      </c>
      <c r="E8">
        <v>0.676</v>
      </c>
      <c r="F8">
        <v>10.8157</v>
      </c>
      <c r="G8" t="s">
        <v>411</v>
      </c>
      <c r="H8">
        <v>1.671</v>
      </c>
      <c r="I8">
        <v>134.5368</v>
      </c>
      <c r="K8" s="2">
        <v>0.007638888888888889</v>
      </c>
      <c r="L8" s="3">
        <f t="shared" si="0"/>
        <v>283.0076388888889</v>
      </c>
      <c r="M8">
        <f t="shared" si="1"/>
        <v>557.8256437058061</v>
      </c>
      <c r="N8">
        <f aca="true" t="shared" si="2" ref="N8:N18">(277-103)/(-62+(AVERAGE($P$4,$P$47)))*I8+277-((277-103)/(-62+(AVERAGE($P$4,$P$47)))*210)</f>
        <v>190.0942418010273</v>
      </c>
    </row>
    <row r="9" spans="1:14" ht="12.75">
      <c r="A9" t="s">
        <v>28</v>
      </c>
      <c r="B9" s="1">
        <v>36808</v>
      </c>
      <c r="C9" s="2">
        <v>0.009675925925925926</v>
      </c>
      <c r="D9" t="s">
        <v>410</v>
      </c>
      <c r="E9">
        <v>0.676</v>
      </c>
      <c r="F9">
        <v>11.3576</v>
      </c>
      <c r="G9" t="s">
        <v>411</v>
      </c>
      <c r="H9">
        <v>1.671</v>
      </c>
      <c r="I9">
        <v>138.6908</v>
      </c>
      <c r="K9" s="2">
        <v>0.009722222222222222</v>
      </c>
      <c r="L9" s="3">
        <f t="shared" si="0"/>
        <v>283.0097222222222</v>
      </c>
      <c r="M9">
        <f t="shared" si="1"/>
        <v>585.7744326260033</v>
      </c>
      <c r="N9">
        <f t="shared" si="2"/>
        <v>194.87811684950827</v>
      </c>
    </row>
    <row r="10" spans="1:14" ht="12.75">
      <c r="A10" t="s">
        <v>29</v>
      </c>
      <c r="B10" s="1">
        <v>36808</v>
      </c>
      <c r="C10" s="2">
        <v>0.01175925925925926</v>
      </c>
      <c r="D10" t="s">
        <v>410</v>
      </c>
      <c r="E10">
        <v>0.676</v>
      </c>
      <c r="F10">
        <v>11.6445</v>
      </c>
      <c r="G10" t="s">
        <v>411</v>
      </c>
      <c r="H10">
        <v>1.671</v>
      </c>
      <c r="I10">
        <v>141.3881</v>
      </c>
      <c r="K10" s="2">
        <v>0.011805555555555555</v>
      </c>
      <c r="L10" s="3">
        <f t="shared" si="0"/>
        <v>283.01180555555555</v>
      </c>
      <c r="M10">
        <f t="shared" si="1"/>
        <v>600.5714570607784</v>
      </c>
      <c r="N10">
        <f t="shared" si="2"/>
        <v>197.98441106430556</v>
      </c>
    </row>
    <row r="11" spans="1:14" ht="12.75">
      <c r="A11" t="s">
        <v>30</v>
      </c>
      <c r="B11" s="1">
        <v>36808</v>
      </c>
      <c r="C11" s="2">
        <v>0.013842592592592594</v>
      </c>
      <c r="D11" t="s">
        <v>410</v>
      </c>
      <c r="E11">
        <v>0.676</v>
      </c>
      <c r="F11">
        <v>11.0579</v>
      </c>
      <c r="G11" t="s">
        <v>411</v>
      </c>
      <c r="H11">
        <v>1.673</v>
      </c>
      <c r="I11">
        <v>139.8417</v>
      </c>
      <c r="K11" s="2">
        <v>0.013888888888888888</v>
      </c>
      <c r="L11" s="3">
        <f t="shared" si="0"/>
        <v>283.0138888888889</v>
      </c>
      <c r="M11">
        <f t="shared" si="1"/>
        <v>570.3172411896071</v>
      </c>
      <c r="N11">
        <f t="shared" si="2"/>
        <v>196.2035289326322</v>
      </c>
    </row>
    <row r="12" spans="1:14" ht="12.75">
      <c r="A12" t="s">
        <v>31</v>
      </c>
      <c r="B12" s="1">
        <v>36808</v>
      </c>
      <c r="C12" s="2">
        <v>0.015925925925925927</v>
      </c>
      <c r="D12" t="s">
        <v>410</v>
      </c>
      <c r="E12">
        <v>0.676</v>
      </c>
      <c r="F12">
        <v>11.0014</v>
      </c>
      <c r="G12" t="s">
        <v>411</v>
      </c>
      <c r="H12">
        <v>1.671</v>
      </c>
      <c r="I12">
        <v>141.8182</v>
      </c>
      <c r="K12" s="2">
        <v>0.015972222222222224</v>
      </c>
      <c r="L12" s="3">
        <f t="shared" si="0"/>
        <v>283.0159722222222</v>
      </c>
      <c r="M12">
        <f t="shared" si="1"/>
        <v>567.4032227840136</v>
      </c>
      <c r="N12">
        <f t="shared" si="2"/>
        <v>198.47972754440946</v>
      </c>
    </row>
    <row r="13" spans="1:14" ht="12.75">
      <c r="A13" t="s">
        <v>32</v>
      </c>
      <c r="B13" s="1">
        <v>36808</v>
      </c>
      <c r="C13" s="2">
        <v>0.018020833333333333</v>
      </c>
      <c r="D13" t="s">
        <v>410</v>
      </c>
      <c r="E13">
        <v>0.676</v>
      </c>
      <c r="F13">
        <v>10.5953</v>
      </c>
      <c r="G13" t="s">
        <v>411</v>
      </c>
      <c r="H13">
        <v>1.673</v>
      </c>
      <c r="I13">
        <v>142.6842</v>
      </c>
      <c r="K13" s="2">
        <v>0.018055555555555557</v>
      </c>
      <c r="L13" s="3">
        <f t="shared" si="0"/>
        <v>283.0180555555556</v>
      </c>
      <c r="M13">
        <f t="shared" si="1"/>
        <v>546.4583931466412</v>
      </c>
      <c r="N13">
        <f t="shared" si="2"/>
        <v>199.47703996424207</v>
      </c>
    </row>
    <row r="14" spans="1:14" ht="12.75">
      <c r="A14" t="s">
        <v>33</v>
      </c>
      <c r="B14" s="1">
        <v>36808</v>
      </c>
      <c r="C14" s="2">
        <v>0.020104166666666666</v>
      </c>
      <c r="D14" t="s">
        <v>410</v>
      </c>
      <c r="E14">
        <v>0.676</v>
      </c>
      <c r="F14">
        <v>11.6799</v>
      </c>
      <c r="G14" t="s">
        <v>411</v>
      </c>
      <c r="H14">
        <v>1.671</v>
      </c>
      <c r="I14">
        <v>137.3784</v>
      </c>
      <c r="K14" s="2">
        <v>0.02013888888888889</v>
      </c>
      <c r="L14" s="3">
        <f t="shared" si="0"/>
        <v>283.0201388888889</v>
      </c>
      <c r="M14">
        <f t="shared" si="1"/>
        <v>602.397231424637</v>
      </c>
      <c r="N14">
        <f t="shared" si="2"/>
        <v>193.36671636476427</v>
      </c>
    </row>
    <row r="15" spans="1:14" ht="12.75">
      <c r="A15" t="s">
        <v>34</v>
      </c>
      <c r="B15" s="1">
        <v>36808</v>
      </c>
      <c r="C15" s="2">
        <v>0.0221875</v>
      </c>
      <c r="D15" t="s">
        <v>410</v>
      </c>
      <c r="E15">
        <v>0.676</v>
      </c>
      <c r="F15">
        <v>10.861</v>
      </c>
      <c r="G15" t="s">
        <v>411</v>
      </c>
      <c r="H15">
        <v>1.671</v>
      </c>
      <c r="I15">
        <v>140.0155</v>
      </c>
      <c r="K15" s="2">
        <v>0.022222222222222223</v>
      </c>
      <c r="L15" s="3">
        <f t="shared" si="0"/>
        <v>283.02222222222224</v>
      </c>
      <c r="M15">
        <f t="shared" si="1"/>
        <v>560.1620159849812</v>
      </c>
      <c r="N15">
        <f t="shared" si="2"/>
        <v>196.40368239518062</v>
      </c>
    </row>
    <row r="16" spans="1:14" ht="12.75">
      <c r="A16" t="s">
        <v>35</v>
      </c>
      <c r="B16" s="1">
        <v>36808</v>
      </c>
      <c r="C16" s="2">
        <v>0.024270833333333335</v>
      </c>
      <c r="D16" t="s">
        <v>410</v>
      </c>
      <c r="E16">
        <v>0.676</v>
      </c>
      <c r="F16">
        <v>10.561</v>
      </c>
      <c r="G16" t="s">
        <v>411</v>
      </c>
      <c r="H16">
        <v>1.671</v>
      </c>
      <c r="I16">
        <v>138.3568</v>
      </c>
      <c r="K16" s="2">
        <v>0.024305555555555556</v>
      </c>
      <c r="L16" s="3">
        <f t="shared" si="0"/>
        <v>283.02430555555554</v>
      </c>
      <c r="M16">
        <f t="shared" si="1"/>
        <v>544.6893518844845</v>
      </c>
      <c r="N16">
        <f t="shared" si="2"/>
        <v>194.49347210560057</v>
      </c>
    </row>
    <row r="17" spans="1:14" ht="12.75">
      <c r="A17" t="s">
        <v>36</v>
      </c>
      <c r="B17" s="1">
        <v>36808</v>
      </c>
      <c r="C17" s="2">
        <v>0.026354166666666668</v>
      </c>
      <c r="D17" t="s">
        <v>410</v>
      </c>
      <c r="E17">
        <v>0.676</v>
      </c>
      <c r="F17">
        <v>10.7641</v>
      </c>
      <c r="G17" t="s">
        <v>411</v>
      </c>
      <c r="H17">
        <v>1.671</v>
      </c>
      <c r="I17">
        <v>142.2514</v>
      </c>
      <c r="K17" s="2">
        <v>0.02638888888888889</v>
      </c>
      <c r="L17" s="3">
        <f t="shared" si="0"/>
        <v>283.0263888888889</v>
      </c>
      <c r="M17">
        <f t="shared" si="1"/>
        <v>555.1643454805206</v>
      </c>
      <c r="N17">
        <f t="shared" si="2"/>
        <v>198.97861408051966</v>
      </c>
    </row>
    <row r="18" spans="1:14" ht="12.75">
      <c r="A18" t="s">
        <v>37</v>
      </c>
      <c r="B18" s="1">
        <v>36808</v>
      </c>
      <c r="C18" s="2">
        <v>0.0284375</v>
      </c>
      <c r="D18" t="s">
        <v>410</v>
      </c>
      <c r="E18">
        <v>0.676</v>
      </c>
      <c r="F18">
        <v>10.9026</v>
      </c>
      <c r="G18" t="s">
        <v>411</v>
      </c>
      <c r="H18">
        <v>1.671</v>
      </c>
      <c r="I18">
        <v>137.6828</v>
      </c>
      <c r="K18" s="2">
        <v>0.02847222222222222</v>
      </c>
      <c r="L18" s="3">
        <f t="shared" si="0"/>
        <v>283.0284722222222</v>
      </c>
      <c r="M18">
        <f t="shared" si="1"/>
        <v>562.3075587402501</v>
      </c>
      <c r="N18">
        <f t="shared" si="2"/>
        <v>193.7172728319664</v>
      </c>
    </row>
    <row r="19" spans="1:14" ht="12.75">
      <c r="A19" t="s">
        <v>418</v>
      </c>
      <c r="B19" s="1">
        <v>36808</v>
      </c>
      <c r="C19">
        <f>AVERAGE(C18,C20)</f>
        <v>0.03052662037037037</v>
      </c>
      <c r="D19" t="s">
        <v>410</v>
      </c>
      <c r="E19" t="s">
        <v>418</v>
      </c>
      <c r="F19" t="s">
        <v>418</v>
      </c>
      <c r="G19" t="s">
        <v>411</v>
      </c>
      <c r="H19" t="s">
        <v>418</v>
      </c>
      <c r="I19" t="s">
        <v>418</v>
      </c>
      <c r="K19" s="2">
        <v>0.030555555555555555</v>
      </c>
      <c r="L19" s="3">
        <f t="shared" si="0"/>
        <v>283.03055555555557</v>
      </c>
      <c r="M19" t="s">
        <v>418</v>
      </c>
      <c r="N19" t="s">
        <v>418</v>
      </c>
    </row>
    <row r="20" spans="1:14" ht="12.75">
      <c r="A20" t="s">
        <v>38</v>
      </c>
      <c r="B20" s="1">
        <v>36808</v>
      </c>
      <c r="C20" s="2">
        <v>0.032615740740740744</v>
      </c>
      <c r="D20" t="s">
        <v>410</v>
      </c>
      <c r="E20">
        <v>0.676</v>
      </c>
      <c r="F20">
        <v>11.2564</v>
      </c>
      <c r="G20" t="s">
        <v>411</v>
      </c>
      <c r="H20">
        <v>1.673</v>
      </c>
      <c r="I20">
        <v>138.4745</v>
      </c>
      <c r="K20" s="2">
        <v>0.03263888888888889</v>
      </c>
      <c r="L20" s="3">
        <f t="shared" si="0"/>
        <v>283.03263888888887</v>
      </c>
      <c r="M20">
        <f t="shared" si="1"/>
        <v>580.5549872694357</v>
      </c>
      <c r="N20">
        <f>(277-103)/(-62+(AVERAGE($P$4,$P$47)))*I20+277-((277-103)/(-62+(AVERAGE($P$4,$P$47)))*210)</f>
        <v>194.6290190707441</v>
      </c>
    </row>
    <row r="21" spans="1:14" ht="12.75">
      <c r="A21" t="s">
        <v>39</v>
      </c>
      <c r="B21" s="1">
        <v>36808</v>
      </c>
      <c r="C21" s="2">
        <v>0.03469907407407408</v>
      </c>
      <c r="D21" t="s">
        <v>410</v>
      </c>
      <c r="E21">
        <v>0.675</v>
      </c>
      <c r="F21">
        <v>11.6531</v>
      </c>
      <c r="G21" t="s">
        <v>411</v>
      </c>
      <c r="H21">
        <v>1.67</v>
      </c>
      <c r="I21">
        <v>139.159</v>
      </c>
      <c r="K21" s="2">
        <v>0.034722222222222224</v>
      </c>
      <c r="L21" s="3">
        <f t="shared" si="0"/>
        <v>283.03472222222223</v>
      </c>
      <c r="M21">
        <f t="shared" si="1"/>
        <v>601.0150067649926</v>
      </c>
      <c r="N21">
        <f>(277-103)/(-62+(AVERAGE($P$4,$P$47)))*I21+277-((277-103)/(-62+(AVERAGE($P$4,$P$47)))*210)</f>
        <v>195.41731046956096</v>
      </c>
    </row>
    <row r="22" spans="1:14" ht="12.75">
      <c r="A22" t="s">
        <v>40</v>
      </c>
      <c r="B22" s="1">
        <v>36808</v>
      </c>
      <c r="C22" s="2">
        <v>0.03678240740740741</v>
      </c>
      <c r="D22" t="s">
        <v>410</v>
      </c>
      <c r="E22">
        <v>0.676</v>
      </c>
      <c r="F22">
        <v>11.0888</v>
      </c>
      <c r="G22" t="s">
        <v>411</v>
      </c>
      <c r="H22">
        <v>1.671</v>
      </c>
      <c r="I22">
        <v>137.9069</v>
      </c>
      <c r="K22" s="2">
        <v>0.03680555555555556</v>
      </c>
      <c r="L22" s="3">
        <f t="shared" si="0"/>
        <v>283.03680555555553</v>
      </c>
      <c r="M22">
        <f t="shared" si="1"/>
        <v>571.9109255919584</v>
      </c>
      <c r="N22">
        <f>(277-103)/(-62+(AVERAGE($P$4,$P$47)))*I22+277-((277-103)/(-62+(AVERAGE($P$4,$P$47)))*210)</f>
        <v>193.9753533322949</v>
      </c>
    </row>
    <row r="23" spans="1:14" ht="12.75">
      <c r="A23" t="s">
        <v>418</v>
      </c>
      <c r="B23" s="1">
        <v>36808</v>
      </c>
      <c r="C23">
        <f>AVERAGE(C22,C24)</f>
        <v>0.03886574074074074</v>
      </c>
      <c r="D23" t="s">
        <v>410</v>
      </c>
      <c r="E23" t="s">
        <v>418</v>
      </c>
      <c r="F23" t="s">
        <v>418</v>
      </c>
      <c r="G23" t="s">
        <v>411</v>
      </c>
      <c r="H23" t="s">
        <v>418</v>
      </c>
      <c r="I23" t="s">
        <v>418</v>
      </c>
      <c r="K23" s="2">
        <v>0.03888888888888889</v>
      </c>
      <c r="L23" s="3">
        <f t="shared" si="0"/>
        <v>283.0388888888889</v>
      </c>
      <c r="M23" t="s">
        <v>418</v>
      </c>
      <c r="N23" t="s">
        <v>418</v>
      </c>
    </row>
    <row r="24" spans="1:14" ht="12.75">
      <c r="A24" t="s">
        <v>41</v>
      </c>
      <c r="B24" s="1">
        <v>36808</v>
      </c>
      <c r="C24" s="2">
        <v>0.040949074074074075</v>
      </c>
      <c r="D24" t="s">
        <v>410</v>
      </c>
      <c r="E24">
        <v>0.676</v>
      </c>
      <c r="F24">
        <v>11.3263</v>
      </c>
      <c r="G24" t="s">
        <v>411</v>
      </c>
      <c r="H24">
        <v>1.671</v>
      </c>
      <c r="I24">
        <v>137.2941</v>
      </c>
      <c r="K24" s="2">
        <v>0.04097222222222222</v>
      </c>
      <c r="L24" s="3">
        <f t="shared" si="0"/>
        <v>283.0409722222222</v>
      </c>
      <c r="M24">
        <f t="shared" si="1"/>
        <v>584.1601180048515</v>
      </c>
      <c r="N24">
        <f>(277-103)/(-62+(AVERAGE($P$4,$P$47)))*I24+277-((277-103)/(-62+(AVERAGE($P$4,$P$47)))*210)</f>
        <v>193.2696338740115</v>
      </c>
    </row>
    <row r="25" spans="1:14" ht="12.75">
      <c r="A25" t="s">
        <v>42</v>
      </c>
      <c r="B25" s="1">
        <v>36808</v>
      </c>
      <c r="C25" s="2">
        <v>0.04303240740740741</v>
      </c>
      <c r="D25" t="s">
        <v>410</v>
      </c>
      <c r="E25">
        <v>0.68</v>
      </c>
      <c r="F25">
        <v>10.6504</v>
      </c>
      <c r="G25" t="s">
        <v>411</v>
      </c>
      <c r="H25">
        <v>1.675</v>
      </c>
      <c r="I25">
        <v>142.7628</v>
      </c>
      <c r="K25" s="2">
        <v>0.04305555555555556</v>
      </c>
      <c r="L25" s="3">
        <f t="shared" si="0"/>
        <v>283.04305555555555</v>
      </c>
      <c r="M25">
        <f t="shared" si="1"/>
        <v>549.3002057864325</v>
      </c>
      <c r="N25">
        <f>(277-103)/(-62+(AVERAGE($P$4,$P$47)))*I25+277-((277-103)/(-62+(AVERAGE($P$4,$P$47)))*210)</f>
        <v>199.56755815846708</v>
      </c>
    </row>
    <row r="26" spans="1:14" ht="12.75">
      <c r="A26" t="s">
        <v>418</v>
      </c>
      <c r="B26" s="1">
        <v>36808</v>
      </c>
      <c r="C26">
        <f>AVERAGE(C25,C27)</f>
        <v>0.045115740740740734</v>
      </c>
      <c r="D26" t="s">
        <v>410</v>
      </c>
      <c r="E26" t="s">
        <v>418</v>
      </c>
      <c r="F26" t="s">
        <v>418</v>
      </c>
      <c r="G26" t="s">
        <v>411</v>
      </c>
      <c r="H26" t="s">
        <v>418</v>
      </c>
      <c r="I26" t="s">
        <v>418</v>
      </c>
      <c r="K26" s="2">
        <v>0.04513888888888889</v>
      </c>
      <c r="L26" s="3">
        <f t="shared" si="0"/>
        <v>283.0451388888889</v>
      </c>
      <c r="M26" t="s">
        <v>418</v>
      </c>
      <c r="N26" t="s">
        <v>418</v>
      </c>
    </row>
    <row r="27" spans="1:14" ht="12.75">
      <c r="A27" t="s">
        <v>43</v>
      </c>
      <c r="B27" s="1">
        <v>36808</v>
      </c>
      <c r="C27" s="2">
        <v>0.04719907407407407</v>
      </c>
      <c r="D27" t="s">
        <v>410</v>
      </c>
      <c r="E27">
        <v>0.676</v>
      </c>
      <c r="F27">
        <v>10.2607</v>
      </c>
      <c r="G27" t="s">
        <v>411</v>
      </c>
      <c r="H27">
        <v>1.671</v>
      </c>
      <c r="I27">
        <v>136.1443</v>
      </c>
      <c r="K27" s="2">
        <v>0.04722222222222222</v>
      </c>
      <c r="L27" s="3">
        <f t="shared" si="0"/>
        <v>283.0472222222222</v>
      </c>
      <c r="M27">
        <f t="shared" si="1"/>
        <v>529.2012151198874</v>
      </c>
      <c r="N27">
        <f>(277-103)/(-62+(AVERAGE($P$4,$P$47)))*I27+277-((277-103)/(-62+(AVERAGE($P$4,$P$47)))*210)</f>
        <v>191.94548858495438</v>
      </c>
    </row>
    <row r="28" spans="1:14" ht="12.75">
      <c r="A28" t="s">
        <v>44</v>
      </c>
      <c r="B28" s="1">
        <v>36808</v>
      </c>
      <c r="C28" s="2">
        <v>0.04929398148148148</v>
      </c>
      <c r="D28" t="s">
        <v>410</v>
      </c>
      <c r="E28">
        <v>0.676</v>
      </c>
      <c r="F28">
        <v>10.6055</v>
      </c>
      <c r="G28" t="s">
        <v>411</v>
      </c>
      <c r="H28">
        <v>1.671</v>
      </c>
      <c r="I28">
        <v>138.4768</v>
      </c>
      <c r="K28" s="2">
        <v>0.049305555555555554</v>
      </c>
      <c r="L28" s="3">
        <f t="shared" si="0"/>
        <v>283.0493055555556</v>
      </c>
      <c r="M28">
        <f t="shared" si="1"/>
        <v>546.9844637260582</v>
      </c>
      <c r="N28">
        <f>(277-103)/(-62+(AVERAGE($P$4,$P$47)))*I28+277-((277-103)/(-62+(AVERAGE($P$4,$P$47)))*210)</f>
        <v>194.6316678219746</v>
      </c>
    </row>
    <row r="29" spans="1:14" ht="12.75">
      <c r="A29" t="s">
        <v>45</v>
      </c>
      <c r="B29" s="1">
        <v>36808</v>
      </c>
      <c r="C29" s="2">
        <v>0.05137731481481481</v>
      </c>
      <c r="D29" t="s">
        <v>410</v>
      </c>
      <c r="E29">
        <v>0.675</v>
      </c>
      <c r="F29">
        <v>10.71</v>
      </c>
      <c r="G29" t="s">
        <v>411</v>
      </c>
      <c r="H29">
        <v>1.67</v>
      </c>
      <c r="I29">
        <v>138.4886</v>
      </c>
      <c r="K29" s="2">
        <v>0.051388888888888894</v>
      </c>
      <c r="L29" s="3">
        <f t="shared" si="0"/>
        <v>283.0513888888889</v>
      </c>
      <c r="M29">
        <f t="shared" si="1"/>
        <v>552.3741083877312</v>
      </c>
      <c r="N29">
        <f>(277-103)/(-62+(AVERAGE($P$4,$P$47)))*I29+277-((277-103)/(-62+(AVERAGE($P$4,$P$47)))*210)</f>
        <v>194.64525706741802</v>
      </c>
    </row>
    <row r="30" spans="1:14" ht="12.75">
      <c r="A30" t="s">
        <v>46</v>
      </c>
      <c r="B30" s="1">
        <v>36808</v>
      </c>
      <c r="C30" s="2">
        <v>0.05346064814814815</v>
      </c>
      <c r="D30" t="s">
        <v>410</v>
      </c>
      <c r="E30">
        <v>0.676</v>
      </c>
      <c r="F30">
        <v>10.9439</v>
      </c>
      <c r="G30" t="s">
        <v>411</v>
      </c>
      <c r="H30">
        <v>1.671</v>
      </c>
      <c r="I30">
        <v>137.2612</v>
      </c>
      <c r="K30" s="2">
        <v>0.05347222222222222</v>
      </c>
      <c r="L30" s="3">
        <f t="shared" si="0"/>
        <v>283.05347222222224</v>
      </c>
      <c r="M30">
        <f t="shared" si="1"/>
        <v>564.4376288314185</v>
      </c>
      <c r="N30">
        <f>(277-103)/(-62+(AVERAGE($P$4,$P$47)))*I30+277-((277-103)/(-62+(AVERAGE($P$4,$P$47)))*210)</f>
        <v>193.23174521510566</v>
      </c>
    </row>
    <row r="31" spans="1:14" ht="12.75">
      <c r="A31" t="s">
        <v>47</v>
      </c>
      <c r="B31" s="1">
        <v>36808</v>
      </c>
      <c r="C31" s="2">
        <v>0.055543981481481486</v>
      </c>
      <c r="D31" t="s">
        <v>410</v>
      </c>
      <c r="E31">
        <v>0.676</v>
      </c>
      <c r="F31">
        <v>10.2915</v>
      </c>
      <c r="G31" t="s">
        <v>411</v>
      </c>
      <c r="H31">
        <v>1.671</v>
      </c>
      <c r="I31">
        <v>136.5592</v>
      </c>
      <c r="K31" s="2">
        <v>0.05555555555555555</v>
      </c>
      <c r="L31" s="3">
        <f t="shared" si="0"/>
        <v>283.05555555555554</v>
      </c>
      <c r="M31">
        <f t="shared" si="1"/>
        <v>530.7897419675384</v>
      </c>
      <c r="N31">
        <f>(277-103)/(-62+(AVERAGE($P$4,$P$47)))*I31+277-((277-103)/(-62+(AVERAGE($P$4,$P$47)))*210)</f>
        <v>192.42330027431757</v>
      </c>
    </row>
    <row r="32" spans="1:14" ht="12.75">
      <c r="A32" t="s">
        <v>418</v>
      </c>
      <c r="B32" s="1">
        <v>36808</v>
      </c>
      <c r="C32">
        <f>AVERAGE(C31,C33)</f>
        <v>0.05762731481481481</v>
      </c>
      <c r="D32" t="s">
        <v>410</v>
      </c>
      <c r="E32" t="s">
        <v>418</v>
      </c>
      <c r="F32" t="s">
        <v>418</v>
      </c>
      <c r="G32" t="s">
        <v>411</v>
      </c>
      <c r="H32" t="s">
        <v>418</v>
      </c>
      <c r="I32" t="s">
        <v>418</v>
      </c>
      <c r="K32" s="2">
        <v>0.057638888888888885</v>
      </c>
      <c r="L32" s="3">
        <f t="shared" si="0"/>
        <v>283.0576388888889</v>
      </c>
      <c r="M32" t="s">
        <v>418</v>
      </c>
      <c r="N32" t="s">
        <v>418</v>
      </c>
    </row>
    <row r="33" spans="1:14" ht="12.75">
      <c r="A33" t="s">
        <v>48</v>
      </c>
      <c r="B33" s="1">
        <v>36808</v>
      </c>
      <c r="C33" s="2">
        <v>0.059710648148148145</v>
      </c>
      <c r="D33" t="s">
        <v>410</v>
      </c>
      <c r="E33">
        <v>0.676</v>
      </c>
      <c r="F33">
        <v>10.2458</v>
      </c>
      <c r="G33" t="s">
        <v>411</v>
      </c>
      <c r="H33">
        <v>1.671</v>
      </c>
      <c r="I33">
        <v>135.0343</v>
      </c>
      <c r="K33" s="2">
        <v>0.059722222222222225</v>
      </c>
      <c r="L33" s="3">
        <f t="shared" si="0"/>
        <v>283.0597222222222</v>
      </c>
      <c r="M33">
        <f t="shared" si="1"/>
        <v>528.4327394695626</v>
      </c>
      <c r="N33">
        <f aca="true" t="shared" si="3" ref="N33:N43">(277-103)/(-62+(AVERAGE($P$4,$P$47)))*I33+277-((277-103)/(-62+(AVERAGE($P$4,$P$47)))*210)</f>
        <v>190.6671782084946</v>
      </c>
    </row>
    <row r="34" spans="1:14" ht="12.75">
      <c r="A34" t="s">
        <v>49</v>
      </c>
      <c r="B34" s="1">
        <v>36808</v>
      </c>
      <c r="C34" s="2">
        <v>0.06180555555555556</v>
      </c>
      <c r="D34" t="s">
        <v>410</v>
      </c>
      <c r="E34">
        <v>0.675</v>
      </c>
      <c r="F34">
        <v>10.6408</v>
      </c>
      <c r="G34" t="s">
        <v>411</v>
      </c>
      <c r="H34">
        <v>1.67</v>
      </c>
      <c r="I34">
        <v>137.4935</v>
      </c>
      <c r="K34" s="2">
        <v>0.06180555555555556</v>
      </c>
      <c r="L34" s="3">
        <f t="shared" si="0"/>
        <v>283.06180555555557</v>
      </c>
      <c r="M34">
        <f t="shared" si="1"/>
        <v>548.8050805352167</v>
      </c>
      <c r="N34">
        <f t="shared" si="3"/>
        <v>193.49926908938642</v>
      </c>
    </row>
    <row r="35" spans="1:14" ht="12.75">
      <c r="A35" t="s">
        <v>50</v>
      </c>
      <c r="B35" s="1">
        <v>36808</v>
      </c>
      <c r="C35" s="2">
        <v>0.06394675925925926</v>
      </c>
      <c r="D35" t="s">
        <v>410</v>
      </c>
      <c r="E35">
        <v>0.676</v>
      </c>
      <c r="F35">
        <v>10.2656</v>
      </c>
      <c r="G35" t="s">
        <v>411</v>
      </c>
      <c r="H35">
        <v>1.671</v>
      </c>
      <c r="I35">
        <v>135.9423</v>
      </c>
      <c r="K35" s="2">
        <v>0.06388888888888888</v>
      </c>
      <c r="L35" s="3">
        <f t="shared" si="0"/>
        <v>283.06388888888887</v>
      </c>
      <c r="M35">
        <f t="shared" si="1"/>
        <v>529.4539353001954</v>
      </c>
      <c r="N35">
        <f t="shared" si="3"/>
        <v>191.71285912905807</v>
      </c>
    </row>
    <row r="36" spans="1:14" ht="12.75">
      <c r="A36" t="s">
        <v>51</v>
      </c>
      <c r="B36" s="1">
        <v>36808</v>
      </c>
      <c r="C36" s="2">
        <v>0.06597222222222222</v>
      </c>
      <c r="D36" t="s">
        <v>410</v>
      </c>
      <c r="E36">
        <v>0.676</v>
      </c>
      <c r="F36">
        <v>10.5248</v>
      </c>
      <c r="G36" t="s">
        <v>411</v>
      </c>
      <c r="H36">
        <v>1.673</v>
      </c>
      <c r="I36">
        <v>134.6129</v>
      </c>
      <c r="K36" s="2">
        <v>0.06597222222222222</v>
      </c>
      <c r="L36" s="3">
        <f t="shared" si="0"/>
        <v>283.06597222222223</v>
      </c>
      <c r="M36">
        <f t="shared" si="1"/>
        <v>542.8223170830246</v>
      </c>
      <c r="N36">
        <f t="shared" si="3"/>
        <v>190.18188091782775</v>
      </c>
    </row>
    <row r="37" spans="1:14" ht="12.75">
      <c r="A37" t="s">
        <v>52</v>
      </c>
      <c r="B37" s="1">
        <v>36808</v>
      </c>
      <c r="C37" s="2">
        <v>0.06805555555555555</v>
      </c>
      <c r="D37" t="s">
        <v>410</v>
      </c>
      <c r="E37">
        <v>0.676</v>
      </c>
      <c r="F37">
        <v>10.2118</v>
      </c>
      <c r="G37" t="s">
        <v>411</v>
      </c>
      <c r="H37">
        <v>1.673</v>
      </c>
      <c r="I37">
        <v>138.2058</v>
      </c>
      <c r="K37" s="2">
        <v>0.06805555555555555</v>
      </c>
      <c r="L37" s="3">
        <f t="shared" si="0"/>
        <v>283.06805555555553</v>
      </c>
      <c r="M37">
        <f t="shared" si="1"/>
        <v>526.6791708715065</v>
      </c>
      <c r="N37">
        <f t="shared" si="3"/>
        <v>194.31957582916328</v>
      </c>
    </row>
    <row r="38" spans="1:14" ht="12.75">
      <c r="A38" t="s">
        <v>53</v>
      </c>
      <c r="B38" s="1">
        <v>36808</v>
      </c>
      <c r="C38" s="2">
        <v>0.07013888888888889</v>
      </c>
      <c r="D38" t="s">
        <v>410</v>
      </c>
      <c r="E38">
        <v>0.678</v>
      </c>
      <c r="F38">
        <v>10.4475</v>
      </c>
      <c r="G38" t="s">
        <v>411</v>
      </c>
      <c r="H38">
        <v>1.673</v>
      </c>
      <c r="I38">
        <v>135.2763</v>
      </c>
      <c r="K38" s="2">
        <v>0.07013888888888889</v>
      </c>
      <c r="L38" s="3">
        <f t="shared" si="0"/>
        <v>283.0701388888889</v>
      </c>
      <c r="M38">
        <f t="shared" si="1"/>
        <v>538.8355272997966</v>
      </c>
      <c r="N38">
        <f t="shared" si="3"/>
        <v>190.9458729031822</v>
      </c>
    </row>
    <row r="39" spans="1:14" ht="12.75">
      <c r="A39" t="s">
        <v>54</v>
      </c>
      <c r="B39" s="1">
        <v>36808</v>
      </c>
      <c r="C39" s="2">
        <v>0.07222222222222223</v>
      </c>
      <c r="D39" t="s">
        <v>410</v>
      </c>
      <c r="E39">
        <v>0.676</v>
      </c>
      <c r="F39">
        <v>10.4067</v>
      </c>
      <c r="G39" t="s">
        <v>411</v>
      </c>
      <c r="H39">
        <v>1.673</v>
      </c>
      <c r="I39">
        <v>136.0478</v>
      </c>
      <c r="K39" s="2">
        <v>0.07222222222222223</v>
      </c>
      <c r="L39" s="3">
        <f t="shared" si="0"/>
        <v>283.0722222222222</v>
      </c>
      <c r="M39">
        <f t="shared" si="1"/>
        <v>536.731244982129</v>
      </c>
      <c r="N39">
        <f t="shared" si="3"/>
        <v>191.83435619637027</v>
      </c>
    </row>
    <row r="40" spans="1:14" ht="12.75">
      <c r="A40" t="s">
        <v>55</v>
      </c>
      <c r="B40" s="1">
        <v>36808</v>
      </c>
      <c r="C40" s="2">
        <v>0.07431712962962962</v>
      </c>
      <c r="D40" t="s">
        <v>410</v>
      </c>
      <c r="E40">
        <v>0.676</v>
      </c>
      <c r="F40">
        <v>10.3427</v>
      </c>
      <c r="G40" t="s">
        <v>411</v>
      </c>
      <c r="H40">
        <v>1.671</v>
      </c>
      <c r="I40">
        <v>138.211</v>
      </c>
      <c r="K40" s="2">
        <v>0.07430555555555556</v>
      </c>
      <c r="L40" s="3">
        <f t="shared" si="0"/>
        <v>283.07430555555555</v>
      </c>
      <c r="M40">
        <f t="shared" si="1"/>
        <v>533.4304099740232</v>
      </c>
      <c r="N40">
        <f t="shared" si="3"/>
        <v>194.32556431020612</v>
      </c>
    </row>
    <row r="41" spans="1:14" ht="12.75">
      <c r="A41" t="s">
        <v>56</v>
      </c>
      <c r="B41" s="1">
        <v>36808</v>
      </c>
      <c r="C41" s="2">
        <v>0.07640046296296296</v>
      </c>
      <c r="D41" t="s">
        <v>410</v>
      </c>
      <c r="E41">
        <v>0.676</v>
      </c>
      <c r="F41">
        <v>10.9886</v>
      </c>
      <c r="G41" t="s">
        <v>411</v>
      </c>
      <c r="H41">
        <v>1.671</v>
      </c>
      <c r="I41">
        <v>138.6306</v>
      </c>
      <c r="K41" s="2">
        <v>0.0763888888888889</v>
      </c>
      <c r="L41" s="3">
        <f t="shared" si="0"/>
        <v>283.0763888888889</v>
      </c>
      <c r="M41">
        <f t="shared" si="1"/>
        <v>566.7430557823925</v>
      </c>
      <c r="N41">
        <f t="shared" si="3"/>
        <v>194.80878866512728</v>
      </c>
    </row>
    <row r="42" spans="1:14" ht="12.75">
      <c r="A42" t="s">
        <v>57</v>
      </c>
      <c r="B42" s="1">
        <v>36808</v>
      </c>
      <c r="C42" s="2">
        <v>0.0784837962962963</v>
      </c>
      <c r="D42" t="s">
        <v>410</v>
      </c>
      <c r="E42">
        <v>0.676</v>
      </c>
      <c r="F42">
        <v>10.5786</v>
      </c>
      <c r="G42" t="s">
        <v>411</v>
      </c>
      <c r="H42">
        <v>1.671</v>
      </c>
      <c r="I42">
        <v>142.6589</v>
      </c>
      <c r="K42" s="2">
        <v>0.07847222222222222</v>
      </c>
      <c r="L42" s="3">
        <f t="shared" si="0"/>
        <v>283.0784722222222</v>
      </c>
      <c r="M42">
        <f t="shared" si="1"/>
        <v>545.5970815117137</v>
      </c>
      <c r="N42">
        <f t="shared" si="3"/>
        <v>199.4479037007065</v>
      </c>
    </row>
    <row r="43" spans="1:14" ht="12.75">
      <c r="A43" t="s">
        <v>58</v>
      </c>
      <c r="B43" s="1">
        <v>36808</v>
      </c>
      <c r="C43" s="2">
        <v>0.08056712962962963</v>
      </c>
      <c r="D43" t="s">
        <v>410</v>
      </c>
      <c r="E43">
        <v>0.676</v>
      </c>
      <c r="F43">
        <v>11.1375</v>
      </c>
      <c r="G43" t="s">
        <v>411</v>
      </c>
      <c r="H43">
        <v>1.673</v>
      </c>
      <c r="I43">
        <v>140.5421</v>
      </c>
      <c r="K43" s="2">
        <v>0.08055555555555556</v>
      </c>
      <c r="L43" s="3">
        <f t="shared" si="0"/>
        <v>283.0805555555556</v>
      </c>
      <c r="M43">
        <f t="shared" si="1"/>
        <v>574.4226547309389</v>
      </c>
      <c r="N43">
        <f t="shared" si="3"/>
        <v>197.01013126386863</v>
      </c>
    </row>
    <row r="44" spans="1:14" ht="12.75">
      <c r="A44" t="s">
        <v>418</v>
      </c>
      <c r="B44" s="1">
        <v>36808</v>
      </c>
      <c r="C44">
        <f>AVERAGE(C43,C45)</f>
        <v>0.08265046296296297</v>
      </c>
      <c r="D44" t="s">
        <v>410</v>
      </c>
      <c r="E44" t="s">
        <v>418</v>
      </c>
      <c r="F44" t="s">
        <v>418</v>
      </c>
      <c r="G44" t="s">
        <v>411</v>
      </c>
      <c r="H44" t="s">
        <v>418</v>
      </c>
      <c r="I44" t="s">
        <v>418</v>
      </c>
      <c r="K44" s="2">
        <v>0.08263888888888889</v>
      </c>
      <c r="L44" s="3">
        <f t="shared" si="0"/>
        <v>283.0826388888889</v>
      </c>
      <c r="M44" t="s">
        <v>418</v>
      </c>
      <c r="N44" t="s">
        <v>418</v>
      </c>
    </row>
    <row r="45" spans="1:17" ht="12.75">
      <c r="A45" t="s">
        <v>59</v>
      </c>
      <c r="B45" s="1">
        <v>36808</v>
      </c>
      <c r="C45" s="2">
        <v>0.0847337962962963</v>
      </c>
      <c r="D45" t="s">
        <v>410</v>
      </c>
      <c r="E45">
        <v>0.678</v>
      </c>
      <c r="F45">
        <v>9.7845</v>
      </c>
      <c r="G45" t="s">
        <v>411</v>
      </c>
      <c r="H45">
        <v>1.673</v>
      </c>
      <c r="I45">
        <v>219.2657</v>
      </c>
      <c r="K45" s="2">
        <v>0.08472222222222221</v>
      </c>
      <c r="L45" s="3">
        <f t="shared" si="0"/>
        <v>283.08472222222224</v>
      </c>
      <c r="M45" t="s">
        <v>418</v>
      </c>
      <c r="N45" t="s">
        <v>418</v>
      </c>
      <c r="P45" t="s">
        <v>419</v>
      </c>
      <c r="Q45" t="s">
        <v>410</v>
      </c>
    </row>
    <row r="46" spans="1:14" ht="12.75">
      <c r="A46" t="s">
        <v>60</v>
      </c>
      <c r="B46" s="1">
        <v>36808</v>
      </c>
      <c r="C46" s="2">
        <v>0.08681712962962963</v>
      </c>
      <c r="D46" t="s">
        <v>410</v>
      </c>
      <c r="E46">
        <v>0.676</v>
      </c>
      <c r="F46">
        <v>10.0357</v>
      </c>
      <c r="G46" t="s">
        <v>411</v>
      </c>
      <c r="H46">
        <v>1.671</v>
      </c>
      <c r="I46">
        <v>212.6393</v>
      </c>
      <c r="K46" s="2">
        <v>0.08680555555555557</v>
      </c>
      <c r="L46" s="3">
        <f t="shared" si="0"/>
        <v>283.08680555555554</v>
      </c>
      <c r="M46" t="s">
        <v>418</v>
      </c>
      <c r="N46" t="s">
        <v>418</v>
      </c>
    </row>
    <row r="47" spans="1:17" ht="12.75">
      <c r="A47" t="s">
        <v>61</v>
      </c>
      <c r="B47" s="1">
        <v>36808</v>
      </c>
      <c r="C47" s="2">
        <v>0.08890046296296296</v>
      </c>
      <c r="D47" t="s">
        <v>410</v>
      </c>
      <c r="E47">
        <v>0.676</v>
      </c>
      <c r="F47">
        <v>9.6491</v>
      </c>
      <c r="G47" t="s">
        <v>411</v>
      </c>
      <c r="H47">
        <v>1.67</v>
      </c>
      <c r="I47">
        <v>212.3626</v>
      </c>
      <c r="K47" s="2">
        <v>0.08888888888888889</v>
      </c>
      <c r="L47" s="3">
        <f t="shared" si="0"/>
        <v>283.0888888888889</v>
      </c>
      <c r="M47" t="s">
        <v>418</v>
      </c>
      <c r="N47" t="s">
        <v>418</v>
      </c>
      <c r="P47">
        <f>AVERAGE(I46:I48)</f>
        <v>212.12333333333333</v>
      </c>
      <c r="Q47">
        <f>AVERAGE(F46:F48)</f>
        <v>9.651266666666666</v>
      </c>
    </row>
    <row r="48" spans="1:17" ht="12.75">
      <c r="A48" t="s">
        <v>62</v>
      </c>
      <c r="B48" s="1">
        <v>36808</v>
      </c>
      <c r="C48" s="2">
        <v>0.09098379629629628</v>
      </c>
      <c r="D48" t="s">
        <v>410</v>
      </c>
      <c r="E48">
        <v>0.676</v>
      </c>
      <c r="F48">
        <v>9.269</v>
      </c>
      <c r="G48" t="s">
        <v>411</v>
      </c>
      <c r="H48">
        <v>1.671</v>
      </c>
      <c r="I48">
        <v>211.3681</v>
      </c>
      <c r="K48" s="2">
        <v>0.09097222222222222</v>
      </c>
      <c r="L48" s="3">
        <f t="shared" si="0"/>
        <v>283.0909722222222</v>
      </c>
      <c r="M48" t="s">
        <v>418</v>
      </c>
      <c r="N48" t="s">
        <v>418</v>
      </c>
      <c r="P48">
        <f>STDEV(I46:I48)</f>
        <v>0.6685235697648529</v>
      </c>
      <c r="Q48">
        <f>STDEV(F46:F48)</f>
        <v>0.3833545921641265</v>
      </c>
    </row>
    <row r="49" spans="1:14" ht="12.75">
      <c r="A49" t="s">
        <v>63</v>
      </c>
      <c r="B49" s="1">
        <v>36808</v>
      </c>
      <c r="C49" s="2">
        <v>0.0930787037037037</v>
      </c>
      <c r="D49" t="s">
        <v>410</v>
      </c>
      <c r="E49">
        <v>0.676</v>
      </c>
      <c r="F49">
        <v>10.4881</v>
      </c>
      <c r="G49" t="s">
        <v>411</v>
      </c>
      <c r="H49">
        <v>1.673</v>
      </c>
      <c r="I49">
        <v>143.9422</v>
      </c>
      <c r="K49" s="2">
        <v>0.09305555555555556</v>
      </c>
      <c r="L49" s="3">
        <f t="shared" si="0"/>
        <v>283.09305555555557</v>
      </c>
      <c r="M49">
        <f aca="true" t="shared" si="4" ref="M49:M112">500*F49/AVERAGE($Q$207,$Q$47)</f>
        <v>548.1360954734432</v>
      </c>
      <c r="N49">
        <f>(277-103)/(-62+(AVERAGE($P$207,$P$47)))*I49+277-((277-103)/(-62+(AVERAGE($P$207,$P$47)))*210)</f>
        <v>201.65680835706146</v>
      </c>
    </row>
    <row r="50" spans="1:14" ht="12.75">
      <c r="A50" t="s">
        <v>418</v>
      </c>
      <c r="B50" s="1">
        <v>36808</v>
      </c>
      <c r="C50">
        <f>AVERAGE(C49,C51)</f>
        <v>0.09516203703703703</v>
      </c>
      <c r="D50" t="s">
        <v>410</v>
      </c>
      <c r="E50" t="s">
        <v>418</v>
      </c>
      <c r="F50" t="s">
        <v>418</v>
      </c>
      <c r="G50" t="s">
        <v>411</v>
      </c>
      <c r="H50" t="s">
        <v>418</v>
      </c>
      <c r="I50" t="s">
        <v>418</v>
      </c>
      <c r="K50" s="2">
        <v>0.09513888888888888</v>
      </c>
      <c r="L50" s="3">
        <f t="shared" si="0"/>
        <v>283.09513888888887</v>
      </c>
      <c r="M50" t="s">
        <v>418</v>
      </c>
      <c r="N50" t="s">
        <v>418</v>
      </c>
    </row>
    <row r="51" spans="1:14" ht="12.75">
      <c r="A51" t="s">
        <v>64</v>
      </c>
      <c r="B51" s="1">
        <v>36808</v>
      </c>
      <c r="C51" s="2">
        <v>0.09724537037037036</v>
      </c>
      <c r="D51" t="s">
        <v>410</v>
      </c>
      <c r="E51">
        <v>0.676</v>
      </c>
      <c r="F51">
        <v>11.1415</v>
      </c>
      <c r="G51" t="s">
        <v>411</v>
      </c>
      <c r="H51">
        <v>1.673</v>
      </c>
      <c r="I51">
        <v>143.1401</v>
      </c>
      <c r="K51" s="2">
        <v>0.09722222222222222</v>
      </c>
      <c r="L51" s="3">
        <f t="shared" si="0"/>
        <v>283.09722222222223</v>
      </c>
      <c r="M51">
        <f t="shared" si="4"/>
        <v>582.284523194608</v>
      </c>
      <c r="N51">
        <f aca="true" t="shared" si="5" ref="N51:N63">(277-103)/(-62+(AVERAGE($P$207,$P$47)))*I51+277-((277-103)/(-62+(AVERAGE($P$207,$P$47)))*210)</f>
        <v>200.74196145000727</v>
      </c>
    </row>
    <row r="52" spans="1:14" ht="12.75">
      <c r="A52" t="s">
        <v>65</v>
      </c>
      <c r="B52" s="1">
        <v>36808</v>
      </c>
      <c r="C52" s="2">
        <v>0.09932870370370371</v>
      </c>
      <c r="D52" t="s">
        <v>410</v>
      </c>
      <c r="E52">
        <v>0.676</v>
      </c>
      <c r="F52">
        <v>9.9754</v>
      </c>
      <c r="G52" t="s">
        <v>411</v>
      </c>
      <c r="H52">
        <v>1.673</v>
      </c>
      <c r="I52">
        <v>138.6551</v>
      </c>
      <c r="K52" s="2">
        <v>0.09930555555555555</v>
      </c>
      <c r="L52" s="3">
        <f t="shared" si="0"/>
        <v>283.09930555555553</v>
      </c>
      <c r="M52">
        <f t="shared" si="4"/>
        <v>521.3410252367718</v>
      </c>
      <c r="N52">
        <f t="shared" si="5"/>
        <v>195.62652898754894</v>
      </c>
    </row>
    <row r="53" spans="1:14" ht="12.75">
      <c r="A53" t="s">
        <v>66</v>
      </c>
      <c r="B53" s="1">
        <v>36808</v>
      </c>
      <c r="C53" s="2">
        <v>0.10146990740740741</v>
      </c>
      <c r="D53" t="s">
        <v>410</v>
      </c>
      <c r="E53">
        <v>0.676</v>
      </c>
      <c r="F53">
        <v>10.5218</v>
      </c>
      <c r="G53" t="s">
        <v>411</v>
      </c>
      <c r="H53">
        <v>1.671</v>
      </c>
      <c r="I53">
        <v>146.5231</v>
      </c>
      <c r="K53" s="2">
        <v>0.1013888888888889</v>
      </c>
      <c r="L53" s="3">
        <f t="shared" si="0"/>
        <v>283.1013888888889</v>
      </c>
      <c r="M53">
        <f t="shared" si="4"/>
        <v>549.8973474082509</v>
      </c>
      <c r="N53">
        <f t="shared" si="5"/>
        <v>204.60049166639445</v>
      </c>
    </row>
    <row r="54" spans="1:14" ht="12.75">
      <c r="A54" t="s">
        <v>67</v>
      </c>
      <c r="B54" s="1">
        <v>36808</v>
      </c>
      <c r="C54" s="2">
        <v>0.10349537037037038</v>
      </c>
      <c r="D54" t="s">
        <v>410</v>
      </c>
      <c r="E54">
        <v>0.676</v>
      </c>
      <c r="F54">
        <v>10.6558</v>
      </c>
      <c r="G54" t="s">
        <v>411</v>
      </c>
      <c r="H54">
        <v>1.673</v>
      </c>
      <c r="I54">
        <v>142.244</v>
      </c>
      <c r="K54" s="2">
        <v>0.10347222222222223</v>
      </c>
      <c r="L54" s="3">
        <f t="shared" si="0"/>
        <v>283.1034722222222</v>
      </c>
      <c r="M54">
        <f t="shared" si="4"/>
        <v>556.9005450125301</v>
      </c>
      <c r="N54">
        <f t="shared" si="5"/>
        <v>199.71990146570207</v>
      </c>
    </row>
    <row r="55" spans="1:14" ht="12.75">
      <c r="A55" t="s">
        <v>68</v>
      </c>
      <c r="B55" s="1">
        <v>36808</v>
      </c>
      <c r="C55" s="2">
        <v>0.10559027777777778</v>
      </c>
      <c r="D55" t="s">
        <v>410</v>
      </c>
      <c r="E55">
        <v>0.676</v>
      </c>
      <c r="F55">
        <v>10.4389</v>
      </c>
      <c r="G55" t="s">
        <v>411</v>
      </c>
      <c r="H55">
        <v>1.673</v>
      </c>
      <c r="I55">
        <v>144.4987</v>
      </c>
      <c r="K55" s="2">
        <v>0.10555555555555556</v>
      </c>
      <c r="L55" s="3">
        <f t="shared" si="0"/>
        <v>283.10555555555555</v>
      </c>
      <c r="M55">
        <f t="shared" si="4"/>
        <v>545.5647721739616</v>
      </c>
      <c r="N55">
        <f t="shared" si="5"/>
        <v>202.2915325856808</v>
      </c>
    </row>
    <row r="56" spans="1:14" ht="12.75">
      <c r="A56" t="s">
        <v>69</v>
      </c>
      <c r="B56" s="1">
        <v>36808</v>
      </c>
      <c r="C56" s="2">
        <v>0.10767361111111111</v>
      </c>
      <c r="D56" t="s">
        <v>410</v>
      </c>
      <c r="E56">
        <v>0.676</v>
      </c>
      <c r="F56">
        <v>10.9717</v>
      </c>
      <c r="G56" t="s">
        <v>411</v>
      </c>
      <c r="H56">
        <v>1.671</v>
      </c>
      <c r="I56">
        <v>143.852</v>
      </c>
      <c r="K56" s="2">
        <v>0.1076388888888889</v>
      </c>
      <c r="L56" s="3">
        <f t="shared" si="0"/>
        <v>283.1076388888889</v>
      </c>
      <c r="M56">
        <f t="shared" si="4"/>
        <v>573.410322051275</v>
      </c>
      <c r="N56">
        <f t="shared" si="5"/>
        <v>201.55392942548647</v>
      </c>
    </row>
    <row r="57" spans="1:14" ht="12.75">
      <c r="A57" t="s">
        <v>70</v>
      </c>
      <c r="B57" s="1">
        <v>36808</v>
      </c>
      <c r="C57" s="2">
        <v>0.10975694444444445</v>
      </c>
      <c r="D57" t="s">
        <v>410</v>
      </c>
      <c r="E57">
        <v>0.676</v>
      </c>
      <c r="F57">
        <v>10.5576</v>
      </c>
      <c r="G57" t="s">
        <v>411</v>
      </c>
      <c r="H57">
        <v>1.671</v>
      </c>
      <c r="I57">
        <v>143.5576</v>
      </c>
      <c r="K57" s="2">
        <v>0.10972222222222222</v>
      </c>
      <c r="L57" s="3">
        <f t="shared" si="0"/>
        <v>283.1097222222222</v>
      </c>
      <c r="M57">
        <f t="shared" si="4"/>
        <v>551.7683509473045</v>
      </c>
      <c r="N57">
        <f t="shared" si="5"/>
        <v>201.2181471920533</v>
      </c>
    </row>
    <row r="58" spans="1:14" ht="12.75">
      <c r="A58" t="s">
        <v>71</v>
      </c>
      <c r="B58" s="1">
        <v>36808</v>
      </c>
      <c r="C58" s="2">
        <v>0.11184027777777777</v>
      </c>
      <c r="D58" t="s">
        <v>410</v>
      </c>
      <c r="E58">
        <v>0.676</v>
      </c>
      <c r="F58">
        <v>11.347</v>
      </c>
      <c r="G58" t="s">
        <v>411</v>
      </c>
      <c r="H58">
        <v>1.671</v>
      </c>
      <c r="I58">
        <v>144.5839</v>
      </c>
      <c r="K58" s="2">
        <v>0.11180555555555556</v>
      </c>
      <c r="L58" s="3">
        <f t="shared" si="0"/>
        <v>283.1118055555556</v>
      </c>
      <c r="M58">
        <f t="shared" si="4"/>
        <v>593.0245016101258</v>
      </c>
      <c r="N58">
        <f t="shared" si="5"/>
        <v>202.38870869399776</v>
      </c>
    </row>
    <row r="59" spans="1:14" ht="12.75">
      <c r="A59" t="s">
        <v>72</v>
      </c>
      <c r="B59" s="1">
        <v>36808</v>
      </c>
      <c r="C59" s="2">
        <v>0.11392361111111111</v>
      </c>
      <c r="D59" t="s">
        <v>410</v>
      </c>
      <c r="E59">
        <v>0.676</v>
      </c>
      <c r="F59">
        <v>10.9889</v>
      </c>
      <c r="G59" t="s">
        <v>411</v>
      </c>
      <c r="H59">
        <v>1.67</v>
      </c>
      <c r="I59">
        <v>142.9961</v>
      </c>
      <c r="K59" s="2">
        <v>0.11388888888888889</v>
      </c>
      <c r="L59" s="3">
        <f t="shared" si="0"/>
        <v>283.1138888888889</v>
      </c>
      <c r="M59">
        <f t="shared" si="4"/>
        <v>574.3092399527197</v>
      </c>
      <c r="N59">
        <f t="shared" si="5"/>
        <v>200.57772014017584</v>
      </c>
    </row>
    <row r="60" spans="1:14" ht="12.75">
      <c r="A60" t="s">
        <v>73</v>
      </c>
      <c r="B60" s="1">
        <v>36808</v>
      </c>
      <c r="C60" s="2">
        <v>0.11600694444444444</v>
      </c>
      <c r="D60" t="s">
        <v>410</v>
      </c>
      <c r="E60">
        <v>0.676</v>
      </c>
      <c r="F60">
        <v>10.1771</v>
      </c>
      <c r="G60" t="s">
        <v>411</v>
      </c>
      <c r="H60">
        <v>1.673</v>
      </c>
      <c r="I60">
        <v>142.7303</v>
      </c>
      <c r="K60" s="2">
        <v>0.11597222222222221</v>
      </c>
      <c r="L60" s="3">
        <f t="shared" si="0"/>
        <v>283.11597222222224</v>
      </c>
      <c r="M60">
        <f t="shared" si="4"/>
        <v>531.8824055112726</v>
      </c>
      <c r="N60">
        <f t="shared" si="5"/>
        <v>200.2745580557786</v>
      </c>
    </row>
    <row r="61" spans="1:14" ht="12.75">
      <c r="A61" t="s">
        <v>74</v>
      </c>
      <c r="B61" s="1">
        <v>36808</v>
      </c>
      <c r="C61" s="2">
        <v>0.11810185185185185</v>
      </c>
      <c r="D61" t="s">
        <v>410</v>
      </c>
      <c r="E61">
        <v>0.676</v>
      </c>
      <c r="F61">
        <v>10.7435</v>
      </c>
      <c r="G61" t="s">
        <v>411</v>
      </c>
      <c r="H61">
        <v>1.673</v>
      </c>
      <c r="I61">
        <v>141.7081</v>
      </c>
      <c r="K61" s="2">
        <v>0.11805555555555557</v>
      </c>
      <c r="L61" s="3">
        <f t="shared" si="0"/>
        <v>283.11805555555554</v>
      </c>
      <c r="M61">
        <f t="shared" si="4"/>
        <v>561.4839810565247</v>
      </c>
      <c r="N61">
        <f t="shared" si="5"/>
        <v>199.10867286890576</v>
      </c>
    </row>
    <row r="62" spans="1:14" ht="12.75">
      <c r="A62" t="s">
        <v>75</v>
      </c>
      <c r="B62" s="1">
        <v>36808</v>
      </c>
      <c r="C62" s="2">
        <v>0.12018518518518519</v>
      </c>
      <c r="D62" t="s">
        <v>410</v>
      </c>
      <c r="E62">
        <v>0.676</v>
      </c>
      <c r="F62">
        <v>10.902</v>
      </c>
      <c r="G62" t="s">
        <v>411</v>
      </c>
      <c r="H62">
        <v>1.673</v>
      </c>
      <c r="I62">
        <v>138.2874</v>
      </c>
      <c r="K62" s="2">
        <v>0.12013888888888889</v>
      </c>
      <c r="L62" s="3">
        <f t="shared" si="0"/>
        <v>283.1201388888889</v>
      </c>
      <c r="M62">
        <f t="shared" si="4"/>
        <v>569.767614043676</v>
      </c>
      <c r="N62">
        <f t="shared" si="5"/>
        <v>195.20714336515297</v>
      </c>
    </row>
    <row r="63" spans="1:14" ht="12.75">
      <c r="A63" t="s">
        <v>76</v>
      </c>
      <c r="B63" s="1">
        <v>36808</v>
      </c>
      <c r="C63" s="2">
        <v>0.12226851851851851</v>
      </c>
      <c r="D63" t="s">
        <v>410</v>
      </c>
      <c r="E63">
        <v>0.676</v>
      </c>
      <c r="F63">
        <v>9.9848</v>
      </c>
      <c r="G63" t="s">
        <v>411</v>
      </c>
      <c r="H63">
        <v>1.671</v>
      </c>
      <c r="I63">
        <v>142.1511</v>
      </c>
      <c r="K63" s="2">
        <v>0.12222222222222223</v>
      </c>
      <c r="L63" s="3">
        <f t="shared" si="0"/>
        <v>283.1222222222222</v>
      </c>
      <c r="M63">
        <f t="shared" si="4"/>
        <v>521.832294322445</v>
      </c>
      <c r="N63">
        <f t="shared" si="5"/>
        <v>199.61394300956775</v>
      </c>
    </row>
    <row r="64" spans="1:14" ht="12.75">
      <c r="A64" t="s">
        <v>418</v>
      </c>
      <c r="B64" s="1">
        <v>36808</v>
      </c>
      <c r="C64">
        <f>AVERAGE(C63,C65)</f>
        <v>0.12435185185185185</v>
      </c>
      <c r="D64" t="s">
        <v>410</v>
      </c>
      <c r="E64" t="s">
        <v>418</v>
      </c>
      <c r="F64" t="s">
        <v>418</v>
      </c>
      <c r="G64" t="s">
        <v>411</v>
      </c>
      <c r="H64" t="s">
        <v>418</v>
      </c>
      <c r="I64" t="s">
        <v>418</v>
      </c>
      <c r="K64" s="2">
        <v>0.12430555555555556</v>
      </c>
      <c r="L64" s="3">
        <f t="shared" si="0"/>
        <v>283.12430555555557</v>
      </c>
      <c r="M64" t="s">
        <v>418</v>
      </c>
      <c r="N64" t="s">
        <v>418</v>
      </c>
    </row>
    <row r="65" spans="1:14" ht="12.75">
      <c r="A65" t="s">
        <v>77</v>
      </c>
      <c r="B65" s="1">
        <v>36808</v>
      </c>
      <c r="C65" s="2">
        <v>0.12643518518518518</v>
      </c>
      <c r="D65" t="s">
        <v>410</v>
      </c>
      <c r="E65">
        <v>0.675</v>
      </c>
      <c r="F65">
        <v>11.0766</v>
      </c>
      <c r="G65" t="s">
        <v>411</v>
      </c>
      <c r="H65">
        <v>1.67</v>
      </c>
      <c r="I65">
        <v>139.8513</v>
      </c>
      <c r="K65" s="2">
        <v>0.12638888888888888</v>
      </c>
      <c r="L65" s="3">
        <f t="shared" si="0"/>
        <v>283.12638888888887</v>
      </c>
      <c r="M65">
        <f t="shared" si="4"/>
        <v>578.8926759967144</v>
      </c>
      <c r="N65">
        <f>(277-103)/(-62+(AVERAGE($P$207,$P$47)))*I65+277-((277-103)/(-62+(AVERAGE($P$207,$P$47)))*210)</f>
        <v>196.9908724238015</v>
      </c>
    </row>
    <row r="66" spans="1:14" ht="12.75">
      <c r="A66" t="s">
        <v>78</v>
      </c>
      <c r="B66" s="1">
        <v>36808</v>
      </c>
      <c r="C66" s="2">
        <v>0.1285185185185185</v>
      </c>
      <c r="D66" t="s">
        <v>410</v>
      </c>
      <c r="E66">
        <v>0.676</v>
      </c>
      <c r="F66">
        <v>10.2949</v>
      </c>
      <c r="G66" t="s">
        <v>411</v>
      </c>
      <c r="H66">
        <v>1.673</v>
      </c>
      <c r="I66">
        <v>138.8065</v>
      </c>
      <c r="K66" s="2">
        <v>0.12847222222222224</v>
      </c>
      <c r="L66" s="3">
        <f t="shared" si="0"/>
        <v>283.12847222222223</v>
      </c>
      <c r="M66">
        <f t="shared" si="4"/>
        <v>538.0389478827958</v>
      </c>
      <c r="N66">
        <f>(277-103)/(-62+(AVERAGE($P$207,$P$47)))*I66+277-((277-103)/(-62+(AVERAGE($P$207,$P$47)))*210)</f>
        <v>195.7992104758023</v>
      </c>
    </row>
    <row r="67" spans="1:14" ht="12.75">
      <c r="A67" t="s">
        <v>79</v>
      </c>
      <c r="B67" s="1">
        <v>36808</v>
      </c>
      <c r="C67" s="2">
        <v>0.13060185185185186</v>
      </c>
      <c r="D67" t="s">
        <v>410</v>
      </c>
      <c r="E67">
        <v>0.676</v>
      </c>
      <c r="F67">
        <v>10.1937</v>
      </c>
      <c r="G67" t="s">
        <v>411</v>
      </c>
      <c r="H67">
        <v>1.673</v>
      </c>
      <c r="I67">
        <v>143.094</v>
      </c>
      <c r="K67" s="2">
        <v>0.13055555555555556</v>
      </c>
      <c r="L67" s="3">
        <f t="shared" si="0"/>
        <v>283.13055555555553</v>
      </c>
      <c r="M67">
        <f t="shared" si="4"/>
        <v>532.7499658115042</v>
      </c>
      <c r="N67">
        <f>(277-103)/(-62+(AVERAGE($P$207,$P$47)))*I67+277-((277-103)/(-62+(AVERAGE($P$207,$P$47)))*210)</f>
        <v>200.68938141956815</v>
      </c>
    </row>
    <row r="68" spans="1:14" ht="12.75">
      <c r="A68" t="s">
        <v>418</v>
      </c>
      <c r="B68" s="1">
        <v>36808</v>
      </c>
      <c r="C68">
        <f>AVERAGE(C67,C69)</f>
        <v>0.13268518518518518</v>
      </c>
      <c r="D68" t="s">
        <v>410</v>
      </c>
      <c r="E68" t="s">
        <v>418</v>
      </c>
      <c r="F68" t="s">
        <v>418</v>
      </c>
      <c r="G68" t="s">
        <v>411</v>
      </c>
      <c r="H68" t="s">
        <v>418</v>
      </c>
      <c r="I68" t="s">
        <v>418</v>
      </c>
      <c r="K68" s="2">
        <v>0.1326388888888889</v>
      </c>
      <c r="L68" s="3">
        <f t="shared" si="0"/>
        <v>283.1326388888889</v>
      </c>
      <c r="M68" t="s">
        <v>418</v>
      </c>
      <c r="N68" t="s">
        <v>418</v>
      </c>
    </row>
    <row r="69" spans="1:14" ht="12.75">
      <c r="A69" t="s">
        <v>80</v>
      </c>
      <c r="B69" s="1">
        <v>36808</v>
      </c>
      <c r="C69" s="2">
        <v>0.1347685185185185</v>
      </c>
      <c r="D69" t="s">
        <v>410</v>
      </c>
      <c r="E69">
        <v>0.676</v>
      </c>
      <c r="F69">
        <v>10.6619</v>
      </c>
      <c r="G69" t="s">
        <v>411</v>
      </c>
      <c r="H69">
        <v>1.673</v>
      </c>
      <c r="I69">
        <v>140.0039</v>
      </c>
      <c r="K69" s="2">
        <v>0.13472222222222222</v>
      </c>
      <c r="L69" s="3">
        <f t="shared" si="0"/>
        <v>283.1347222222222</v>
      </c>
      <c r="M69">
        <f t="shared" si="4"/>
        <v>557.2193472915308</v>
      </c>
      <c r="N69">
        <f aca="true" t="shared" si="6" ref="N69:N85">(277-103)/(-62+(AVERAGE($P$207,$P$47)))*I69+277-((277-103)/(-62+(AVERAGE($P$207,$P$47)))*210)</f>
        <v>197.16492258963675</v>
      </c>
    </row>
    <row r="70" spans="1:14" ht="12.75">
      <c r="A70" t="s">
        <v>81</v>
      </c>
      <c r="B70" s="1">
        <v>36808</v>
      </c>
      <c r="C70" s="2">
        <v>0.13686342592592593</v>
      </c>
      <c r="D70" t="s">
        <v>410</v>
      </c>
      <c r="E70">
        <v>0.676</v>
      </c>
      <c r="F70">
        <v>9.9279</v>
      </c>
      <c r="G70" t="s">
        <v>411</v>
      </c>
      <c r="H70">
        <v>1.673</v>
      </c>
      <c r="I70">
        <v>138.7835</v>
      </c>
      <c r="K70" s="2">
        <v>0.13680555555555554</v>
      </c>
      <c r="L70" s="3">
        <f aca="true" t="shared" si="7" ref="L70:L133">B70-DATE(1999,12,31)+K70</f>
        <v>283.13680555555555</v>
      </c>
      <c r="M70">
        <f t="shared" si="4"/>
        <v>518.8585484740607</v>
      </c>
      <c r="N70">
        <f t="shared" si="6"/>
        <v>195.77297748881531</v>
      </c>
    </row>
    <row r="71" spans="1:14" ht="12.75">
      <c r="A71" t="s">
        <v>82</v>
      </c>
      <c r="B71" s="1">
        <v>36808</v>
      </c>
      <c r="C71" s="2">
        <v>0.13894675925925926</v>
      </c>
      <c r="D71" t="s">
        <v>410</v>
      </c>
      <c r="E71">
        <v>0.676</v>
      </c>
      <c r="F71">
        <v>10.0462</v>
      </c>
      <c r="G71" t="s">
        <v>411</v>
      </c>
      <c r="H71">
        <v>1.671</v>
      </c>
      <c r="I71">
        <v>142.3318</v>
      </c>
      <c r="K71" s="2">
        <v>0.1388888888888889</v>
      </c>
      <c r="L71" s="3">
        <f t="shared" si="7"/>
        <v>283.1388888888889</v>
      </c>
      <c r="M71">
        <f t="shared" si="4"/>
        <v>525.0412221799282</v>
      </c>
      <c r="N71">
        <f t="shared" si="6"/>
        <v>199.82004304211316</v>
      </c>
    </row>
    <row r="72" spans="1:14" ht="12.75">
      <c r="A72" t="s">
        <v>83</v>
      </c>
      <c r="B72" s="1">
        <v>36808</v>
      </c>
      <c r="C72" s="2">
        <v>0.14103009259259258</v>
      </c>
      <c r="D72" t="s">
        <v>410</v>
      </c>
      <c r="E72">
        <v>0.675</v>
      </c>
      <c r="F72">
        <v>11.0868</v>
      </c>
      <c r="G72" t="s">
        <v>411</v>
      </c>
      <c r="H72">
        <v>1.67</v>
      </c>
      <c r="I72">
        <v>142.5312</v>
      </c>
      <c r="K72" s="2">
        <v>0.14097222222222222</v>
      </c>
      <c r="L72" s="3">
        <f t="shared" si="7"/>
        <v>283.1409722222222</v>
      </c>
      <c r="M72">
        <f t="shared" si="4"/>
        <v>579.4257552173389</v>
      </c>
      <c r="N72">
        <f t="shared" si="6"/>
        <v>200.04747163364365</v>
      </c>
    </row>
    <row r="73" spans="1:14" ht="12.75">
      <c r="A73" t="s">
        <v>84</v>
      </c>
      <c r="B73" s="1">
        <v>36808</v>
      </c>
      <c r="C73" s="2">
        <v>0.14311342592592594</v>
      </c>
      <c r="D73" t="s">
        <v>410</v>
      </c>
      <c r="E73">
        <v>0.676</v>
      </c>
      <c r="F73">
        <v>10.733</v>
      </c>
      <c r="G73" t="s">
        <v>411</v>
      </c>
      <c r="H73">
        <v>1.673</v>
      </c>
      <c r="I73">
        <v>143.641</v>
      </c>
      <c r="K73" s="2">
        <v>0.14305555555555557</v>
      </c>
      <c r="L73" s="3">
        <f t="shared" si="7"/>
        <v>283.1430555555556</v>
      </c>
      <c r="M73">
        <f t="shared" si="4"/>
        <v>560.9352230352939</v>
      </c>
      <c r="N73">
        <f t="shared" si="6"/>
        <v>201.3132702839973</v>
      </c>
    </row>
    <row r="74" spans="1:14" ht="12.75">
      <c r="A74" t="s">
        <v>85</v>
      </c>
      <c r="B74" s="1">
        <v>36808</v>
      </c>
      <c r="C74" s="2">
        <v>0.14519675925925926</v>
      </c>
      <c r="D74" t="s">
        <v>410</v>
      </c>
      <c r="E74">
        <v>0.676</v>
      </c>
      <c r="F74">
        <v>9.8796</v>
      </c>
      <c r="G74" t="s">
        <v>411</v>
      </c>
      <c r="H74">
        <v>1.673</v>
      </c>
      <c r="I74">
        <v>142.0995</v>
      </c>
      <c r="K74" s="2">
        <v>0.1451388888888889</v>
      </c>
      <c r="L74" s="3">
        <f t="shared" si="7"/>
        <v>283.1451388888889</v>
      </c>
      <c r="M74">
        <f t="shared" si="4"/>
        <v>516.334261576399</v>
      </c>
      <c r="N74">
        <f t="shared" si="6"/>
        <v>199.55508987354486</v>
      </c>
    </row>
    <row r="75" spans="1:14" ht="12.75">
      <c r="A75" t="s">
        <v>86</v>
      </c>
      <c r="B75" s="1">
        <v>36808</v>
      </c>
      <c r="C75" s="2">
        <v>0.14733796296296295</v>
      </c>
      <c r="D75" t="s">
        <v>410</v>
      </c>
      <c r="E75">
        <v>0.676</v>
      </c>
      <c r="F75">
        <v>11.1565</v>
      </c>
      <c r="G75" t="s">
        <v>411</v>
      </c>
      <c r="H75">
        <v>1.673</v>
      </c>
      <c r="I75">
        <v>146.6892</v>
      </c>
      <c r="K75" s="2">
        <v>0.14722222222222223</v>
      </c>
      <c r="L75" s="3">
        <f t="shared" si="7"/>
        <v>283.14722222222224</v>
      </c>
      <c r="M75">
        <f t="shared" si="4"/>
        <v>583.0684632249378</v>
      </c>
      <c r="N75">
        <f t="shared" si="6"/>
        <v>204.78993945502637</v>
      </c>
    </row>
    <row r="76" spans="1:14" ht="12.75">
      <c r="A76" t="s">
        <v>87</v>
      </c>
      <c r="B76" s="1">
        <v>36808</v>
      </c>
      <c r="C76" s="2">
        <v>0.14943287037037037</v>
      </c>
      <c r="D76" t="s">
        <v>410</v>
      </c>
      <c r="E76">
        <v>0.676</v>
      </c>
      <c r="F76">
        <v>9.9826</v>
      </c>
      <c r="G76" t="s">
        <v>411</v>
      </c>
      <c r="H76">
        <v>1.671</v>
      </c>
      <c r="I76">
        <v>148.3234</v>
      </c>
      <c r="K76" s="2">
        <v>0.14930555555555555</v>
      </c>
      <c r="L76" s="3">
        <f t="shared" si="7"/>
        <v>283.14930555555554</v>
      </c>
      <c r="M76">
        <f t="shared" si="4"/>
        <v>521.71731645133</v>
      </c>
      <c r="N76">
        <f t="shared" si="6"/>
        <v>206.65385020868294</v>
      </c>
    </row>
    <row r="77" spans="1:14" ht="12.75">
      <c r="A77" t="s">
        <v>88</v>
      </c>
      <c r="B77" s="1">
        <v>36808</v>
      </c>
      <c r="C77" s="2">
        <v>0.1515162037037037</v>
      </c>
      <c r="D77" t="s">
        <v>410</v>
      </c>
      <c r="E77">
        <v>0.676</v>
      </c>
      <c r="F77">
        <v>11.6161</v>
      </c>
      <c r="G77" t="s">
        <v>411</v>
      </c>
      <c r="H77">
        <v>1.673</v>
      </c>
      <c r="I77">
        <v>149.169</v>
      </c>
      <c r="K77" s="2">
        <v>0.15138888888888888</v>
      </c>
      <c r="L77" s="3">
        <f t="shared" si="7"/>
        <v>283.1513888888889</v>
      </c>
      <c r="M77">
        <f t="shared" si="4"/>
        <v>607.0883857542418</v>
      </c>
      <c r="N77">
        <f t="shared" si="6"/>
        <v>207.61831167808194</v>
      </c>
    </row>
    <row r="78" spans="1:14" ht="12.75">
      <c r="A78" t="s">
        <v>89</v>
      </c>
      <c r="B78" s="1">
        <v>36808</v>
      </c>
      <c r="C78" s="2">
        <v>0.15354166666666666</v>
      </c>
      <c r="D78" t="s">
        <v>410</v>
      </c>
      <c r="E78">
        <v>0.678</v>
      </c>
      <c r="F78">
        <v>10.8552</v>
      </c>
      <c r="G78" t="s">
        <v>411</v>
      </c>
      <c r="H78">
        <v>1.673</v>
      </c>
      <c r="I78">
        <v>149.7506</v>
      </c>
      <c r="K78" s="2">
        <v>0.15347222222222223</v>
      </c>
      <c r="L78" s="3">
        <f t="shared" si="7"/>
        <v>283.1534722222222</v>
      </c>
      <c r="M78">
        <f t="shared" si="4"/>
        <v>567.3217211490471</v>
      </c>
      <c r="N78">
        <f t="shared" si="6"/>
        <v>208.2816640794567</v>
      </c>
    </row>
    <row r="79" spans="1:14" ht="12.75">
      <c r="A79" t="s">
        <v>90</v>
      </c>
      <c r="B79" s="1">
        <v>36808</v>
      </c>
      <c r="C79" s="2">
        <v>0.155625</v>
      </c>
      <c r="D79" t="s">
        <v>410</v>
      </c>
      <c r="E79">
        <v>0.678</v>
      </c>
      <c r="F79">
        <v>11.1923</v>
      </c>
      <c r="G79" t="s">
        <v>411</v>
      </c>
      <c r="H79">
        <v>1.673</v>
      </c>
      <c r="I79">
        <v>152.5435</v>
      </c>
      <c r="K79" s="2">
        <v>0.15555555555555556</v>
      </c>
      <c r="L79" s="3">
        <f t="shared" si="7"/>
        <v>283.15555555555557</v>
      </c>
      <c r="M79">
        <f t="shared" si="4"/>
        <v>584.9394667639914</v>
      </c>
      <c r="N79">
        <f t="shared" si="6"/>
        <v>211.46714709493048</v>
      </c>
    </row>
    <row r="80" spans="1:14" ht="12.75">
      <c r="A80" t="s">
        <v>91</v>
      </c>
      <c r="B80" s="1">
        <v>36808</v>
      </c>
      <c r="C80" s="2">
        <v>0.15770833333333334</v>
      </c>
      <c r="D80" t="s">
        <v>410</v>
      </c>
      <c r="E80">
        <v>0.676</v>
      </c>
      <c r="F80">
        <v>11.0115</v>
      </c>
      <c r="G80" t="s">
        <v>411</v>
      </c>
      <c r="H80">
        <v>1.673</v>
      </c>
      <c r="I80">
        <v>151.1764</v>
      </c>
      <c r="K80" s="2">
        <v>0.15763888888888888</v>
      </c>
      <c r="L80" s="3">
        <f t="shared" si="7"/>
        <v>283.15763888888887</v>
      </c>
      <c r="M80">
        <f t="shared" si="4"/>
        <v>575.4903762650833</v>
      </c>
      <c r="N80">
        <f t="shared" si="6"/>
        <v>209.9078811597183</v>
      </c>
    </row>
    <row r="81" spans="1:14" ht="12.75">
      <c r="A81" t="s">
        <v>92</v>
      </c>
      <c r="B81" s="1">
        <v>36808</v>
      </c>
      <c r="C81" s="2">
        <v>0.15979166666666667</v>
      </c>
      <c r="D81" t="s">
        <v>410</v>
      </c>
      <c r="E81">
        <v>0.676</v>
      </c>
      <c r="F81">
        <v>11.3811</v>
      </c>
      <c r="G81" t="s">
        <v>411</v>
      </c>
      <c r="H81">
        <v>1.673</v>
      </c>
      <c r="I81">
        <v>152.2767</v>
      </c>
      <c r="K81" s="2">
        <v>0.15972222222222224</v>
      </c>
      <c r="L81" s="3">
        <f t="shared" si="7"/>
        <v>283.15972222222223</v>
      </c>
      <c r="M81">
        <f t="shared" si="4"/>
        <v>594.8066586124088</v>
      </c>
      <c r="N81">
        <f t="shared" si="6"/>
        <v>211.1628444458817</v>
      </c>
    </row>
    <row r="82" spans="1:14" ht="12.75">
      <c r="A82" t="s">
        <v>93</v>
      </c>
      <c r="B82" s="1">
        <v>36808</v>
      </c>
      <c r="C82" s="2">
        <v>0.161875</v>
      </c>
      <c r="D82" t="s">
        <v>410</v>
      </c>
      <c r="E82">
        <v>0.678</v>
      </c>
      <c r="F82">
        <v>11.0223</v>
      </c>
      <c r="G82" t="s">
        <v>411</v>
      </c>
      <c r="H82">
        <v>1.673</v>
      </c>
      <c r="I82">
        <v>154.7036</v>
      </c>
      <c r="K82" s="2">
        <v>0.16180555555555556</v>
      </c>
      <c r="L82" s="3">
        <f t="shared" si="7"/>
        <v>283.16180555555553</v>
      </c>
      <c r="M82">
        <f t="shared" si="4"/>
        <v>576.0548130869207</v>
      </c>
      <c r="N82">
        <f t="shared" si="6"/>
        <v>213.9308807988672</v>
      </c>
    </row>
    <row r="83" spans="1:14" ht="12.75">
      <c r="A83" t="s">
        <v>94</v>
      </c>
      <c r="B83" s="1">
        <v>36808</v>
      </c>
      <c r="C83" s="2">
        <v>0.16395833333333334</v>
      </c>
      <c r="D83" t="s">
        <v>410</v>
      </c>
      <c r="E83">
        <v>0.676</v>
      </c>
      <c r="F83">
        <v>10.9823</v>
      </c>
      <c r="G83" t="s">
        <v>411</v>
      </c>
      <c r="H83">
        <v>1.671</v>
      </c>
      <c r="I83">
        <v>148.9106</v>
      </c>
      <c r="K83" s="2">
        <v>0.1638888888888889</v>
      </c>
      <c r="L83" s="3">
        <f t="shared" si="7"/>
        <v>283.1638888888889</v>
      </c>
      <c r="M83">
        <f t="shared" si="4"/>
        <v>573.9643063393747</v>
      </c>
      <c r="N83">
        <f t="shared" si="6"/>
        <v>207.32358977210666</v>
      </c>
    </row>
    <row r="84" spans="1:14" ht="12.75">
      <c r="A84" t="s">
        <v>95</v>
      </c>
      <c r="B84" s="1">
        <v>36808</v>
      </c>
      <c r="C84" s="2">
        <v>0.16605324074074074</v>
      </c>
      <c r="D84" t="s">
        <v>410</v>
      </c>
      <c r="E84">
        <v>0.676</v>
      </c>
      <c r="F84">
        <v>10.222</v>
      </c>
      <c r="G84" t="s">
        <v>411</v>
      </c>
      <c r="H84">
        <v>1.671</v>
      </c>
      <c r="I84">
        <v>154.7714</v>
      </c>
      <c r="K84" s="2">
        <v>0.16597222222222222</v>
      </c>
      <c r="L84" s="3">
        <f t="shared" si="7"/>
        <v>283.1659722222222</v>
      </c>
      <c r="M84">
        <f t="shared" si="4"/>
        <v>534.2289993353932</v>
      </c>
      <c r="N84">
        <f t="shared" si="6"/>
        <v>214.00821108224616</v>
      </c>
    </row>
    <row r="85" spans="1:14" ht="12.75">
      <c r="A85" t="s">
        <v>96</v>
      </c>
      <c r="B85" s="1">
        <v>36808</v>
      </c>
      <c r="C85" s="2">
        <v>0.1681365740740741</v>
      </c>
      <c r="D85" t="s">
        <v>410</v>
      </c>
      <c r="E85">
        <v>0.676</v>
      </c>
      <c r="F85">
        <v>11.2165</v>
      </c>
      <c r="G85" t="s">
        <v>411</v>
      </c>
      <c r="H85">
        <v>1.673</v>
      </c>
      <c r="I85">
        <v>151.2101</v>
      </c>
      <c r="K85" s="2">
        <v>0.16805555555555554</v>
      </c>
      <c r="L85" s="3">
        <f t="shared" si="7"/>
        <v>283.16805555555555</v>
      </c>
      <c r="M85">
        <f t="shared" si="4"/>
        <v>586.2042233462569</v>
      </c>
      <c r="N85">
        <f t="shared" si="6"/>
        <v>209.94631818847748</v>
      </c>
    </row>
    <row r="86" spans="1:14" ht="12.75">
      <c r="A86" t="s">
        <v>418</v>
      </c>
      <c r="B86" s="1">
        <v>36808</v>
      </c>
      <c r="C86">
        <f>AVERAGE(C85,C87)</f>
        <v>0.17021990740740742</v>
      </c>
      <c r="D86" t="s">
        <v>410</v>
      </c>
      <c r="E86" t="s">
        <v>418</v>
      </c>
      <c r="F86" t="s">
        <v>418</v>
      </c>
      <c r="G86" t="s">
        <v>411</v>
      </c>
      <c r="H86" t="s">
        <v>418</v>
      </c>
      <c r="I86" t="s">
        <v>418</v>
      </c>
      <c r="K86" s="2">
        <v>0.17013888888888887</v>
      </c>
      <c r="L86" s="3">
        <f t="shared" si="7"/>
        <v>283.1701388888889</v>
      </c>
      <c r="M86" t="s">
        <v>418</v>
      </c>
      <c r="N86" t="s">
        <v>418</v>
      </c>
    </row>
    <row r="87" spans="1:14" ht="12.75">
      <c r="A87" t="s">
        <v>97</v>
      </c>
      <c r="B87" s="1">
        <v>36808</v>
      </c>
      <c r="C87" s="2">
        <v>0.17230324074074074</v>
      </c>
      <c r="D87" t="s">
        <v>410</v>
      </c>
      <c r="E87">
        <v>0.676</v>
      </c>
      <c r="F87">
        <v>9.8847</v>
      </c>
      <c r="G87" t="s">
        <v>411</v>
      </c>
      <c r="H87">
        <v>1.673</v>
      </c>
      <c r="I87">
        <v>147.8264</v>
      </c>
      <c r="K87" s="2">
        <v>0.17222222222222225</v>
      </c>
      <c r="L87" s="3">
        <f t="shared" si="7"/>
        <v>283.1722222222222</v>
      </c>
      <c r="M87">
        <f t="shared" si="4"/>
        <v>516.6008011867111</v>
      </c>
      <c r="N87">
        <f aca="true" t="shared" si="8" ref="N87:N93">(277-103)/(-62+(AVERAGE($P$207,$P$47)))*I87+277-((277-103)/(-62+(AVERAGE($P$207,$P$47)))*210)</f>
        <v>206.0869895768341</v>
      </c>
    </row>
    <row r="88" spans="1:14" ht="12.75">
      <c r="A88" t="s">
        <v>98</v>
      </c>
      <c r="B88" s="1">
        <v>36808</v>
      </c>
      <c r="C88" s="2">
        <v>0.17438657407407407</v>
      </c>
      <c r="D88" t="s">
        <v>410</v>
      </c>
      <c r="E88">
        <v>0.676</v>
      </c>
      <c r="F88">
        <v>10.288</v>
      </c>
      <c r="G88" t="s">
        <v>411</v>
      </c>
      <c r="H88">
        <v>1.671</v>
      </c>
      <c r="I88">
        <v>151.3548</v>
      </c>
      <c r="K88" s="2">
        <v>0.17430555555555557</v>
      </c>
      <c r="L88" s="3">
        <f t="shared" si="7"/>
        <v>283.1743055555556</v>
      </c>
      <c r="M88">
        <f t="shared" si="4"/>
        <v>537.6783354688441</v>
      </c>
      <c r="N88">
        <f t="shared" si="8"/>
        <v>210.11135789356504</v>
      </c>
    </row>
    <row r="89" spans="1:14" ht="12.75">
      <c r="A89" t="s">
        <v>99</v>
      </c>
      <c r="B89" s="1">
        <v>36808</v>
      </c>
      <c r="C89" s="2">
        <v>0.17646990740740742</v>
      </c>
      <c r="D89" t="s">
        <v>410</v>
      </c>
      <c r="E89">
        <v>0.676</v>
      </c>
      <c r="F89">
        <v>10.7201</v>
      </c>
      <c r="G89" t="s">
        <v>411</v>
      </c>
      <c r="H89">
        <v>1.671</v>
      </c>
      <c r="I89">
        <v>153.9835</v>
      </c>
      <c r="K89" s="2">
        <v>0.1763888888888889</v>
      </c>
      <c r="L89" s="3">
        <f t="shared" si="7"/>
        <v>283.1763888888889</v>
      </c>
      <c r="M89">
        <f t="shared" si="4"/>
        <v>560.2610346092104</v>
      </c>
      <c r="N89">
        <f t="shared" si="8"/>
        <v>213.10956019324485</v>
      </c>
    </row>
    <row r="90" spans="1:14" ht="12.75">
      <c r="A90" t="s">
        <v>100</v>
      </c>
      <c r="B90" s="1">
        <v>36808</v>
      </c>
      <c r="C90" s="2">
        <v>0.17855324074074075</v>
      </c>
      <c r="D90" t="s">
        <v>410</v>
      </c>
      <c r="E90">
        <v>0.678</v>
      </c>
      <c r="F90">
        <v>9.8583</v>
      </c>
      <c r="G90" t="s">
        <v>411</v>
      </c>
      <c r="H90">
        <v>1.673</v>
      </c>
      <c r="I90">
        <v>150.8149</v>
      </c>
      <c r="K90" s="2">
        <v>0.17847222222222223</v>
      </c>
      <c r="L90" s="3">
        <f t="shared" si="7"/>
        <v>283.17847222222224</v>
      </c>
      <c r="M90">
        <f t="shared" si="4"/>
        <v>515.2210667333306</v>
      </c>
      <c r="N90">
        <f t="shared" si="8"/>
        <v>209.49556703816225</v>
      </c>
    </row>
    <row r="91" spans="1:14" ht="12.75">
      <c r="A91" t="s">
        <v>101</v>
      </c>
      <c r="B91" s="1">
        <v>36808</v>
      </c>
      <c r="C91" s="2">
        <v>0.18070601851851853</v>
      </c>
      <c r="D91" t="s">
        <v>410</v>
      </c>
      <c r="E91">
        <v>0.678</v>
      </c>
      <c r="F91">
        <v>9.8855</v>
      </c>
      <c r="G91" t="s">
        <v>411</v>
      </c>
      <c r="H91">
        <v>1.673</v>
      </c>
      <c r="I91">
        <v>151.7601</v>
      </c>
      <c r="K91" s="2">
        <v>0.18055555555555555</v>
      </c>
      <c r="L91" s="3">
        <f t="shared" si="7"/>
        <v>283.18055555555554</v>
      </c>
      <c r="M91">
        <f t="shared" si="4"/>
        <v>516.642611321662</v>
      </c>
      <c r="N91">
        <f t="shared" si="8"/>
        <v>210.57362874686137</v>
      </c>
    </row>
    <row r="92" spans="1:14" ht="12.75">
      <c r="A92" t="s">
        <v>102</v>
      </c>
      <c r="B92" s="1">
        <v>36808</v>
      </c>
      <c r="C92" s="2">
        <v>0.18273148148148147</v>
      </c>
      <c r="D92" t="s">
        <v>410</v>
      </c>
      <c r="E92">
        <v>0.676</v>
      </c>
      <c r="F92">
        <v>10.8581</v>
      </c>
      <c r="G92" t="s">
        <v>411</v>
      </c>
      <c r="H92">
        <v>1.673</v>
      </c>
      <c r="I92">
        <v>151.126</v>
      </c>
      <c r="K92" s="2">
        <v>0.1826388888888889</v>
      </c>
      <c r="L92" s="3">
        <f t="shared" si="7"/>
        <v>283.1826388888889</v>
      </c>
      <c r="M92">
        <f t="shared" si="4"/>
        <v>567.4732828882442</v>
      </c>
      <c r="N92">
        <f t="shared" si="8"/>
        <v>209.85039670127728</v>
      </c>
    </row>
    <row r="93" spans="1:14" ht="12.75">
      <c r="A93" t="s">
        <v>103</v>
      </c>
      <c r="B93" s="1">
        <v>36808</v>
      </c>
      <c r="C93" s="2">
        <v>0.1848148148148148</v>
      </c>
      <c r="D93" t="s">
        <v>410</v>
      </c>
      <c r="E93">
        <v>0.676</v>
      </c>
      <c r="F93">
        <v>11.0198</v>
      </c>
      <c r="G93" t="s">
        <v>411</v>
      </c>
      <c r="H93">
        <v>1.673</v>
      </c>
      <c r="I93">
        <v>150.5256</v>
      </c>
      <c r="K93" s="2">
        <v>0.18472222222222223</v>
      </c>
      <c r="L93" s="3">
        <f t="shared" si="7"/>
        <v>283.1847222222222</v>
      </c>
      <c r="M93">
        <f t="shared" si="4"/>
        <v>575.924156415199</v>
      </c>
      <c r="N93">
        <f t="shared" si="8"/>
        <v>209.1656016844523</v>
      </c>
    </row>
    <row r="94" spans="1:14" ht="12.75">
      <c r="A94" t="s">
        <v>418</v>
      </c>
      <c r="B94" s="1">
        <v>36808</v>
      </c>
      <c r="C94">
        <f>AVERAGE(C93,C95)</f>
        <v>0.18689814814814815</v>
      </c>
      <c r="D94" t="s">
        <v>410</v>
      </c>
      <c r="E94" t="s">
        <v>418</v>
      </c>
      <c r="F94" t="s">
        <v>418</v>
      </c>
      <c r="G94" t="s">
        <v>411</v>
      </c>
      <c r="H94" t="s">
        <v>418</v>
      </c>
      <c r="I94" t="s">
        <v>418</v>
      </c>
      <c r="K94" s="2">
        <v>0.18680555555555556</v>
      </c>
      <c r="L94" s="3">
        <f t="shared" si="7"/>
        <v>283.18680555555557</v>
      </c>
      <c r="M94" t="s">
        <v>418</v>
      </c>
      <c r="N94" t="s">
        <v>418</v>
      </c>
    </row>
    <row r="95" spans="1:14" ht="12.75">
      <c r="A95" t="s">
        <v>104</v>
      </c>
      <c r="B95" s="1">
        <v>36808</v>
      </c>
      <c r="C95" s="2">
        <v>0.1889814814814815</v>
      </c>
      <c r="D95" t="s">
        <v>410</v>
      </c>
      <c r="E95">
        <v>0.676</v>
      </c>
      <c r="F95">
        <v>10.1668</v>
      </c>
      <c r="G95" t="s">
        <v>411</v>
      </c>
      <c r="H95">
        <v>1.671</v>
      </c>
      <c r="I95">
        <v>149.8772</v>
      </c>
      <c r="K95" s="2">
        <v>0.18888888888888888</v>
      </c>
      <c r="L95" s="3">
        <f t="shared" si="7"/>
        <v>283.18888888888887</v>
      </c>
      <c r="M95">
        <f t="shared" si="4"/>
        <v>531.3441000237797</v>
      </c>
      <c r="N95">
        <f>(277-103)/(-62+(AVERAGE($P$207,$P$47)))*I95+277-((277-103)/(-62+(AVERAGE($P$207,$P$47)))*210)</f>
        <v>208.42605956435014</v>
      </c>
    </row>
    <row r="96" spans="1:14" ht="12.75">
      <c r="A96" t="s">
        <v>105</v>
      </c>
      <c r="B96" s="1">
        <v>36808</v>
      </c>
      <c r="C96" s="2">
        <v>0.19106481481481483</v>
      </c>
      <c r="D96" t="s">
        <v>410</v>
      </c>
      <c r="E96">
        <v>0.676</v>
      </c>
      <c r="F96">
        <v>10.8342</v>
      </c>
      <c r="G96" t="s">
        <v>411</v>
      </c>
      <c r="H96">
        <v>1.671</v>
      </c>
      <c r="I96">
        <v>151.8991</v>
      </c>
      <c r="K96" s="2">
        <v>0.1909722222222222</v>
      </c>
      <c r="L96" s="3">
        <f t="shared" si="7"/>
        <v>283.19097222222223</v>
      </c>
      <c r="M96">
        <f t="shared" si="4"/>
        <v>566.2242051065854</v>
      </c>
      <c r="N96">
        <f>(277-103)/(-62+(AVERAGE($P$207,$P$47)))*I96+277-((277-103)/(-62+(AVERAGE($P$207,$P$47)))*210)</f>
        <v>210.7321672334348</v>
      </c>
    </row>
    <row r="97" spans="1:14" ht="12.75">
      <c r="A97" t="s">
        <v>106</v>
      </c>
      <c r="B97" s="1">
        <v>36808</v>
      </c>
      <c r="C97" s="2">
        <v>0.19315972222222222</v>
      </c>
      <c r="D97" t="s">
        <v>410</v>
      </c>
      <c r="E97">
        <v>0.676</v>
      </c>
      <c r="F97">
        <v>10.7888</v>
      </c>
      <c r="G97" t="s">
        <v>411</v>
      </c>
      <c r="H97">
        <v>1.671</v>
      </c>
      <c r="I97">
        <v>151.6562</v>
      </c>
      <c r="K97" s="2">
        <v>0.19305555555555554</v>
      </c>
      <c r="L97" s="3">
        <f t="shared" si="7"/>
        <v>283.19305555555553</v>
      </c>
      <c r="M97">
        <f t="shared" si="4"/>
        <v>563.8514799481206</v>
      </c>
      <c r="N97">
        <f>(277-103)/(-62+(AVERAGE($P$207,$P$47)))*I97+277-((277-103)/(-62+(AVERAGE($P$207,$P$47)))*210)</f>
        <v>210.4551240795594</v>
      </c>
    </row>
    <row r="98" spans="1:14" ht="12.75">
      <c r="A98" t="s">
        <v>107</v>
      </c>
      <c r="B98" s="1">
        <v>36808</v>
      </c>
      <c r="C98" s="2">
        <v>0.19524305555555554</v>
      </c>
      <c r="D98" t="s">
        <v>410</v>
      </c>
      <c r="E98">
        <v>0.676</v>
      </c>
      <c r="F98">
        <v>10.5357</v>
      </c>
      <c r="G98" t="s">
        <v>411</v>
      </c>
      <c r="H98">
        <v>1.673</v>
      </c>
      <c r="I98">
        <v>151.355</v>
      </c>
      <c r="K98" s="2">
        <v>0.1951388888888889</v>
      </c>
      <c r="L98" s="3">
        <f t="shared" si="7"/>
        <v>283.1951388888889</v>
      </c>
      <c r="M98">
        <f t="shared" si="4"/>
        <v>550.6237985030231</v>
      </c>
      <c r="N98">
        <f>(277-103)/(-62+(AVERAGE($P$207,$P$47)))*I98+277-((277-103)/(-62+(AVERAGE($P$207,$P$47)))*210)</f>
        <v>210.1115860064953</v>
      </c>
    </row>
    <row r="99" spans="1:14" ht="12.75">
      <c r="A99" t="s">
        <v>418</v>
      </c>
      <c r="B99" s="1">
        <v>36808</v>
      </c>
      <c r="C99">
        <f>AVERAGE(C98,C100)</f>
        <v>0.19732638888888887</v>
      </c>
      <c r="D99" t="s">
        <v>410</v>
      </c>
      <c r="E99" t="s">
        <v>418</v>
      </c>
      <c r="F99" t="s">
        <v>418</v>
      </c>
      <c r="G99" t="s">
        <v>411</v>
      </c>
      <c r="H99" t="s">
        <v>418</v>
      </c>
      <c r="I99" t="s">
        <v>418</v>
      </c>
      <c r="K99" s="2">
        <v>0.19722222222222222</v>
      </c>
      <c r="L99" s="3">
        <f t="shared" si="7"/>
        <v>283.1972222222222</v>
      </c>
      <c r="M99" t="s">
        <v>418</v>
      </c>
      <c r="N99" t="s">
        <v>418</v>
      </c>
    </row>
    <row r="100" spans="1:14" ht="12.75">
      <c r="A100" t="s">
        <v>108</v>
      </c>
      <c r="B100" s="1">
        <v>36808</v>
      </c>
      <c r="C100" s="2">
        <v>0.19940972222222222</v>
      </c>
      <c r="D100" t="s">
        <v>410</v>
      </c>
      <c r="E100">
        <v>0.676</v>
      </c>
      <c r="F100">
        <v>10.7149</v>
      </c>
      <c r="G100" t="s">
        <v>411</v>
      </c>
      <c r="H100">
        <v>1.673</v>
      </c>
      <c r="I100">
        <v>154.6887</v>
      </c>
      <c r="K100" s="2">
        <v>0.19930555555555554</v>
      </c>
      <c r="L100" s="3">
        <f t="shared" si="7"/>
        <v>283.19930555555555</v>
      </c>
      <c r="M100">
        <f t="shared" si="4"/>
        <v>559.9892687320294</v>
      </c>
      <c r="N100">
        <f>(277-103)/(-62+(AVERAGE($P$207,$P$47)))*I100+277-((277-103)/(-62+(AVERAGE($P$207,$P$47)))*210)</f>
        <v>213.9138863855583</v>
      </c>
    </row>
    <row r="101" spans="1:14" ht="12.75">
      <c r="A101" t="s">
        <v>109</v>
      </c>
      <c r="B101" s="1">
        <v>36808</v>
      </c>
      <c r="C101" s="2">
        <v>0.20149305555555555</v>
      </c>
      <c r="D101" t="s">
        <v>410</v>
      </c>
      <c r="E101">
        <v>0.676</v>
      </c>
      <c r="F101">
        <v>10.49</v>
      </c>
      <c r="G101" t="s">
        <v>411</v>
      </c>
      <c r="H101">
        <v>1.671</v>
      </c>
      <c r="I101">
        <v>156.4294</v>
      </c>
      <c r="K101" s="2">
        <v>0.20138888888888887</v>
      </c>
      <c r="L101" s="3">
        <f t="shared" si="7"/>
        <v>283.2013888888889</v>
      </c>
      <c r="M101">
        <f t="shared" si="4"/>
        <v>548.2353945439517</v>
      </c>
      <c r="N101">
        <f>(277-103)/(-62+(AVERAGE($P$207,$P$47)))*I101+277-((277-103)/(-62+(AVERAGE($P$207,$P$47)))*210)</f>
        <v>215.89926727461093</v>
      </c>
    </row>
    <row r="102" spans="1:14" ht="12.75">
      <c r="A102" t="s">
        <v>418</v>
      </c>
      <c r="B102" s="1">
        <v>36808</v>
      </c>
      <c r="C102">
        <f>AVERAGE(C101,C103)</f>
        <v>0.20360532407407406</v>
      </c>
      <c r="D102" t="s">
        <v>410</v>
      </c>
      <c r="E102" t="s">
        <v>418</v>
      </c>
      <c r="F102" t="s">
        <v>418</v>
      </c>
      <c r="G102" t="s">
        <v>411</v>
      </c>
      <c r="H102" t="s">
        <v>418</v>
      </c>
      <c r="I102" t="s">
        <v>418</v>
      </c>
      <c r="K102" s="2">
        <v>0.2034722222222222</v>
      </c>
      <c r="L102" s="3">
        <f t="shared" si="7"/>
        <v>283.2034722222222</v>
      </c>
      <c r="M102" t="s">
        <v>418</v>
      </c>
      <c r="N102" t="s">
        <v>418</v>
      </c>
    </row>
    <row r="103" spans="1:14" ht="12.75">
      <c r="A103" t="s">
        <v>110</v>
      </c>
      <c r="B103" s="1">
        <v>36808</v>
      </c>
      <c r="C103" s="2">
        <v>0.2057175925925926</v>
      </c>
      <c r="D103" t="s">
        <v>410</v>
      </c>
      <c r="E103">
        <v>0.676</v>
      </c>
      <c r="F103">
        <v>10.404</v>
      </c>
      <c r="G103" t="s">
        <v>411</v>
      </c>
      <c r="H103">
        <v>1.671</v>
      </c>
      <c r="I103">
        <v>153.9428</v>
      </c>
      <c r="K103" s="2">
        <v>0.20555555555555557</v>
      </c>
      <c r="L103" s="3">
        <f t="shared" si="7"/>
        <v>283.2055555555556</v>
      </c>
      <c r="M103">
        <f t="shared" si="4"/>
        <v>543.7408050367277</v>
      </c>
      <c r="N103">
        <f>(277-103)/(-62+(AVERAGE($P$207,$P$47)))*I103+277-((277-103)/(-62+(AVERAGE($P$207,$P$47)))*210)</f>
        <v>213.06313921192444</v>
      </c>
    </row>
    <row r="104" spans="1:14" ht="12.75">
      <c r="A104" t="s">
        <v>111</v>
      </c>
      <c r="B104" s="1">
        <v>36808</v>
      </c>
      <c r="C104" s="2">
        <v>0.20774305555555558</v>
      </c>
      <c r="D104" t="s">
        <v>410</v>
      </c>
      <c r="E104">
        <v>0.676</v>
      </c>
      <c r="F104">
        <v>11.3606</v>
      </c>
      <c r="G104" t="s">
        <v>411</v>
      </c>
      <c r="H104">
        <v>1.673</v>
      </c>
      <c r="I104">
        <v>149.8278</v>
      </c>
      <c r="K104" s="2">
        <v>0.2076388888888889</v>
      </c>
      <c r="L104" s="3">
        <f t="shared" si="7"/>
        <v>283.2076388888889</v>
      </c>
      <c r="M104">
        <f t="shared" si="4"/>
        <v>593.7352739042915</v>
      </c>
      <c r="N104">
        <f>(277-103)/(-62+(AVERAGE($P$207,$P$47)))*I104+277-((277-103)/(-62+(AVERAGE($P$207,$P$47)))*210)</f>
        <v>208.3697156705608</v>
      </c>
    </row>
    <row r="105" spans="1:14" ht="12.75">
      <c r="A105" t="s">
        <v>112</v>
      </c>
      <c r="B105" s="1">
        <v>36808</v>
      </c>
      <c r="C105" s="2">
        <v>0.20983796296296298</v>
      </c>
      <c r="D105" t="s">
        <v>410</v>
      </c>
      <c r="E105">
        <v>0.678</v>
      </c>
      <c r="F105">
        <v>10.5369</v>
      </c>
      <c r="G105" t="s">
        <v>411</v>
      </c>
      <c r="H105">
        <v>1.673</v>
      </c>
      <c r="I105">
        <v>154.4603</v>
      </c>
      <c r="K105" s="2">
        <v>0.20972222222222223</v>
      </c>
      <c r="L105" s="3">
        <f t="shared" si="7"/>
        <v>283.20972222222224</v>
      </c>
      <c r="M105">
        <f t="shared" si="4"/>
        <v>550.6865137054494</v>
      </c>
      <c r="N105">
        <f>(277-103)/(-62+(AVERAGE($P$207,$P$47)))*I105+277-((277-103)/(-62+(AVERAGE($P$207,$P$47)))*210)</f>
        <v>213.6533814191312</v>
      </c>
    </row>
    <row r="106" spans="1:14" ht="12.75">
      <c r="A106" t="s">
        <v>113</v>
      </c>
      <c r="B106" s="1">
        <v>36808</v>
      </c>
      <c r="C106" s="2">
        <v>0.2119212962962963</v>
      </c>
      <c r="D106" t="s">
        <v>410</v>
      </c>
      <c r="E106">
        <v>0.676</v>
      </c>
      <c r="F106">
        <v>10.388</v>
      </c>
      <c r="G106" t="s">
        <v>411</v>
      </c>
      <c r="H106">
        <v>1.673</v>
      </c>
      <c r="I106">
        <v>156.7717</v>
      </c>
      <c r="K106" s="2">
        <v>0.21180555555555555</v>
      </c>
      <c r="L106" s="3">
        <f t="shared" si="7"/>
        <v>283.21180555555554</v>
      </c>
      <c r="M106">
        <f t="shared" si="4"/>
        <v>542.9046023377092</v>
      </c>
      <c r="N106">
        <f>(277-103)/(-62+(AVERAGE($P$207,$P$47)))*I106+277-((277-103)/(-62+(AVERAGE($P$207,$P$47)))*210)</f>
        <v>216.2896825548561</v>
      </c>
    </row>
    <row r="107" spans="1:14" ht="12.75">
      <c r="A107" t="s">
        <v>418</v>
      </c>
      <c r="B107" s="1">
        <v>36808</v>
      </c>
      <c r="C107">
        <f>AVERAGE(C106,C108)</f>
        <v>0.21400462962962963</v>
      </c>
      <c r="D107" t="s">
        <v>410</v>
      </c>
      <c r="E107" t="s">
        <v>418</v>
      </c>
      <c r="F107" t="s">
        <v>418</v>
      </c>
      <c r="G107" t="s">
        <v>411</v>
      </c>
      <c r="H107" t="s">
        <v>418</v>
      </c>
      <c r="I107" t="s">
        <v>418</v>
      </c>
      <c r="K107" s="2">
        <v>0.2138888888888889</v>
      </c>
      <c r="L107" s="3">
        <f t="shared" si="7"/>
        <v>283.2138888888889</v>
      </c>
      <c r="M107" t="s">
        <v>418</v>
      </c>
      <c r="N107" t="s">
        <v>418</v>
      </c>
    </row>
    <row r="108" spans="1:14" ht="12.75">
      <c r="A108" t="s">
        <v>114</v>
      </c>
      <c r="B108" s="1">
        <v>36808</v>
      </c>
      <c r="C108" s="2">
        <v>0.21608796296296295</v>
      </c>
      <c r="D108" t="s">
        <v>410</v>
      </c>
      <c r="E108">
        <v>0.676</v>
      </c>
      <c r="F108">
        <v>10.8788</v>
      </c>
      <c r="G108" t="s">
        <v>411</v>
      </c>
      <c r="H108">
        <v>1.673</v>
      </c>
      <c r="I108">
        <v>150.1579</v>
      </c>
      <c r="K108" s="2">
        <v>0.21597222222222223</v>
      </c>
      <c r="L108" s="3">
        <f t="shared" si="7"/>
        <v>283.2159722222222</v>
      </c>
      <c r="M108">
        <f t="shared" si="4"/>
        <v>568.5551201300992</v>
      </c>
      <c r="N108">
        <f aca="true" t="shared" si="9" ref="N108:N116">(277-103)/(-62+(AVERAGE($P$207,$P$47)))*I108+277-((277-103)/(-62+(AVERAGE($P$207,$P$47)))*210)</f>
        <v>208.74621606205633</v>
      </c>
    </row>
    <row r="109" spans="1:14" ht="12.75">
      <c r="A109" t="s">
        <v>115</v>
      </c>
      <c r="B109" s="1">
        <v>36808</v>
      </c>
      <c r="C109" s="2">
        <v>0.21817129629629628</v>
      </c>
      <c r="D109" t="s">
        <v>410</v>
      </c>
      <c r="E109">
        <v>0.676</v>
      </c>
      <c r="F109">
        <v>9.8011</v>
      </c>
      <c r="G109" t="s">
        <v>411</v>
      </c>
      <c r="H109">
        <v>1.671</v>
      </c>
      <c r="I109">
        <v>152.2234</v>
      </c>
      <c r="K109" s="2">
        <v>0.21805555555555556</v>
      </c>
      <c r="L109" s="3">
        <f t="shared" si="7"/>
        <v>283.21805555555557</v>
      </c>
      <c r="M109">
        <f t="shared" si="4"/>
        <v>512.2316420843398</v>
      </c>
      <c r="N109">
        <f t="shared" si="9"/>
        <v>211.10205234995104</v>
      </c>
    </row>
    <row r="110" spans="1:14" ht="12.75">
      <c r="A110" t="s">
        <v>116</v>
      </c>
      <c r="B110" s="1">
        <v>36808</v>
      </c>
      <c r="C110" s="2">
        <v>0.22025462962962963</v>
      </c>
      <c r="D110" t="s">
        <v>410</v>
      </c>
      <c r="E110">
        <v>0.676</v>
      </c>
      <c r="F110">
        <v>10.1121</v>
      </c>
      <c r="G110" t="s">
        <v>411</v>
      </c>
      <c r="H110">
        <v>1.673</v>
      </c>
      <c r="I110">
        <v>152.2784</v>
      </c>
      <c r="K110" s="2">
        <v>0.22013888888888888</v>
      </c>
      <c r="L110" s="3">
        <f t="shared" si="7"/>
        <v>283.22013888888887</v>
      </c>
      <c r="M110">
        <f t="shared" si="4"/>
        <v>528.4853320465104</v>
      </c>
      <c r="N110">
        <f t="shared" si="9"/>
        <v>211.16478340578945</v>
      </c>
    </row>
    <row r="111" spans="1:14" ht="12.75">
      <c r="A111" t="s">
        <v>117</v>
      </c>
      <c r="B111" s="1">
        <v>36808</v>
      </c>
      <c r="C111" s="2">
        <v>0.22233796296296296</v>
      </c>
      <c r="D111" t="s">
        <v>410</v>
      </c>
      <c r="E111">
        <v>0.676</v>
      </c>
      <c r="F111">
        <v>10.4921</v>
      </c>
      <c r="G111" t="s">
        <v>411</v>
      </c>
      <c r="H111">
        <v>1.673</v>
      </c>
      <c r="I111">
        <v>149.7837</v>
      </c>
      <c r="K111" s="2">
        <v>0.2222222222222222</v>
      </c>
      <c r="L111" s="3">
        <f t="shared" si="7"/>
        <v>283.22222222222223</v>
      </c>
      <c r="M111">
        <f t="shared" si="4"/>
        <v>548.3451461481978</v>
      </c>
      <c r="N111">
        <f t="shared" si="9"/>
        <v>208.31941676942492</v>
      </c>
    </row>
    <row r="112" spans="1:14" ht="12.75">
      <c r="A112" t="s">
        <v>118</v>
      </c>
      <c r="B112" s="1">
        <v>36808</v>
      </c>
      <c r="C112" s="2">
        <v>0.22443287037037038</v>
      </c>
      <c r="D112" t="s">
        <v>410</v>
      </c>
      <c r="E112">
        <v>0.676</v>
      </c>
      <c r="F112">
        <v>10.8078</v>
      </c>
      <c r="G112" t="s">
        <v>411</v>
      </c>
      <c r="H112">
        <v>1.673</v>
      </c>
      <c r="I112">
        <v>148.8661</v>
      </c>
      <c r="K112" s="2">
        <v>0.22430555555555556</v>
      </c>
      <c r="L112" s="3">
        <f t="shared" si="7"/>
        <v>283.22430555555553</v>
      </c>
      <c r="M112">
        <f t="shared" si="4"/>
        <v>564.8444706532051</v>
      </c>
      <c r="N112">
        <f t="shared" si="9"/>
        <v>207.27283464511012</v>
      </c>
    </row>
    <row r="113" spans="1:14" ht="12.75">
      <c r="A113" t="s">
        <v>119</v>
      </c>
      <c r="B113" s="1">
        <v>36808</v>
      </c>
      <c r="C113" s="2">
        <v>0.2265162037037037</v>
      </c>
      <c r="D113" t="s">
        <v>410</v>
      </c>
      <c r="E113">
        <v>0.676</v>
      </c>
      <c r="F113">
        <v>10.3662</v>
      </c>
      <c r="G113" t="s">
        <v>411</v>
      </c>
      <c r="H113">
        <v>1.671</v>
      </c>
      <c r="I113">
        <v>148.2952</v>
      </c>
      <c r="K113" s="2">
        <v>0.2263888888888889</v>
      </c>
      <c r="L113" s="3">
        <f t="shared" si="7"/>
        <v>283.2263888888889</v>
      </c>
      <c r="M113">
        <f aca="true" t="shared" si="10" ref="M113:M176">500*F113/AVERAGE($Q$207,$Q$47)</f>
        <v>541.7652761602966</v>
      </c>
      <c r="N113">
        <f t="shared" si="9"/>
        <v>206.62168628550754</v>
      </c>
    </row>
    <row r="114" spans="1:14" ht="12.75">
      <c r="A114" t="s">
        <v>120</v>
      </c>
      <c r="B114" s="1">
        <v>36808</v>
      </c>
      <c r="C114" s="2">
        <v>0.22859953703703703</v>
      </c>
      <c r="D114" t="s">
        <v>410</v>
      </c>
      <c r="E114">
        <v>0.676</v>
      </c>
      <c r="F114">
        <v>11.2968</v>
      </c>
      <c r="G114" t="s">
        <v>411</v>
      </c>
      <c r="H114">
        <v>1.671</v>
      </c>
      <c r="I114">
        <v>148.2092</v>
      </c>
      <c r="K114" s="2">
        <v>0.22847222222222222</v>
      </c>
      <c r="L114" s="3">
        <f t="shared" si="7"/>
        <v>283.2284722222222</v>
      </c>
      <c r="M114">
        <f t="shared" si="10"/>
        <v>590.4009156419555</v>
      </c>
      <c r="N114">
        <f t="shared" si="9"/>
        <v>206.5235977254694</v>
      </c>
    </row>
    <row r="115" spans="1:14" ht="12.75">
      <c r="A115" t="s">
        <v>121</v>
      </c>
      <c r="B115" s="1">
        <v>36808</v>
      </c>
      <c r="C115" s="2">
        <v>0.23068287037037036</v>
      </c>
      <c r="D115" t="s">
        <v>410</v>
      </c>
      <c r="E115">
        <v>0.676</v>
      </c>
      <c r="F115">
        <v>9.9296</v>
      </c>
      <c r="G115" t="s">
        <v>411</v>
      </c>
      <c r="H115">
        <v>1.673</v>
      </c>
      <c r="I115">
        <v>146.3875</v>
      </c>
      <c r="K115" s="2">
        <v>0.23055555555555554</v>
      </c>
      <c r="L115" s="3">
        <f t="shared" si="7"/>
        <v>283.23055555555555</v>
      </c>
      <c r="M115">
        <f t="shared" si="10"/>
        <v>518.9473950108315</v>
      </c>
      <c r="N115">
        <f t="shared" si="9"/>
        <v>204.44583109963654</v>
      </c>
    </row>
    <row r="116" spans="1:14" ht="12.75">
      <c r="A116" t="s">
        <v>122</v>
      </c>
      <c r="B116" s="1">
        <v>36808</v>
      </c>
      <c r="C116" s="2">
        <v>0.23322916666666668</v>
      </c>
      <c r="D116" t="s">
        <v>410</v>
      </c>
      <c r="E116">
        <v>0.678</v>
      </c>
      <c r="F116">
        <v>10.8225</v>
      </c>
      <c r="G116" t="s">
        <v>411</v>
      </c>
      <c r="H116">
        <v>1.675</v>
      </c>
      <c r="I116">
        <v>147.6779</v>
      </c>
      <c r="K116" s="2">
        <v>0.23263888888888887</v>
      </c>
      <c r="L116" s="3">
        <f t="shared" si="7"/>
        <v>283.2326388888889</v>
      </c>
      <c r="M116">
        <f t="shared" si="10"/>
        <v>565.6127318829282</v>
      </c>
      <c r="N116">
        <f t="shared" si="9"/>
        <v>205.9176157260704</v>
      </c>
    </row>
    <row r="117" spans="1:14" ht="12.75">
      <c r="A117" t="s">
        <v>418</v>
      </c>
      <c r="B117" s="1">
        <v>36808</v>
      </c>
      <c r="C117">
        <f>AVERAGE(C116,C118)</f>
        <v>0.23508680555555556</v>
      </c>
      <c r="D117" t="s">
        <v>410</v>
      </c>
      <c r="E117" t="s">
        <v>418</v>
      </c>
      <c r="F117" t="s">
        <v>418</v>
      </c>
      <c r="G117" t="s">
        <v>411</v>
      </c>
      <c r="H117" t="s">
        <v>418</v>
      </c>
      <c r="I117" t="s">
        <v>418</v>
      </c>
      <c r="K117" s="2">
        <v>0.2347222222222222</v>
      </c>
      <c r="L117" s="3">
        <f t="shared" si="7"/>
        <v>283.2347222222222</v>
      </c>
      <c r="M117" t="s">
        <v>418</v>
      </c>
      <c r="N117" t="s">
        <v>418</v>
      </c>
    </row>
    <row r="118" spans="1:14" ht="12.75">
      <c r="A118" t="s">
        <v>123</v>
      </c>
      <c r="B118" s="1">
        <v>36808</v>
      </c>
      <c r="C118" s="2">
        <v>0.23694444444444443</v>
      </c>
      <c r="D118" t="s">
        <v>410</v>
      </c>
      <c r="E118">
        <v>0.676</v>
      </c>
      <c r="F118">
        <v>10.0694</v>
      </c>
      <c r="G118" t="s">
        <v>411</v>
      </c>
      <c r="H118">
        <v>1.671</v>
      </c>
      <c r="I118">
        <v>148.019</v>
      </c>
      <c r="K118" s="2">
        <v>0.23680555555555557</v>
      </c>
      <c r="L118" s="3">
        <f t="shared" si="7"/>
        <v>283.2368055555556</v>
      </c>
      <c r="M118">
        <f t="shared" si="10"/>
        <v>526.253716093505</v>
      </c>
      <c r="N118">
        <f>(277-103)/(-62+(AVERAGE($P$207,$P$47)))*I118+277-((277-103)/(-62+(AVERAGE($P$207,$P$47)))*210)</f>
        <v>206.30666232873367</v>
      </c>
    </row>
    <row r="119" spans="1:14" ht="12.75">
      <c r="A119" t="s">
        <v>124</v>
      </c>
      <c r="B119" s="1">
        <v>36808</v>
      </c>
      <c r="C119" s="2">
        <v>0.23902777777777776</v>
      </c>
      <c r="D119" t="s">
        <v>410</v>
      </c>
      <c r="E119">
        <v>0.675</v>
      </c>
      <c r="F119">
        <v>10.4946</v>
      </c>
      <c r="G119" t="s">
        <v>411</v>
      </c>
      <c r="H119">
        <v>1.67</v>
      </c>
      <c r="I119">
        <v>146.3257</v>
      </c>
      <c r="K119" s="2">
        <v>0.2388888888888889</v>
      </c>
      <c r="L119" s="3">
        <f t="shared" si="7"/>
        <v>283.2388888888889</v>
      </c>
      <c r="M119">
        <f t="shared" si="10"/>
        <v>548.4758028199195</v>
      </c>
      <c r="N119">
        <f>(277-103)/(-62+(AVERAGE($P$207,$P$47)))*I119+277-((277-103)/(-62+(AVERAGE($P$207,$P$47)))*210)</f>
        <v>204.3753442041672</v>
      </c>
    </row>
    <row r="120" spans="1:14" ht="12.75">
      <c r="A120" t="s">
        <v>125</v>
      </c>
      <c r="B120" s="1">
        <v>36808</v>
      </c>
      <c r="C120" s="2">
        <v>0.24116898148148147</v>
      </c>
      <c r="D120" t="s">
        <v>410</v>
      </c>
      <c r="E120">
        <v>0.675</v>
      </c>
      <c r="F120">
        <v>11.078</v>
      </c>
      <c r="G120" t="s">
        <v>411</v>
      </c>
      <c r="H120">
        <v>1.671</v>
      </c>
      <c r="I120">
        <v>148.1213</v>
      </c>
      <c r="K120" s="2">
        <v>0.24097222222222223</v>
      </c>
      <c r="L120" s="3">
        <f t="shared" si="7"/>
        <v>283.24097222222224</v>
      </c>
      <c r="M120">
        <f t="shared" si="10"/>
        <v>578.9658437328786</v>
      </c>
      <c r="N120">
        <f>(277-103)/(-62+(AVERAGE($P$207,$P$47)))*I120+277-((277-103)/(-62+(AVERAGE($P$207,$P$47)))*210)</f>
        <v>206.42334209259312</v>
      </c>
    </row>
    <row r="121" spans="1:14" ht="12.75">
      <c r="A121" t="s">
        <v>126</v>
      </c>
      <c r="B121" s="1">
        <v>36808</v>
      </c>
      <c r="C121" s="2">
        <v>0.24319444444444446</v>
      </c>
      <c r="D121" t="s">
        <v>410</v>
      </c>
      <c r="E121">
        <v>0.678</v>
      </c>
      <c r="F121">
        <v>10.0884</v>
      </c>
      <c r="G121" t="s">
        <v>411</v>
      </c>
      <c r="H121">
        <v>1.673</v>
      </c>
      <c r="I121">
        <v>149.2631</v>
      </c>
      <c r="K121" s="2">
        <v>0.24305555555555555</v>
      </c>
      <c r="L121" s="3">
        <f t="shared" si="7"/>
        <v>283.24305555555554</v>
      </c>
      <c r="M121">
        <f t="shared" si="10"/>
        <v>527.2467067985893</v>
      </c>
      <c r="N121">
        <f>(277-103)/(-62+(AVERAGE($P$207,$P$47)))*I121+277-((277-103)/(-62+(AVERAGE($P$207,$P$47)))*210)</f>
        <v>207.72563881179818</v>
      </c>
    </row>
    <row r="122" spans="1:14" ht="12.75">
      <c r="A122" t="s">
        <v>127</v>
      </c>
      <c r="B122" s="1">
        <v>36808</v>
      </c>
      <c r="C122" s="2">
        <v>0.2452777777777778</v>
      </c>
      <c r="D122" t="s">
        <v>410</v>
      </c>
      <c r="E122">
        <v>0.676</v>
      </c>
      <c r="F122">
        <v>10.9768</v>
      </c>
      <c r="G122" t="s">
        <v>411</v>
      </c>
      <c r="H122">
        <v>1.673</v>
      </c>
      <c r="I122">
        <v>148.2899</v>
      </c>
      <c r="K122" s="2">
        <v>0.24513888888888888</v>
      </c>
      <c r="L122" s="3">
        <f t="shared" si="7"/>
        <v>283.2451388888889</v>
      </c>
      <c r="M122">
        <f t="shared" si="10"/>
        <v>573.6768616615872</v>
      </c>
      <c r="N122">
        <f>(277-103)/(-62+(AVERAGE($P$207,$P$47)))*I122+277-((277-103)/(-62+(AVERAGE($P$207,$P$47)))*210)</f>
        <v>206.61564129285406</v>
      </c>
    </row>
    <row r="123" spans="1:14" ht="12.75">
      <c r="A123" t="s">
        <v>418</v>
      </c>
      <c r="B123" s="1">
        <v>36808</v>
      </c>
      <c r="C123">
        <f>AVERAGE(C122,C124)</f>
        <v>0.24736111111111111</v>
      </c>
      <c r="D123" t="s">
        <v>410</v>
      </c>
      <c r="E123" t="s">
        <v>418</v>
      </c>
      <c r="F123" t="s">
        <v>418</v>
      </c>
      <c r="G123" t="s">
        <v>411</v>
      </c>
      <c r="H123" t="s">
        <v>418</v>
      </c>
      <c r="I123" t="s">
        <v>418</v>
      </c>
      <c r="K123" s="2">
        <v>0.24722222222222223</v>
      </c>
      <c r="L123" s="3">
        <f t="shared" si="7"/>
        <v>283.2472222222222</v>
      </c>
      <c r="M123" t="s">
        <v>418</v>
      </c>
      <c r="N123" t="s">
        <v>418</v>
      </c>
    </row>
    <row r="124" spans="1:14" ht="12.75">
      <c r="A124" t="s">
        <v>128</v>
      </c>
      <c r="B124" s="1">
        <v>36808</v>
      </c>
      <c r="C124" s="2">
        <v>0.24944444444444444</v>
      </c>
      <c r="D124" t="s">
        <v>410</v>
      </c>
      <c r="E124">
        <v>0.676</v>
      </c>
      <c r="F124">
        <v>9.8438</v>
      </c>
      <c r="G124" t="s">
        <v>411</v>
      </c>
      <c r="H124">
        <v>1.673</v>
      </c>
      <c r="I124">
        <v>148.355</v>
      </c>
      <c r="K124" s="2">
        <v>0.24930555555555556</v>
      </c>
      <c r="L124" s="3">
        <f t="shared" si="7"/>
        <v>283.24930555555557</v>
      </c>
      <c r="M124">
        <f t="shared" si="10"/>
        <v>514.4632580373452</v>
      </c>
      <c r="N124">
        <f>(277-103)/(-62+(AVERAGE($P$207,$P$47)))*I124+277-((277-103)/(-62+(AVERAGE($P$207,$P$47)))*210)</f>
        <v>206.6898920516737</v>
      </c>
    </row>
    <row r="125" spans="1:14" ht="12.75">
      <c r="A125" t="s">
        <v>418</v>
      </c>
      <c r="B125" s="1">
        <v>36808</v>
      </c>
      <c r="C125">
        <f>AVERAGE(C124,C126)</f>
        <v>0.2515335648148148</v>
      </c>
      <c r="D125" t="s">
        <v>410</v>
      </c>
      <c r="E125" t="s">
        <v>418</v>
      </c>
      <c r="F125" t="s">
        <v>418</v>
      </c>
      <c r="G125" t="s">
        <v>411</v>
      </c>
      <c r="H125" t="s">
        <v>418</v>
      </c>
      <c r="I125" t="s">
        <v>418</v>
      </c>
      <c r="K125" s="2">
        <v>0.2513888888888889</v>
      </c>
      <c r="L125" s="3">
        <f t="shared" si="7"/>
        <v>283.25138888888887</v>
      </c>
      <c r="M125" t="s">
        <v>418</v>
      </c>
      <c r="N125" t="s">
        <v>418</v>
      </c>
    </row>
    <row r="126" spans="1:14" ht="12.75">
      <c r="A126" t="s">
        <v>129</v>
      </c>
      <c r="B126" s="1">
        <v>36808</v>
      </c>
      <c r="C126" s="2">
        <v>0.2536226851851852</v>
      </c>
      <c r="D126" t="s">
        <v>410</v>
      </c>
      <c r="E126">
        <v>0.676</v>
      </c>
      <c r="F126">
        <v>10.7675</v>
      </c>
      <c r="G126" t="s">
        <v>411</v>
      </c>
      <c r="H126">
        <v>1.671</v>
      </c>
      <c r="I126">
        <v>150.6843</v>
      </c>
      <c r="K126" s="2">
        <v>0.2534722222222222</v>
      </c>
      <c r="L126" s="3">
        <f t="shared" si="7"/>
        <v>283.25347222222223</v>
      </c>
      <c r="M126">
        <f t="shared" si="10"/>
        <v>562.7382851050525</v>
      </c>
      <c r="N126">
        <f>(277-103)/(-62+(AVERAGE($P$207,$P$47)))*I126+277-((277-103)/(-62+(AVERAGE($P$207,$P$47)))*210)</f>
        <v>209.3466092946624</v>
      </c>
    </row>
    <row r="127" spans="1:14" ht="12.75">
      <c r="A127" t="s">
        <v>130</v>
      </c>
      <c r="B127" s="1">
        <v>36808</v>
      </c>
      <c r="C127" s="2">
        <v>0.2557638888888889</v>
      </c>
      <c r="D127" t="s">
        <v>410</v>
      </c>
      <c r="E127">
        <v>0.678</v>
      </c>
      <c r="F127">
        <v>9.8737</v>
      </c>
      <c r="G127" t="s">
        <v>411</v>
      </c>
      <c r="H127">
        <v>1.673</v>
      </c>
      <c r="I127">
        <v>152.7477</v>
      </c>
      <c r="K127" s="2">
        <v>0.2555555555555556</v>
      </c>
      <c r="L127" s="3">
        <f t="shared" si="7"/>
        <v>283.25555555555553</v>
      </c>
      <c r="M127">
        <f t="shared" si="10"/>
        <v>516.0259118311359</v>
      </c>
      <c r="N127">
        <f>(277-103)/(-62+(AVERAGE($P$207,$P$47)))*I127+277-((277-103)/(-62+(AVERAGE($P$207,$P$47)))*210)</f>
        <v>211.70005039678873</v>
      </c>
    </row>
    <row r="128" spans="1:14" ht="12.75">
      <c r="A128" t="s">
        <v>418</v>
      </c>
      <c r="B128" s="1">
        <v>36808</v>
      </c>
      <c r="C128">
        <f>AVERAGE(C127,C129)</f>
        <v>0.257818287037037</v>
      </c>
      <c r="D128" t="s">
        <v>410</v>
      </c>
      <c r="E128" t="s">
        <v>418</v>
      </c>
      <c r="F128" t="s">
        <v>418</v>
      </c>
      <c r="G128" t="s">
        <v>411</v>
      </c>
      <c r="H128" t="s">
        <v>418</v>
      </c>
      <c r="I128" t="s">
        <v>418</v>
      </c>
      <c r="K128" s="2">
        <v>0.2576388888888889</v>
      </c>
      <c r="L128" s="3">
        <f t="shared" si="7"/>
        <v>283.2576388888889</v>
      </c>
      <c r="M128" t="s">
        <v>418</v>
      </c>
      <c r="N128" t="s">
        <v>418</v>
      </c>
    </row>
    <row r="129" spans="1:14" ht="12.75">
      <c r="A129" t="s">
        <v>131</v>
      </c>
      <c r="B129" s="1">
        <v>36808</v>
      </c>
      <c r="C129" s="2">
        <v>0.2598726851851852</v>
      </c>
      <c r="D129" t="s">
        <v>410</v>
      </c>
      <c r="E129">
        <v>0.678</v>
      </c>
      <c r="F129">
        <v>9.5528</v>
      </c>
      <c r="G129" t="s">
        <v>411</v>
      </c>
      <c r="H129">
        <v>1.675</v>
      </c>
      <c r="I129">
        <v>152.8821</v>
      </c>
      <c r="K129" s="2">
        <v>0.25972222222222224</v>
      </c>
      <c r="L129" s="3">
        <f t="shared" si="7"/>
        <v>283.2597222222222</v>
      </c>
      <c r="M129">
        <f t="shared" si="10"/>
        <v>499.25482144894767</v>
      </c>
      <c r="N129">
        <f>(277-103)/(-62+(AVERAGE($P$207,$P$47)))*I129+277-((277-103)/(-62+(AVERAGE($P$207,$P$47)))*210)</f>
        <v>211.85334228596471</v>
      </c>
    </row>
    <row r="130" spans="1:14" ht="12.75">
      <c r="A130" t="s">
        <v>132</v>
      </c>
      <c r="B130" s="1">
        <v>36808</v>
      </c>
      <c r="C130" s="2">
        <v>0.2619560185185185</v>
      </c>
      <c r="D130" t="s">
        <v>410</v>
      </c>
      <c r="E130">
        <v>0.676</v>
      </c>
      <c r="F130">
        <v>10.1064</v>
      </c>
      <c r="G130" t="s">
        <v>411</v>
      </c>
      <c r="H130">
        <v>1.671</v>
      </c>
      <c r="I130">
        <v>159.1566</v>
      </c>
      <c r="K130" s="2">
        <v>0.26180555555555557</v>
      </c>
      <c r="L130" s="3">
        <f t="shared" si="7"/>
        <v>283.26180555555555</v>
      </c>
      <c r="M130">
        <f t="shared" si="10"/>
        <v>528.1874348349851</v>
      </c>
      <c r="N130">
        <f>(277-103)/(-62+(AVERAGE($P$207,$P$47)))*I130+277-((277-103)/(-62+(AVERAGE($P$207,$P$47)))*210)</f>
        <v>219.00981519247412</v>
      </c>
    </row>
    <row r="131" spans="1:14" ht="12.75">
      <c r="A131" t="s">
        <v>133</v>
      </c>
      <c r="B131" s="1">
        <v>36808</v>
      </c>
      <c r="C131" s="2">
        <v>0.26405092592592594</v>
      </c>
      <c r="D131" t="s">
        <v>410</v>
      </c>
      <c r="E131">
        <v>0.676</v>
      </c>
      <c r="F131">
        <v>10.2801</v>
      </c>
      <c r="G131" t="s">
        <v>411</v>
      </c>
      <c r="H131">
        <v>1.671</v>
      </c>
      <c r="I131">
        <v>157.5491</v>
      </c>
      <c r="K131" s="2">
        <v>0.2638888888888889</v>
      </c>
      <c r="L131" s="3">
        <f t="shared" si="7"/>
        <v>283.2638888888889</v>
      </c>
      <c r="M131">
        <f t="shared" si="10"/>
        <v>537.2654603862037</v>
      </c>
      <c r="N131">
        <f>(277-103)/(-62+(AVERAGE($P$207,$P$47)))*I131+277-((277-103)/(-62+(AVERAGE($P$207,$P$47)))*210)</f>
        <v>217.17635751501555</v>
      </c>
    </row>
    <row r="132" spans="1:14" ht="12.75">
      <c r="A132" t="s">
        <v>418</v>
      </c>
      <c r="B132" s="1">
        <v>36808</v>
      </c>
      <c r="C132">
        <f>AVERAGE(C131,C133)</f>
        <v>0.26613425925925926</v>
      </c>
      <c r="D132" t="s">
        <v>410</v>
      </c>
      <c r="E132" t="s">
        <v>418</v>
      </c>
      <c r="F132" t="s">
        <v>418</v>
      </c>
      <c r="G132" t="s">
        <v>411</v>
      </c>
      <c r="H132" t="s">
        <v>418</v>
      </c>
      <c r="I132" t="s">
        <v>418</v>
      </c>
      <c r="K132" s="2">
        <v>0.2659722222222222</v>
      </c>
      <c r="L132" s="3">
        <f t="shared" si="7"/>
        <v>283.2659722222222</v>
      </c>
      <c r="M132" t="s">
        <v>418</v>
      </c>
      <c r="N132" t="s">
        <v>418</v>
      </c>
    </row>
    <row r="133" spans="1:14" ht="12.75">
      <c r="A133" t="s">
        <v>134</v>
      </c>
      <c r="B133" s="1">
        <v>36808</v>
      </c>
      <c r="C133" s="2">
        <v>0.2682175925925926</v>
      </c>
      <c r="D133" t="s">
        <v>410</v>
      </c>
      <c r="E133">
        <v>0.676</v>
      </c>
      <c r="F133">
        <v>10.3355</v>
      </c>
      <c r="G133" t="s">
        <v>411</v>
      </c>
      <c r="H133">
        <v>1.673</v>
      </c>
      <c r="I133">
        <v>152.6636</v>
      </c>
      <c r="K133" s="2">
        <v>0.26805555555555555</v>
      </c>
      <c r="L133" s="3">
        <f t="shared" si="7"/>
        <v>283.2680555555556</v>
      </c>
      <c r="M133">
        <f t="shared" si="10"/>
        <v>540.160812231555</v>
      </c>
      <c r="N133">
        <f aca="true" t="shared" si="11" ref="N133:N147">(277-103)/(-62+(AVERAGE($P$207,$P$47)))*I133+277-((277-103)/(-62+(AVERAGE($P$207,$P$47)))*210)</f>
        <v>211.60412890958852</v>
      </c>
    </row>
    <row r="134" spans="1:14" ht="12.75">
      <c r="A134" t="s">
        <v>135</v>
      </c>
      <c r="B134" s="1">
        <v>36808</v>
      </c>
      <c r="C134" s="2">
        <v>0.2703009259259259</v>
      </c>
      <c r="D134" t="s">
        <v>410</v>
      </c>
      <c r="E134">
        <v>0.676</v>
      </c>
      <c r="F134">
        <v>10.4522</v>
      </c>
      <c r="G134" t="s">
        <v>411</v>
      </c>
      <c r="H134">
        <v>1.673</v>
      </c>
      <c r="I134">
        <v>156.4021</v>
      </c>
      <c r="K134" s="2">
        <v>0.2701388888888889</v>
      </c>
      <c r="L134" s="3">
        <f aca="true" t="shared" si="12" ref="L134:L197">B134-DATE(1999,12,31)+K134</f>
        <v>283.2701388888889</v>
      </c>
      <c r="M134">
        <f t="shared" si="10"/>
        <v>546.2598656675206</v>
      </c>
      <c r="N134">
        <f t="shared" si="11"/>
        <v>215.86812985962203</v>
      </c>
    </row>
    <row r="135" spans="1:14" ht="12.75">
      <c r="A135" t="s">
        <v>136</v>
      </c>
      <c r="B135" s="1">
        <v>36808</v>
      </c>
      <c r="C135" s="2">
        <v>0.2723842592592593</v>
      </c>
      <c r="D135" t="s">
        <v>410</v>
      </c>
      <c r="E135">
        <v>0.675</v>
      </c>
      <c r="F135">
        <v>10.1947</v>
      </c>
      <c r="G135" t="s">
        <v>411</v>
      </c>
      <c r="H135">
        <v>1.671</v>
      </c>
      <c r="I135">
        <v>153.77</v>
      </c>
      <c r="K135" s="2">
        <v>0.2722222222222222</v>
      </c>
      <c r="L135" s="3">
        <f t="shared" si="12"/>
        <v>283.27222222222224</v>
      </c>
      <c r="M135">
        <f t="shared" si="10"/>
        <v>532.8022284801929</v>
      </c>
      <c r="N135">
        <f t="shared" si="11"/>
        <v>212.8660496401267</v>
      </c>
    </row>
    <row r="136" spans="1:14" ht="12.75">
      <c r="A136" t="s">
        <v>137</v>
      </c>
      <c r="B136" s="1">
        <v>36808</v>
      </c>
      <c r="C136" s="2">
        <v>0.2744675925925926</v>
      </c>
      <c r="D136" t="s">
        <v>410</v>
      </c>
      <c r="E136">
        <v>0.676</v>
      </c>
      <c r="F136">
        <v>10.253</v>
      </c>
      <c r="G136" t="s">
        <v>411</v>
      </c>
      <c r="H136">
        <v>1.673</v>
      </c>
      <c r="I136">
        <v>156.9963</v>
      </c>
      <c r="K136" s="2">
        <v>0.2743055555555555</v>
      </c>
      <c r="L136" s="3">
        <f t="shared" si="12"/>
        <v>283.27430555555554</v>
      </c>
      <c r="M136">
        <f t="shared" si="10"/>
        <v>535.8491420647414</v>
      </c>
      <c r="N136">
        <f t="shared" si="11"/>
        <v>216.54585337560704</v>
      </c>
    </row>
    <row r="137" spans="1:14" ht="12.75">
      <c r="A137" t="s">
        <v>138</v>
      </c>
      <c r="B137" s="1">
        <v>36808</v>
      </c>
      <c r="C137" s="2">
        <v>0.2766087962962963</v>
      </c>
      <c r="D137" t="s">
        <v>410</v>
      </c>
      <c r="E137">
        <v>0.676</v>
      </c>
      <c r="F137">
        <v>10.2321</v>
      </c>
      <c r="G137" t="s">
        <v>411</v>
      </c>
      <c r="H137">
        <v>1.67</v>
      </c>
      <c r="I137">
        <v>160.3081</v>
      </c>
      <c r="K137" s="2">
        <v>0.27638888888888885</v>
      </c>
      <c r="L137" s="3">
        <f t="shared" si="12"/>
        <v>283.2763888888889</v>
      </c>
      <c r="M137">
        <f t="shared" si="10"/>
        <v>534.7568522891486</v>
      </c>
      <c r="N137">
        <f t="shared" si="11"/>
        <v>220.3231753887998</v>
      </c>
    </row>
    <row r="138" spans="1:14" ht="12.75">
      <c r="A138" t="s">
        <v>139</v>
      </c>
      <c r="B138" s="1">
        <v>36808</v>
      </c>
      <c r="C138" s="2">
        <v>0.2786458333333333</v>
      </c>
      <c r="D138" t="s">
        <v>410</v>
      </c>
      <c r="E138">
        <v>0.676</v>
      </c>
      <c r="F138">
        <v>10.6665</v>
      </c>
      <c r="G138" t="s">
        <v>411</v>
      </c>
      <c r="H138">
        <v>1.671</v>
      </c>
      <c r="I138">
        <v>157.0435</v>
      </c>
      <c r="K138" s="2">
        <v>0.27847222222222223</v>
      </c>
      <c r="L138" s="3">
        <f t="shared" si="12"/>
        <v>283.2784722222222</v>
      </c>
      <c r="M138">
        <f t="shared" si="10"/>
        <v>557.4597555674986</v>
      </c>
      <c r="N138">
        <f t="shared" si="11"/>
        <v>216.5996880271629</v>
      </c>
    </row>
    <row r="139" spans="1:14" ht="12.75">
      <c r="A139" t="s">
        <v>140</v>
      </c>
      <c r="B139" s="1">
        <v>36808</v>
      </c>
      <c r="C139" s="2">
        <v>0.28072916666666664</v>
      </c>
      <c r="D139" t="s">
        <v>410</v>
      </c>
      <c r="E139">
        <v>0.676</v>
      </c>
      <c r="F139">
        <v>10.6646</v>
      </c>
      <c r="G139" t="s">
        <v>411</v>
      </c>
      <c r="H139">
        <v>1.673</v>
      </c>
      <c r="I139">
        <v>161.6189</v>
      </c>
      <c r="K139" s="2">
        <v>0.28055555555555556</v>
      </c>
      <c r="L139" s="3">
        <f t="shared" si="12"/>
        <v>283.28055555555557</v>
      </c>
      <c r="M139">
        <f t="shared" si="10"/>
        <v>557.3604564969902</v>
      </c>
      <c r="N139">
        <f t="shared" si="11"/>
        <v>221.81822753412652</v>
      </c>
    </row>
    <row r="140" spans="1:14" ht="12.75">
      <c r="A140" t="s">
        <v>141</v>
      </c>
      <c r="B140" s="1">
        <v>36808</v>
      </c>
      <c r="C140" s="2">
        <v>0.2828125</v>
      </c>
      <c r="D140" t="s">
        <v>410</v>
      </c>
      <c r="E140">
        <v>0.678</v>
      </c>
      <c r="F140">
        <v>10.7805</v>
      </c>
      <c r="G140" t="s">
        <v>411</v>
      </c>
      <c r="H140">
        <v>1.673</v>
      </c>
      <c r="I140">
        <v>157.6263</v>
      </c>
      <c r="K140" s="2">
        <v>0.2826388888888889</v>
      </c>
      <c r="L140" s="3">
        <f t="shared" si="12"/>
        <v>283.28263888888887</v>
      </c>
      <c r="M140">
        <f t="shared" si="10"/>
        <v>563.4176997980048</v>
      </c>
      <c r="N140">
        <f t="shared" si="11"/>
        <v>217.2644091061196</v>
      </c>
    </row>
    <row r="141" spans="1:14" ht="12.75">
      <c r="A141" t="s">
        <v>142</v>
      </c>
      <c r="B141" s="1">
        <v>36808</v>
      </c>
      <c r="C141" s="2">
        <v>0.28489583333333335</v>
      </c>
      <c r="D141" t="s">
        <v>410</v>
      </c>
      <c r="E141">
        <v>0.676</v>
      </c>
      <c r="F141">
        <v>10.2539</v>
      </c>
      <c r="G141" t="s">
        <v>411</v>
      </c>
      <c r="H141">
        <v>1.673</v>
      </c>
      <c r="I141">
        <v>158.095</v>
      </c>
      <c r="K141" s="2">
        <v>0.2847222222222222</v>
      </c>
      <c r="L141" s="3">
        <f t="shared" si="12"/>
        <v>283.28472222222223</v>
      </c>
      <c r="M141">
        <f t="shared" si="10"/>
        <v>535.8961784665611</v>
      </c>
      <c r="N141">
        <f t="shared" si="11"/>
        <v>217.7989917583279</v>
      </c>
    </row>
    <row r="142" spans="1:14" ht="12.75">
      <c r="A142" t="s">
        <v>143</v>
      </c>
      <c r="B142" s="1">
        <v>36808</v>
      </c>
      <c r="C142" s="2">
        <v>0.2869791666666667</v>
      </c>
      <c r="D142" t="s">
        <v>410</v>
      </c>
      <c r="E142">
        <v>0.676</v>
      </c>
      <c r="F142">
        <v>10.422</v>
      </c>
      <c r="G142" t="s">
        <v>411</v>
      </c>
      <c r="H142">
        <v>1.671</v>
      </c>
      <c r="I142">
        <v>159.1575</v>
      </c>
      <c r="K142" s="2">
        <v>0.28680555555555554</v>
      </c>
      <c r="L142" s="3">
        <f t="shared" si="12"/>
        <v>283.28680555555553</v>
      </c>
      <c r="M142">
        <f t="shared" si="10"/>
        <v>544.6815330731234</v>
      </c>
      <c r="N142">
        <f t="shared" si="11"/>
        <v>219.01084170066056</v>
      </c>
    </row>
    <row r="143" spans="1:14" ht="12.75">
      <c r="A143" t="s">
        <v>144</v>
      </c>
      <c r="B143" s="1">
        <v>36808</v>
      </c>
      <c r="C143" s="2">
        <v>0.2890625</v>
      </c>
      <c r="D143" t="s">
        <v>410</v>
      </c>
      <c r="E143">
        <v>0.675</v>
      </c>
      <c r="F143">
        <v>10.1445</v>
      </c>
      <c r="G143" t="s">
        <v>411</v>
      </c>
      <c r="H143">
        <v>1.67</v>
      </c>
      <c r="I143">
        <v>160.2692</v>
      </c>
      <c r="K143" s="2">
        <v>0.2888888888888889</v>
      </c>
      <c r="L143" s="3">
        <f t="shared" si="12"/>
        <v>283.2888888888889</v>
      </c>
      <c r="M143">
        <f t="shared" si="10"/>
        <v>530.1786425120226</v>
      </c>
      <c r="N143">
        <f t="shared" si="11"/>
        <v>220.27880742385233</v>
      </c>
    </row>
    <row r="144" spans="1:14" ht="12.75">
      <c r="A144" t="s">
        <v>145</v>
      </c>
      <c r="B144" s="1">
        <v>36808</v>
      </c>
      <c r="C144" s="2">
        <v>0.2911458333333333</v>
      </c>
      <c r="D144" t="s">
        <v>410</v>
      </c>
      <c r="E144">
        <v>0.678</v>
      </c>
      <c r="F144">
        <v>10.5799</v>
      </c>
      <c r="G144" t="s">
        <v>411</v>
      </c>
      <c r="H144">
        <v>1.673</v>
      </c>
      <c r="I144">
        <v>161.4685</v>
      </c>
      <c r="K144" s="2">
        <v>0.29097222222222224</v>
      </c>
      <c r="L144" s="3">
        <f t="shared" si="12"/>
        <v>283.2909722222222</v>
      </c>
      <c r="M144">
        <f t="shared" si="10"/>
        <v>552.9338084590614</v>
      </c>
      <c r="N144">
        <f t="shared" si="11"/>
        <v>221.64668661052482</v>
      </c>
    </row>
    <row r="145" spans="1:14" ht="12.75">
      <c r="A145" t="s">
        <v>146</v>
      </c>
      <c r="B145" s="1">
        <v>36808</v>
      </c>
      <c r="C145" s="2">
        <v>0.29322916666666665</v>
      </c>
      <c r="D145" t="s">
        <v>410</v>
      </c>
      <c r="E145">
        <v>0.676</v>
      </c>
      <c r="F145">
        <v>10.7042</v>
      </c>
      <c r="G145" t="s">
        <v>411</v>
      </c>
      <c r="H145">
        <v>1.671</v>
      </c>
      <c r="I145">
        <v>159.4959</v>
      </c>
      <c r="K145" s="2">
        <v>0.29305555555555557</v>
      </c>
      <c r="L145" s="3">
        <f t="shared" si="12"/>
        <v>283.29305555555555</v>
      </c>
      <c r="M145">
        <f t="shared" si="10"/>
        <v>559.4300581770608</v>
      </c>
      <c r="N145">
        <f t="shared" si="11"/>
        <v>219.39680877876444</v>
      </c>
    </row>
    <row r="146" spans="1:14" ht="12.75">
      <c r="A146" t="s">
        <v>147</v>
      </c>
      <c r="B146" s="1">
        <v>36808</v>
      </c>
      <c r="C146" s="2">
        <v>0.29532407407407407</v>
      </c>
      <c r="D146" t="s">
        <v>410</v>
      </c>
      <c r="E146">
        <v>0.678</v>
      </c>
      <c r="F146">
        <v>10.5724</v>
      </c>
      <c r="G146" t="s">
        <v>411</v>
      </c>
      <c r="H146">
        <v>1.673</v>
      </c>
      <c r="I146">
        <v>161.022</v>
      </c>
      <c r="K146" s="2">
        <v>0.2951388888888889</v>
      </c>
      <c r="L146" s="3">
        <f t="shared" si="12"/>
        <v>283.2951388888889</v>
      </c>
      <c r="M146">
        <f t="shared" si="10"/>
        <v>552.5418384438965</v>
      </c>
      <c r="N146">
        <f t="shared" si="11"/>
        <v>221.1374244935822</v>
      </c>
    </row>
    <row r="147" spans="1:14" ht="12.75">
      <c r="A147" t="s">
        <v>148</v>
      </c>
      <c r="B147" s="1">
        <v>36808</v>
      </c>
      <c r="C147" s="2">
        <v>0.2974074074074074</v>
      </c>
      <c r="D147" t="s">
        <v>410</v>
      </c>
      <c r="E147">
        <v>0.676</v>
      </c>
      <c r="F147">
        <v>10.1756</v>
      </c>
      <c r="G147" t="s">
        <v>411</v>
      </c>
      <c r="H147">
        <v>1.675</v>
      </c>
      <c r="I147">
        <v>163.7327</v>
      </c>
      <c r="K147" s="2">
        <v>0.2972222222222222</v>
      </c>
      <c r="L147" s="3">
        <f t="shared" si="12"/>
        <v>283.2972222222222</v>
      </c>
      <c r="M147">
        <f t="shared" si="10"/>
        <v>531.8040115082397</v>
      </c>
      <c r="N147">
        <f t="shared" si="11"/>
        <v>224.22915309469388</v>
      </c>
    </row>
    <row r="148" spans="1:14" ht="12.75">
      <c r="A148" t="s">
        <v>418</v>
      </c>
      <c r="B148" s="1">
        <v>36808</v>
      </c>
      <c r="C148">
        <f>AVERAGE(C147,C149)</f>
        <v>0.2994907407407407</v>
      </c>
      <c r="D148" t="s">
        <v>410</v>
      </c>
      <c r="E148" t="s">
        <v>418</v>
      </c>
      <c r="F148" t="s">
        <v>418</v>
      </c>
      <c r="G148" t="s">
        <v>411</v>
      </c>
      <c r="H148" t="s">
        <v>418</v>
      </c>
      <c r="I148" t="s">
        <v>418</v>
      </c>
      <c r="K148" s="2">
        <v>0.29930555555555555</v>
      </c>
      <c r="L148" s="3">
        <f t="shared" si="12"/>
        <v>283.2993055555556</v>
      </c>
      <c r="M148" t="s">
        <v>418</v>
      </c>
      <c r="N148" t="s">
        <v>418</v>
      </c>
    </row>
    <row r="149" spans="1:14" ht="12.75">
      <c r="A149" t="s">
        <v>149</v>
      </c>
      <c r="B149" s="1">
        <v>36808</v>
      </c>
      <c r="C149" s="2">
        <v>0.30157407407407405</v>
      </c>
      <c r="D149" t="s">
        <v>410</v>
      </c>
      <c r="E149">
        <v>0.676</v>
      </c>
      <c r="F149">
        <v>11.1311</v>
      </c>
      <c r="G149" t="s">
        <v>411</v>
      </c>
      <c r="H149">
        <v>1.671</v>
      </c>
      <c r="I149">
        <v>159.6527</v>
      </c>
      <c r="K149" s="2">
        <v>0.3013888888888889</v>
      </c>
      <c r="L149" s="3">
        <f t="shared" si="12"/>
        <v>283.3013888888889</v>
      </c>
      <c r="M149">
        <f t="shared" si="10"/>
        <v>581.740991440246</v>
      </c>
      <c r="N149">
        <f>(277-103)/(-62+(AVERAGE($P$207,$P$47)))*I149+277-((277-103)/(-62+(AVERAGE($P$207,$P$47)))*210)</f>
        <v>219.57564931613646</v>
      </c>
    </row>
    <row r="150" spans="1:14" ht="12.75">
      <c r="A150" t="s">
        <v>150</v>
      </c>
      <c r="B150" s="1">
        <v>36808</v>
      </c>
      <c r="C150" s="2">
        <v>0.3036574074074074</v>
      </c>
      <c r="D150" t="s">
        <v>410</v>
      </c>
      <c r="E150">
        <v>0.676</v>
      </c>
      <c r="F150">
        <v>10.662</v>
      </c>
      <c r="G150" t="s">
        <v>411</v>
      </c>
      <c r="H150">
        <v>1.671</v>
      </c>
      <c r="I150">
        <v>159.4677</v>
      </c>
      <c r="K150" s="2">
        <v>0.3034722222222222</v>
      </c>
      <c r="L150" s="3">
        <f t="shared" si="12"/>
        <v>283.30347222222224</v>
      </c>
      <c r="M150">
        <f t="shared" si="10"/>
        <v>557.2245735583997</v>
      </c>
      <c r="N150">
        <f>(277-103)/(-62+(AVERAGE($P$207,$P$47)))*I150+277-((277-103)/(-62+(AVERAGE($P$207,$P$47)))*210)</f>
        <v>219.3646448555891</v>
      </c>
    </row>
    <row r="151" spans="1:14" ht="12.75">
      <c r="A151" t="s">
        <v>151</v>
      </c>
      <c r="B151" s="1">
        <v>36808</v>
      </c>
      <c r="C151" s="2">
        <v>0.30574074074074076</v>
      </c>
      <c r="D151" t="s">
        <v>410</v>
      </c>
      <c r="E151">
        <v>0.676</v>
      </c>
      <c r="F151">
        <v>10.9909</v>
      </c>
      <c r="G151" t="s">
        <v>411</v>
      </c>
      <c r="H151">
        <v>1.673</v>
      </c>
      <c r="I151">
        <v>161.745</v>
      </c>
      <c r="K151" s="2">
        <v>0.3055555555555555</v>
      </c>
      <c r="L151" s="3">
        <f t="shared" si="12"/>
        <v>283.30555555555554</v>
      </c>
      <c r="M151">
        <f t="shared" si="10"/>
        <v>574.4137652900971</v>
      </c>
      <c r="N151">
        <f>(277-103)/(-62+(AVERAGE($P$207,$P$47)))*I151+277-((277-103)/(-62+(AVERAGE($P$207,$P$47)))*210)</f>
        <v>221.96205273669423</v>
      </c>
    </row>
    <row r="152" spans="1:14" ht="12.75">
      <c r="A152" t="s">
        <v>152</v>
      </c>
      <c r="B152" s="1">
        <v>36808</v>
      </c>
      <c r="C152" s="2">
        <v>0.3078356481481482</v>
      </c>
      <c r="D152" t="s">
        <v>410</v>
      </c>
      <c r="E152">
        <v>0.678</v>
      </c>
      <c r="F152">
        <v>10.4364</v>
      </c>
      <c r="G152" t="s">
        <v>411</v>
      </c>
      <c r="H152">
        <v>1.675</v>
      </c>
      <c r="I152">
        <v>160.1783</v>
      </c>
      <c r="K152" s="2">
        <v>0.3076388888888889</v>
      </c>
      <c r="L152" s="3">
        <f t="shared" si="12"/>
        <v>283.3076388888889</v>
      </c>
      <c r="M152">
        <f t="shared" si="10"/>
        <v>545.43411550224</v>
      </c>
      <c r="N152">
        <f>(277-103)/(-62+(AVERAGE($P$207,$P$47)))*I152+277-((277-103)/(-62+(AVERAGE($P$207,$P$47)))*210)</f>
        <v>220.1751300970212</v>
      </c>
    </row>
    <row r="153" spans="1:14" ht="12.75">
      <c r="A153" t="s">
        <v>153</v>
      </c>
      <c r="B153" s="1">
        <v>36808</v>
      </c>
      <c r="C153" s="2">
        <v>0.3099189814814815</v>
      </c>
      <c r="D153" t="s">
        <v>410</v>
      </c>
      <c r="E153">
        <v>0.678</v>
      </c>
      <c r="F153">
        <v>10.4176</v>
      </c>
      <c r="G153" t="s">
        <v>411</v>
      </c>
      <c r="H153">
        <v>1.675</v>
      </c>
      <c r="I153">
        <v>164.5326</v>
      </c>
      <c r="K153" s="2">
        <v>0.30972222222222223</v>
      </c>
      <c r="L153" s="3">
        <f t="shared" si="12"/>
        <v>283.3097222222222</v>
      </c>
      <c r="M153">
        <f t="shared" si="10"/>
        <v>544.4515773308933</v>
      </c>
      <c r="N153">
        <f>(277-103)/(-62+(AVERAGE($P$207,$P$47)))*I153+277-((277-103)/(-62+(AVERAGE($P$207,$P$47)))*210)</f>
        <v>225.14149075951448</v>
      </c>
    </row>
    <row r="154" spans="1:14" ht="12.75">
      <c r="A154" t="s">
        <v>418</v>
      </c>
      <c r="B154" s="1">
        <v>36808</v>
      </c>
      <c r="C154">
        <f>AVERAGE(C153,C156)</f>
        <v>0.3130439814814815</v>
      </c>
      <c r="D154" t="s">
        <v>410</v>
      </c>
      <c r="E154" t="s">
        <v>418</v>
      </c>
      <c r="F154" t="s">
        <v>418</v>
      </c>
      <c r="G154" t="s">
        <v>411</v>
      </c>
      <c r="H154" t="s">
        <v>418</v>
      </c>
      <c r="I154" t="s">
        <v>418</v>
      </c>
      <c r="K154" s="2">
        <v>0.31180555555555556</v>
      </c>
      <c r="L154" s="3">
        <f t="shared" si="12"/>
        <v>283.31180555555557</v>
      </c>
      <c r="M154" t="s">
        <v>418</v>
      </c>
      <c r="N154" t="s">
        <v>418</v>
      </c>
    </row>
    <row r="155" spans="1:14" ht="12.75">
      <c r="A155" t="s">
        <v>418</v>
      </c>
      <c r="B155" s="1">
        <v>36808</v>
      </c>
      <c r="C155">
        <f>AVERAGE(C154,C156)</f>
        <v>0.3146064814814815</v>
      </c>
      <c r="D155" t="s">
        <v>410</v>
      </c>
      <c r="E155" t="s">
        <v>418</v>
      </c>
      <c r="F155" t="s">
        <v>418</v>
      </c>
      <c r="G155" t="s">
        <v>411</v>
      </c>
      <c r="H155" t="s">
        <v>418</v>
      </c>
      <c r="I155" t="s">
        <v>418</v>
      </c>
      <c r="K155" s="2">
        <v>0.3138888888888889</v>
      </c>
      <c r="L155" s="3">
        <f t="shared" si="12"/>
        <v>283.31388888888887</v>
      </c>
      <c r="M155" t="s">
        <v>418</v>
      </c>
      <c r="N155" t="s">
        <v>418</v>
      </c>
    </row>
    <row r="156" spans="1:14" ht="12.75">
      <c r="A156" t="s">
        <v>154</v>
      </c>
      <c r="B156" s="1">
        <v>36808</v>
      </c>
      <c r="C156" s="2">
        <v>0.3161689814814815</v>
      </c>
      <c r="D156" t="s">
        <v>410</v>
      </c>
      <c r="E156">
        <v>0.676</v>
      </c>
      <c r="F156">
        <v>10.6493</v>
      </c>
      <c r="G156" t="s">
        <v>411</v>
      </c>
      <c r="H156">
        <v>1.671</v>
      </c>
      <c r="I156">
        <v>159.7449</v>
      </c>
      <c r="K156" s="2">
        <v>0.3159722222222222</v>
      </c>
      <c r="L156" s="3">
        <f t="shared" si="12"/>
        <v>283.31597222222223</v>
      </c>
      <c r="M156">
        <f t="shared" si="10"/>
        <v>556.5608376660539</v>
      </c>
      <c r="N156">
        <f>(277-103)/(-62+(AVERAGE($P$207,$P$47)))*I156+277-((277-103)/(-62+(AVERAGE($P$207,$P$47)))*210)</f>
        <v>219.68080937701464</v>
      </c>
    </row>
    <row r="157" spans="1:14" ht="12.75">
      <c r="A157" t="s">
        <v>418</v>
      </c>
      <c r="B157" s="1">
        <v>36808</v>
      </c>
      <c r="C157">
        <f>AVERAGE(C156,C159)</f>
        <v>0.31929398148148147</v>
      </c>
      <c r="D157" t="s">
        <v>410</v>
      </c>
      <c r="E157" t="s">
        <v>418</v>
      </c>
      <c r="F157" t="s">
        <v>418</v>
      </c>
      <c r="G157" t="s">
        <v>411</v>
      </c>
      <c r="H157" t="s">
        <v>418</v>
      </c>
      <c r="I157" t="s">
        <v>418</v>
      </c>
      <c r="K157" s="2">
        <v>0.31805555555555554</v>
      </c>
      <c r="L157" s="3">
        <f t="shared" si="12"/>
        <v>283.31805555555553</v>
      </c>
      <c r="M157" t="s">
        <v>418</v>
      </c>
      <c r="N157" t="s">
        <v>418</v>
      </c>
    </row>
    <row r="158" spans="1:14" ht="12.75">
      <c r="A158" t="s">
        <v>418</v>
      </c>
      <c r="B158" s="1">
        <v>36808</v>
      </c>
      <c r="C158">
        <f>AVERAGE(C157,C159)</f>
        <v>0.3208564814814815</v>
      </c>
      <c r="D158" t="s">
        <v>410</v>
      </c>
      <c r="E158" t="s">
        <v>418</v>
      </c>
      <c r="F158" t="s">
        <v>418</v>
      </c>
      <c r="G158" t="s">
        <v>411</v>
      </c>
      <c r="H158" t="s">
        <v>418</v>
      </c>
      <c r="I158" t="s">
        <v>418</v>
      </c>
      <c r="K158" s="2">
        <v>0.3201388888888889</v>
      </c>
      <c r="L158" s="3">
        <f t="shared" si="12"/>
        <v>283.3201388888889</v>
      </c>
      <c r="M158" t="s">
        <v>418</v>
      </c>
      <c r="N158" t="s">
        <v>418</v>
      </c>
    </row>
    <row r="159" spans="1:14" ht="12.75">
      <c r="A159" t="s">
        <v>155</v>
      </c>
      <c r="B159" s="1">
        <v>36808</v>
      </c>
      <c r="C159" s="2">
        <v>0.32241898148148146</v>
      </c>
      <c r="D159" t="s">
        <v>410</v>
      </c>
      <c r="E159">
        <v>0.678</v>
      </c>
      <c r="F159">
        <v>9.6759</v>
      </c>
      <c r="G159" t="s">
        <v>411</v>
      </c>
      <c r="H159">
        <v>1.673</v>
      </c>
      <c r="I159">
        <v>160.5812</v>
      </c>
      <c r="K159" s="2">
        <v>0.32222222222222224</v>
      </c>
      <c r="L159" s="3">
        <f t="shared" si="12"/>
        <v>283.3222222222222</v>
      </c>
      <c r="M159">
        <f t="shared" si="10"/>
        <v>505.68835596452067</v>
      </c>
      <c r="N159">
        <f>(277-103)/(-62+(AVERAGE($P$207,$P$47)))*I159+277-((277-103)/(-62+(AVERAGE($P$207,$P$47)))*210)</f>
        <v>220.63466359515374</v>
      </c>
    </row>
    <row r="160" spans="1:14" ht="12.75">
      <c r="A160" t="s">
        <v>156</v>
      </c>
      <c r="B160" s="1">
        <v>36808</v>
      </c>
      <c r="C160" s="2">
        <v>0.3245138888888889</v>
      </c>
      <c r="D160" t="s">
        <v>410</v>
      </c>
      <c r="E160">
        <v>0.676</v>
      </c>
      <c r="F160">
        <v>10.5656</v>
      </c>
      <c r="G160" t="s">
        <v>411</v>
      </c>
      <c r="H160">
        <v>1.671</v>
      </c>
      <c r="I160">
        <v>162.8224</v>
      </c>
      <c r="K160" s="2">
        <v>0.32430555555555557</v>
      </c>
      <c r="L160" s="3">
        <f t="shared" si="12"/>
        <v>283.32430555555555</v>
      </c>
      <c r="M160">
        <f t="shared" si="10"/>
        <v>552.1864522968137</v>
      </c>
      <c r="N160">
        <f>(277-103)/(-62+(AVERAGE($P$207,$P$47)))*I160+277-((277-103)/(-62+(AVERAGE($P$207,$P$47)))*210)</f>
        <v>223.1908970923358</v>
      </c>
    </row>
    <row r="161" spans="1:14" ht="12.75">
      <c r="A161" t="s">
        <v>157</v>
      </c>
      <c r="B161" s="1">
        <v>36808</v>
      </c>
      <c r="C161" s="2">
        <v>0.3265972222222222</v>
      </c>
      <c r="D161" t="s">
        <v>410</v>
      </c>
      <c r="E161">
        <v>0.678</v>
      </c>
      <c r="F161">
        <v>10.16</v>
      </c>
      <c r="G161" t="s">
        <v>411</v>
      </c>
      <c r="H161">
        <v>1.675</v>
      </c>
      <c r="I161">
        <v>161.9289</v>
      </c>
      <c r="K161" s="2">
        <v>0.3263888888888889</v>
      </c>
      <c r="L161" s="3">
        <f t="shared" si="12"/>
        <v>283.3263888888889</v>
      </c>
      <c r="M161">
        <f t="shared" si="10"/>
        <v>530.9887138766968</v>
      </c>
      <c r="N161">
        <f>(277-103)/(-62+(AVERAGE($P$207,$P$47)))*I161+277-((277-103)/(-62+(AVERAGE($P$207,$P$47)))*210)</f>
        <v>222.17180257612475</v>
      </c>
    </row>
    <row r="162" spans="1:14" ht="12.75">
      <c r="A162" t="s">
        <v>418</v>
      </c>
      <c r="B162" s="1">
        <v>36808</v>
      </c>
      <c r="C162">
        <f>AVERAGE(C161,C163)</f>
        <v>0.32868055555555553</v>
      </c>
      <c r="D162" t="s">
        <v>410</v>
      </c>
      <c r="E162" t="s">
        <v>418</v>
      </c>
      <c r="F162" t="s">
        <v>418</v>
      </c>
      <c r="G162" t="s">
        <v>411</v>
      </c>
      <c r="H162" t="s">
        <v>418</v>
      </c>
      <c r="I162" t="s">
        <v>418</v>
      </c>
      <c r="K162" s="2">
        <v>0.3284722222222222</v>
      </c>
      <c r="L162" s="3">
        <f t="shared" si="12"/>
        <v>283.3284722222222</v>
      </c>
      <c r="M162" t="s">
        <v>418</v>
      </c>
      <c r="N162" t="s">
        <v>418</v>
      </c>
    </row>
    <row r="163" spans="1:14" ht="12.75">
      <c r="A163" t="s">
        <v>158</v>
      </c>
      <c r="B163" s="1">
        <v>36808</v>
      </c>
      <c r="C163" s="2">
        <v>0.3307638888888889</v>
      </c>
      <c r="D163" t="s">
        <v>410</v>
      </c>
      <c r="E163">
        <v>0.678</v>
      </c>
      <c r="F163">
        <v>10.5772</v>
      </c>
      <c r="G163" t="s">
        <v>411</v>
      </c>
      <c r="H163">
        <v>1.673</v>
      </c>
      <c r="I163">
        <v>160.3862</v>
      </c>
      <c r="K163" s="2">
        <v>0.33055555555555555</v>
      </c>
      <c r="L163" s="3">
        <f t="shared" si="12"/>
        <v>283.3305555555556</v>
      </c>
      <c r="M163">
        <f t="shared" si="10"/>
        <v>552.792699253602</v>
      </c>
      <c r="N163">
        <f>(277-103)/(-62+(AVERAGE($P$207,$P$47)))*I163+277-((277-103)/(-62+(AVERAGE($P$207,$P$47)))*210)</f>
        <v>220.41225348809033</v>
      </c>
    </row>
    <row r="164" spans="1:14" ht="12.75">
      <c r="A164" t="s">
        <v>159</v>
      </c>
      <c r="B164" s="1">
        <v>36808</v>
      </c>
      <c r="C164" s="2">
        <v>0.33284722222222224</v>
      </c>
      <c r="D164" t="s">
        <v>410</v>
      </c>
      <c r="E164">
        <v>0.676</v>
      </c>
      <c r="F164">
        <v>11.0305</v>
      </c>
      <c r="G164" t="s">
        <v>411</v>
      </c>
      <c r="H164">
        <v>1.673</v>
      </c>
      <c r="I164">
        <v>167.7268</v>
      </c>
      <c r="K164" s="2">
        <v>0.3326388888888889</v>
      </c>
      <c r="L164" s="3">
        <f t="shared" si="12"/>
        <v>283.3326388888889</v>
      </c>
      <c r="M164">
        <f t="shared" si="10"/>
        <v>576.4833669701677</v>
      </c>
      <c r="N164">
        <f>(277-103)/(-62+(AVERAGE($P$207,$P$47)))*I164+277-((277-103)/(-62+(AVERAGE($P$207,$P$47)))*210)</f>
        <v>228.78468236967822</v>
      </c>
    </row>
    <row r="165" spans="1:14" ht="12.75">
      <c r="A165" t="s">
        <v>160</v>
      </c>
      <c r="B165" s="1">
        <v>36808</v>
      </c>
      <c r="C165" s="2">
        <v>0.33493055555555556</v>
      </c>
      <c r="D165" t="s">
        <v>410</v>
      </c>
      <c r="E165">
        <v>0.678</v>
      </c>
      <c r="F165">
        <v>10.7586</v>
      </c>
      <c r="G165" t="s">
        <v>411</v>
      </c>
      <c r="H165">
        <v>1.675</v>
      </c>
      <c r="I165">
        <v>166.5403</v>
      </c>
      <c r="K165" s="2">
        <v>0.334722222222222</v>
      </c>
      <c r="L165" s="3">
        <f t="shared" si="12"/>
        <v>283.33472222222224</v>
      </c>
      <c r="M165">
        <f t="shared" si="10"/>
        <v>562.2731473537234</v>
      </c>
      <c r="N165">
        <f>(277-103)/(-62+(AVERAGE($P$207,$P$47)))*I165+277-((277-103)/(-62+(AVERAGE($P$207,$P$47)))*210)</f>
        <v>227.4314024105462</v>
      </c>
    </row>
    <row r="166" spans="1:14" ht="12.75">
      <c r="A166" t="s">
        <v>418</v>
      </c>
      <c r="B166" s="1">
        <v>36808</v>
      </c>
      <c r="C166">
        <f>AVERAGE(C165,C167)</f>
        <v>0.33666087962962965</v>
      </c>
      <c r="D166" t="s">
        <v>410</v>
      </c>
      <c r="E166" t="s">
        <v>418</v>
      </c>
      <c r="F166" t="s">
        <v>418</v>
      </c>
      <c r="G166" t="s">
        <v>411</v>
      </c>
      <c r="H166" t="s">
        <v>418</v>
      </c>
      <c r="I166" t="s">
        <v>418</v>
      </c>
      <c r="K166" s="2">
        <v>0.336805555555556</v>
      </c>
      <c r="L166" s="3">
        <f t="shared" si="12"/>
        <v>283.33680555555554</v>
      </c>
      <c r="M166" t="s">
        <v>418</v>
      </c>
      <c r="N166" t="s">
        <v>418</v>
      </c>
    </row>
    <row r="167" spans="1:14" ht="12.75">
      <c r="A167" s="4" t="s">
        <v>161</v>
      </c>
      <c r="B167" s="1">
        <v>36808</v>
      </c>
      <c r="C167" s="5">
        <v>0.33839120370370374</v>
      </c>
      <c r="D167" t="s">
        <v>410</v>
      </c>
      <c r="E167">
        <v>0.676</v>
      </c>
      <c r="F167">
        <v>10.7729</v>
      </c>
      <c r="G167" t="s">
        <v>411</v>
      </c>
      <c r="H167">
        <v>1.671</v>
      </c>
      <c r="I167">
        <v>162.7558</v>
      </c>
      <c r="K167" s="2">
        <v>0.338888888888889</v>
      </c>
      <c r="L167" s="3">
        <f t="shared" si="12"/>
        <v>283.3388888888889</v>
      </c>
      <c r="M167">
        <f t="shared" si="10"/>
        <v>563.0205035159711</v>
      </c>
      <c r="N167">
        <f>(277-103)/(-62+(AVERAGE($P$207,$P$47)))*I167+277-((277-103)/(-62+(AVERAGE($P$207,$P$47)))*210)</f>
        <v>223.11493548653877</v>
      </c>
    </row>
    <row r="168" spans="1:14" ht="12.75">
      <c r="A168" t="s">
        <v>162</v>
      </c>
      <c r="B168" s="1">
        <v>36808</v>
      </c>
      <c r="C168" s="2">
        <v>0.340474537037037</v>
      </c>
      <c r="D168" t="s">
        <v>410</v>
      </c>
      <c r="E168">
        <v>0.676</v>
      </c>
      <c r="F168">
        <v>10.2539</v>
      </c>
      <c r="G168" t="s">
        <v>411</v>
      </c>
      <c r="H168">
        <v>1.671</v>
      </c>
      <c r="I168">
        <v>161.1474</v>
      </c>
      <c r="K168" s="2">
        <v>0.340972222222222</v>
      </c>
      <c r="L168" s="3">
        <f t="shared" si="12"/>
        <v>283.3409722222222</v>
      </c>
      <c r="M168">
        <f t="shared" si="10"/>
        <v>535.8961784665611</v>
      </c>
      <c r="N168">
        <f>(277-103)/(-62+(AVERAGE($P$207,$P$47)))*I168+277-((277-103)/(-62+(AVERAGE($P$207,$P$47)))*210)</f>
        <v>221.2804513008937</v>
      </c>
    </row>
    <row r="169" spans="1:14" ht="12.75">
      <c r="A169" t="s">
        <v>418</v>
      </c>
      <c r="B169" s="1">
        <v>36808</v>
      </c>
      <c r="C169">
        <f>AVERAGE(C168,C170)</f>
        <v>0.3426041666666666</v>
      </c>
      <c r="D169" t="s">
        <v>410</v>
      </c>
      <c r="E169" t="s">
        <v>418</v>
      </c>
      <c r="F169" t="s">
        <v>418</v>
      </c>
      <c r="G169" t="s">
        <v>411</v>
      </c>
      <c r="H169" t="s">
        <v>418</v>
      </c>
      <c r="I169" t="s">
        <v>418</v>
      </c>
      <c r="K169" s="2">
        <v>0.343055555555556</v>
      </c>
      <c r="L169" s="3">
        <f t="shared" si="12"/>
        <v>283.34305555555557</v>
      </c>
      <c r="M169" t="s">
        <v>418</v>
      </c>
      <c r="N169" t="s">
        <v>418</v>
      </c>
    </row>
    <row r="170" spans="1:14" ht="12.75">
      <c r="A170" t="s">
        <v>163</v>
      </c>
      <c r="B170" s="1">
        <v>36808</v>
      </c>
      <c r="C170" s="2">
        <v>0.34473379629629625</v>
      </c>
      <c r="D170" t="s">
        <v>410</v>
      </c>
      <c r="E170">
        <v>0.678</v>
      </c>
      <c r="F170">
        <v>10.4143</v>
      </c>
      <c r="G170" t="s">
        <v>411</v>
      </c>
      <c r="H170">
        <v>1.675</v>
      </c>
      <c r="I170">
        <v>161.7714</v>
      </c>
      <c r="K170" s="2">
        <v>0.345138888888889</v>
      </c>
      <c r="L170" s="3">
        <f t="shared" si="12"/>
        <v>283.34513888888887</v>
      </c>
      <c r="M170">
        <f t="shared" si="10"/>
        <v>544.2791105242209</v>
      </c>
      <c r="N170">
        <f aca="true" t="shared" si="13" ref="N170:N184">(277-103)/(-62+(AVERAGE($P$207,$P$47)))*I170+277-((277-103)/(-62+(AVERAGE($P$207,$P$47)))*210)</f>
        <v>221.99216364349664</v>
      </c>
    </row>
    <row r="171" spans="1:14" ht="12.75">
      <c r="A171" t="s">
        <v>164</v>
      </c>
      <c r="B171" s="1">
        <v>36808</v>
      </c>
      <c r="C171" s="2">
        <v>0.34681712962962963</v>
      </c>
      <c r="D171" t="s">
        <v>410</v>
      </c>
      <c r="E171">
        <v>0.676</v>
      </c>
      <c r="F171">
        <v>11.1394</v>
      </c>
      <c r="G171" t="s">
        <v>411</v>
      </c>
      <c r="H171">
        <v>1.675</v>
      </c>
      <c r="I171">
        <v>159.336</v>
      </c>
      <c r="K171" s="2">
        <v>0.347222222222222</v>
      </c>
      <c r="L171" s="3">
        <f t="shared" si="12"/>
        <v>283.34722222222223</v>
      </c>
      <c r="M171">
        <f t="shared" si="10"/>
        <v>582.1747715903618</v>
      </c>
      <c r="N171">
        <f t="shared" si="13"/>
        <v>219.21443249097243</v>
      </c>
    </row>
    <row r="172" spans="1:14" ht="12.75">
      <c r="A172" t="s">
        <v>165</v>
      </c>
      <c r="B172" s="1">
        <v>36808</v>
      </c>
      <c r="C172" s="2">
        <v>0.348900462962963</v>
      </c>
      <c r="D172" t="s">
        <v>410</v>
      </c>
      <c r="E172">
        <v>0.676</v>
      </c>
      <c r="F172">
        <v>10.998</v>
      </c>
      <c r="G172" t="s">
        <v>411</v>
      </c>
      <c r="H172">
        <v>1.673</v>
      </c>
      <c r="I172">
        <v>166.0395</v>
      </c>
      <c r="K172" s="2">
        <v>0.349305555555555</v>
      </c>
      <c r="L172" s="3">
        <f t="shared" si="12"/>
        <v>283.34930555555553</v>
      </c>
      <c r="M172">
        <f t="shared" si="10"/>
        <v>574.7848302377865</v>
      </c>
      <c r="N172">
        <f t="shared" si="13"/>
        <v>226.86020763302136</v>
      </c>
    </row>
    <row r="173" spans="1:14" ht="12.75">
      <c r="A173" t="s">
        <v>166</v>
      </c>
      <c r="B173" s="1">
        <v>36808</v>
      </c>
      <c r="C173" s="2">
        <v>0.3509837962962963</v>
      </c>
      <c r="D173" t="s">
        <v>410</v>
      </c>
      <c r="E173">
        <v>0.678</v>
      </c>
      <c r="F173">
        <v>10.1977</v>
      </c>
      <c r="G173" t="s">
        <v>411</v>
      </c>
      <c r="H173">
        <v>1.675</v>
      </c>
      <c r="I173">
        <v>166.1891</v>
      </c>
      <c r="K173" s="2">
        <v>0.351388888888889</v>
      </c>
      <c r="L173" s="3">
        <f t="shared" si="12"/>
        <v>283.3513888888889</v>
      </c>
      <c r="M173">
        <f t="shared" si="10"/>
        <v>532.9590164862589</v>
      </c>
      <c r="N173">
        <f t="shared" si="13"/>
        <v>227.0308361049018</v>
      </c>
    </row>
    <row r="174" spans="1:14" ht="12.75">
      <c r="A174" t="s">
        <v>167</v>
      </c>
      <c r="B174" s="1">
        <v>36808</v>
      </c>
      <c r="C174" s="2">
        <v>0.35306712962962966</v>
      </c>
      <c r="D174" t="s">
        <v>410</v>
      </c>
      <c r="E174">
        <v>0.676</v>
      </c>
      <c r="F174">
        <v>10.2754</v>
      </c>
      <c r="G174" t="s">
        <v>411</v>
      </c>
      <c r="H174">
        <v>1.673</v>
      </c>
      <c r="I174">
        <v>166.1386</v>
      </c>
      <c r="K174" s="2">
        <v>0.353472222222222</v>
      </c>
      <c r="L174" s="3">
        <f t="shared" si="12"/>
        <v>283.3534722222222</v>
      </c>
      <c r="M174">
        <f t="shared" si="10"/>
        <v>537.0198258433671</v>
      </c>
      <c r="N174">
        <f t="shared" si="13"/>
        <v>226.97323758999565</v>
      </c>
    </row>
    <row r="175" spans="1:14" ht="12.75">
      <c r="A175" t="s">
        <v>168</v>
      </c>
      <c r="B175" s="1">
        <v>36808</v>
      </c>
      <c r="C175" s="2">
        <v>0.355162037037037</v>
      </c>
      <c r="D175" t="s">
        <v>410</v>
      </c>
      <c r="E175">
        <v>0.676</v>
      </c>
      <c r="F175">
        <v>10.3182</v>
      </c>
      <c r="G175" t="s">
        <v>411</v>
      </c>
      <c r="H175">
        <v>1.673</v>
      </c>
      <c r="I175">
        <v>166.8845</v>
      </c>
      <c r="K175" s="2">
        <v>0.355555555555555</v>
      </c>
      <c r="L175" s="3">
        <f t="shared" si="12"/>
        <v>283.35555555555555</v>
      </c>
      <c r="M175">
        <f t="shared" si="10"/>
        <v>539.2566680632414</v>
      </c>
      <c r="N175">
        <f t="shared" si="13"/>
        <v>227.82398476362945</v>
      </c>
    </row>
    <row r="176" spans="1:14" ht="12.75">
      <c r="A176" t="s">
        <v>169</v>
      </c>
      <c r="B176" s="1">
        <v>36808</v>
      </c>
      <c r="C176" s="2">
        <v>0.35724537037037035</v>
      </c>
      <c r="D176" t="s">
        <v>410</v>
      </c>
      <c r="E176">
        <v>0.676</v>
      </c>
      <c r="F176">
        <v>10.8558</v>
      </c>
      <c r="G176" t="s">
        <v>411</v>
      </c>
      <c r="H176">
        <v>1.673</v>
      </c>
      <c r="I176">
        <v>170.969</v>
      </c>
      <c r="K176" s="2">
        <v>0.357638888888889</v>
      </c>
      <c r="L176" s="3">
        <f t="shared" si="12"/>
        <v>283.3576388888889</v>
      </c>
      <c r="M176">
        <f t="shared" si="10"/>
        <v>567.3530787502604</v>
      </c>
      <c r="N176">
        <f t="shared" si="13"/>
        <v>232.48262108311908</v>
      </c>
    </row>
    <row r="177" spans="1:14" ht="12.75">
      <c r="A177" t="s">
        <v>170</v>
      </c>
      <c r="B177" s="1">
        <v>36808</v>
      </c>
      <c r="C177" s="2">
        <v>0.3593287037037037</v>
      </c>
      <c r="D177" t="s">
        <v>410</v>
      </c>
      <c r="E177">
        <v>0.678</v>
      </c>
      <c r="F177">
        <v>10.7396</v>
      </c>
      <c r="G177" t="s">
        <v>411</v>
      </c>
      <c r="H177">
        <v>1.675</v>
      </c>
      <c r="I177">
        <v>175.7955</v>
      </c>
      <c r="K177" s="2">
        <v>0.359722222222222</v>
      </c>
      <c r="L177" s="3">
        <f t="shared" si="12"/>
        <v>283.3597222222222</v>
      </c>
      <c r="M177">
        <f aca="true" t="shared" si="14" ref="M177:M203">500*F177/AVERAGE($Q$207,$Q$47)</f>
        <v>561.2801566486389</v>
      </c>
      <c r="N177">
        <f t="shared" si="13"/>
        <v>237.98755637410127</v>
      </c>
    </row>
    <row r="178" spans="1:14" ht="12.75">
      <c r="A178" t="s">
        <v>171</v>
      </c>
      <c r="B178" s="1">
        <v>36808</v>
      </c>
      <c r="C178" s="2">
        <v>0.36141203703703706</v>
      </c>
      <c r="D178" t="s">
        <v>410</v>
      </c>
      <c r="E178">
        <v>0.676</v>
      </c>
      <c r="F178">
        <v>10.1276</v>
      </c>
      <c r="G178" t="s">
        <v>411</v>
      </c>
      <c r="H178">
        <v>1.675</v>
      </c>
      <c r="I178">
        <v>179.7646</v>
      </c>
      <c r="K178" s="2">
        <v>0.361805555555555</v>
      </c>
      <c r="L178" s="3">
        <f t="shared" si="12"/>
        <v>283.3618055555556</v>
      </c>
      <c r="M178">
        <f t="shared" si="14"/>
        <v>529.2954034111843</v>
      </c>
      <c r="N178">
        <f t="shared" si="13"/>
        <v>242.51457153279543</v>
      </c>
    </row>
    <row r="179" spans="1:14" ht="12.75">
      <c r="A179" t="s">
        <v>172</v>
      </c>
      <c r="B179" s="1">
        <v>36808</v>
      </c>
      <c r="C179" s="2">
        <v>0.36349537037037033</v>
      </c>
      <c r="D179" t="s">
        <v>410</v>
      </c>
      <c r="E179">
        <v>0.676</v>
      </c>
      <c r="F179">
        <v>11.1111</v>
      </c>
      <c r="G179" t="s">
        <v>411</v>
      </c>
      <c r="H179">
        <v>1.675</v>
      </c>
      <c r="I179">
        <v>180.8094</v>
      </c>
      <c r="K179" s="2">
        <v>0.363888888888889</v>
      </c>
      <c r="L179" s="3">
        <f t="shared" si="12"/>
        <v>283.3638888888889</v>
      </c>
      <c r="M179">
        <f t="shared" si="14"/>
        <v>580.695738066473</v>
      </c>
      <c r="N179">
        <f t="shared" si="13"/>
        <v>243.70623348079462</v>
      </c>
    </row>
    <row r="180" spans="1:14" ht="12.75">
      <c r="A180" t="s">
        <v>173</v>
      </c>
      <c r="B180" s="1">
        <v>36808</v>
      </c>
      <c r="C180" s="2">
        <v>0.3655787037037037</v>
      </c>
      <c r="D180" t="s">
        <v>410</v>
      </c>
      <c r="E180">
        <v>0.678</v>
      </c>
      <c r="F180">
        <v>10.7014</v>
      </c>
      <c r="G180" t="s">
        <v>411</v>
      </c>
      <c r="H180">
        <v>1.675</v>
      </c>
      <c r="I180">
        <v>180.7864</v>
      </c>
      <c r="K180" s="2">
        <v>0.365972222222222</v>
      </c>
      <c r="L180" s="3">
        <f t="shared" si="12"/>
        <v>283.36597222222224</v>
      </c>
      <c r="M180">
        <f t="shared" si="14"/>
        <v>559.2837227047326</v>
      </c>
      <c r="N180">
        <f t="shared" si="13"/>
        <v>243.68000049380763</v>
      </c>
    </row>
    <row r="181" spans="1:14" ht="12.75">
      <c r="A181" t="s">
        <v>174</v>
      </c>
      <c r="B181" s="1">
        <v>36808</v>
      </c>
      <c r="C181" s="2">
        <v>0.367662037037037</v>
      </c>
      <c r="D181" t="s">
        <v>410</v>
      </c>
      <c r="E181">
        <v>0.676</v>
      </c>
      <c r="F181">
        <v>10.3552</v>
      </c>
      <c r="G181" t="s">
        <v>411</v>
      </c>
      <c r="H181">
        <v>1.673</v>
      </c>
      <c r="I181">
        <v>187.7852</v>
      </c>
      <c r="K181" s="2">
        <v>0.368055555555555</v>
      </c>
      <c r="L181" s="3">
        <f t="shared" si="12"/>
        <v>283.36805555555554</v>
      </c>
      <c r="M181">
        <f t="shared" si="14"/>
        <v>541.1903868047216</v>
      </c>
      <c r="N181">
        <f t="shared" si="13"/>
        <v>251.66258437747618</v>
      </c>
    </row>
    <row r="182" spans="1:14" ht="12.75">
      <c r="A182" t="s">
        <v>175</v>
      </c>
      <c r="B182" s="1">
        <v>36808</v>
      </c>
      <c r="C182" s="2">
        <v>0.36974537037037036</v>
      </c>
      <c r="D182" t="s">
        <v>410</v>
      </c>
      <c r="E182">
        <v>0.676</v>
      </c>
      <c r="F182">
        <v>10.8502</v>
      </c>
      <c r="G182" t="s">
        <v>411</v>
      </c>
      <c r="H182">
        <v>1.673</v>
      </c>
      <c r="I182">
        <v>184.5014</v>
      </c>
      <c r="K182" s="2">
        <v>0.370138888888889</v>
      </c>
      <c r="L182" s="3">
        <f t="shared" si="12"/>
        <v>283.3701388888889</v>
      </c>
      <c r="M182">
        <f t="shared" si="14"/>
        <v>567.0604078056039</v>
      </c>
      <c r="N182">
        <f t="shared" si="13"/>
        <v>247.9171981745284</v>
      </c>
    </row>
    <row r="183" spans="1:14" ht="12.75">
      <c r="A183" t="s">
        <v>176</v>
      </c>
      <c r="B183" s="1">
        <v>36808</v>
      </c>
      <c r="C183" s="2">
        <v>0.3718402777777778</v>
      </c>
      <c r="D183" t="s">
        <v>410</v>
      </c>
      <c r="E183">
        <v>0.676</v>
      </c>
      <c r="F183">
        <v>10.5374</v>
      </c>
      <c r="G183" t="s">
        <v>411</v>
      </c>
      <c r="H183">
        <v>1.673</v>
      </c>
      <c r="I183">
        <v>180.9217</v>
      </c>
      <c r="K183" s="2">
        <v>0.372222222222222</v>
      </c>
      <c r="L183" s="3">
        <f t="shared" si="12"/>
        <v>283.3722222222222</v>
      </c>
      <c r="M183">
        <f t="shared" si="14"/>
        <v>550.7126450397938</v>
      </c>
      <c r="N183">
        <f t="shared" si="13"/>
        <v>243.8343188911701</v>
      </c>
    </row>
    <row r="184" spans="1:14" ht="12.75">
      <c r="A184" t="s">
        <v>177</v>
      </c>
      <c r="B184" s="1">
        <v>36808</v>
      </c>
      <c r="C184" s="2">
        <v>0.3739236111111111</v>
      </c>
      <c r="D184" t="s">
        <v>410</v>
      </c>
      <c r="E184">
        <v>0.678</v>
      </c>
      <c r="F184">
        <v>10.5754</v>
      </c>
      <c r="G184" t="s">
        <v>411</v>
      </c>
      <c r="H184">
        <v>1.675</v>
      </c>
      <c r="I184">
        <v>186.0603</v>
      </c>
      <c r="K184" s="2">
        <v>0.374305555555555</v>
      </c>
      <c r="L184" s="3">
        <f t="shared" si="12"/>
        <v>283.37430555555557</v>
      </c>
      <c r="M184">
        <f t="shared" si="14"/>
        <v>552.6986264499625</v>
      </c>
      <c r="N184">
        <f t="shared" si="13"/>
        <v>249.69522440991895</v>
      </c>
    </row>
    <row r="185" spans="1:14" ht="12.75">
      <c r="A185" t="s">
        <v>418</v>
      </c>
      <c r="B185" s="1">
        <v>36808</v>
      </c>
      <c r="C185">
        <f>AVERAGE(C184,C186)</f>
        <v>0.37600694444444444</v>
      </c>
      <c r="D185" t="s">
        <v>410</v>
      </c>
      <c r="E185" t="s">
        <v>418</v>
      </c>
      <c r="F185" t="s">
        <v>418</v>
      </c>
      <c r="G185" t="s">
        <v>411</v>
      </c>
      <c r="H185" t="s">
        <v>418</v>
      </c>
      <c r="I185" t="s">
        <v>418</v>
      </c>
      <c r="K185" s="2">
        <v>0.376388888888889</v>
      </c>
      <c r="L185" s="3">
        <f t="shared" si="12"/>
        <v>283.37638888888887</v>
      </c>
      <c r="M185" t="s">
        <v>418</v>
      </c>
      <c r="N185" t="s">
        <v>418</v>
      </c>
    </row>
    <row r="186" spans="1:14" ht="12.75">
      <c r="A186" t="s">
        <v>178</v>
      </c>
      <c r="B186" s="1">
        <v>36808</v>
      </c>
      <c r="C186" s="2">
        <v>0.37809027777777776</v>
      </c>
      <c r="D186" t="s">
        <v>410</v>
      </c>
      <c r="E186">
        <v>0.678</v>
      </c>
      <c r="F186">
        <v>10.3538</v>
      </c>
      <c r="G186" t="s">
        <v>411</v>
      </c>
      <c r="H186">
        <v>1.675</v>
      </c>
      <c r="I186">
        <v>183.3626</v>
      </c>
      <c r="K186" s="2">
        <v>0.378472222222222</v>
      </c>
      <c r="L186" s="3">
        <f t="shared" si="12"/>
        <v>283.37847222222223</v>
      </c>
      <c r="M186">
        <f t="shared" si="14"/>
        <v>541.1172190685573</v>
      </c>
      <c r="N186">
        <f>(277-103)/(-62+(AVERAGE($P$207,$P$47)))*I186+277-((277-103)/(-62+(AVERAGE($P$207,$P$47)))*210)</f>
        <v>246.61832314927815</v>
      </c>
    </row>
    <row r="187" spans="1:14" ht="12.75">
      <c r="A187" t="s">
        <v>179</v>
      </c>
      <c r="B187" s="1">
        <v>36808</v>
      </c>
      <c r="C187" s="2">
        <v>0.38017361111111114</v>
      </c>
      <c r="D187" t="s">
        <v>410</v>
      </c>
      <c r="E187">
        <v>0.676</v>
      </c>
      <c r="F187">
        <v>11.4316</v>
      </c>
      <c r="G187" t="s">
        <v>411</v>
      </c>
      <c r="H187">
        <v>1.673</v>
      </c>
      <c r="I187">
        <v>183.4486</v>
      </c>
      <c r="K187" s="2">
        <v>0.380555555555555</v>
      </c>
      <c r="L187" s="3">
        <f t="shared" si="12"/>
        <v>283.38055555555553</v>
      </c>
      <c r="M187">
        <f t="shared" si="14"/>
        <v>597.4459233811857</v>
      </c>
      <c r="N187">
        <f>(277-103)/(-62+(AVERAGE($P$207,$P$47)))*I187+277-((277-103)/(-62+(AVERAGE($P$207,$P$47)))*210)</f>
        <v>246.71641170931642</v>
      </c>
    </row>
    <row r="188" spans="1:14" ht="12.75">
      <c r="A188" t="s">
        <v>180</v>
      </c>
      <c r="B188" s="1">
        <v>36808</v>
      </c>
      <c r="C188" s="2">
        <v>0.3822569444444444</v>
      </c>
      <c r="D188" t="s">
        <v>410</v>
      </c>
      <c r="E188">
        <v>0.676</v>
      </c>
      <c r="F188">
        <v>10.2983</v>
      </c>
      <c r="G188" t="s">
        <v>411</v>
      </c>
      <c r="H188">
        <v>1.673</v>
      </c>
      <c r="I188">
        <v>183.7056</v>
      </c>
      <c r="K188" s="2">
        <v>0.382638888888889</v>
      </c>
      <c r="L188" s="3">
        <f t="shared" si="12"/>
        <v>283.3826388888889</v>
      </c>
      <c r="M188">
        <f t="shared" si="14"/>
        <v>538.2166409563372</v>
      </c>
      <c r="N188">
        <f>(277-103)/(-62+(AVERAGE($P$207,$P$47)))*I188+277-((277-103)/(-62+(AVERAGE($P$207,$P$47)))*210)</f>
        <v>247.00953682477942</v>
      </c>
    </row>
    <row r="189" spans="1:14" ht="12.75">
      <c r="A189" t="s">
        <v>181</v>
      </c>
      <c r="B189" s="1">
        <v>36808</v>
      </c>
      <c r="C189" s="2">
        <v>0.38440972222222225</v>
      </c>
      <c r="D189" t="s">
        <v>410</v>
      </c>
      <c r="E189">
        <v>0.681</v>
      </c>
      <c r="F189">
        <v>11.1458</v>
      </c>
      <c r="G189" t="s">
        <v>411</v>
      </c>
      <c r="H189">
        <v>1.68</v>
      </c>
      <c r="I189">
        <v>175.5713</v>
      </c>
      <c r="K189" s="2">
        <v>0.384722222222222</v>
      </c>
      <c r="L189" s="3">
        <f t="shared" si="12"/>
        <v>283.3847222222222</v>
      </c>
      <c r="M189">
        <f t="shared" si="14"/>
        <v>582.5092526699691</v>
      </c>
      <c r="N189">
        <f>(277-103)/(-62+(AVERAGE($P$207,$P$47)))*I189+277-((277-103)/(-62+(AVERAGE($P$207,$P$47)))*210)</f>
        <v>237.73184177921095</v>
      </c>
    </row>
    <row r="190" spans="1:14" ht="12.75">
      <c r="A190" t="s">
        <v>418</v>
      </c>
      <c r="B190" s="1">
        <v>36808</v>
      </c>
      <c r="C190">
        <f>AVERAGE(C189,C192)</f>
        <v>0.3875057870370371</v>
      </c>
      <c r="D190" t="s">
        <v>410</v>
      </c>
      <c r="E190" t="s">
        <v>418</v>
      </c>
      <c r="F190" t="s">
        <v>418</v>
      </c>
      <c r="G190" t="s">
        <v>411</v>
      </c>
      <c r="H190" t="s">
        <v>418</v>
      </c>
      <c r="I190" t="s">
        <v>418</v>
      </c>
      <c r="K190" s="2">
        <v>0.386805555555555</v>
      </c>
      <c r="L190" s="3">
        <f t="shared" si="12"/>
        <v>283.38680555555555</v>
      </c>
      <c r="M190" t="s">
        <v>418</v>
      </c>
      <c r="N190" t="s">
        <v>418</v>
      </c>
    </row>
    <row r="191" spans="1:14" ht="12.75">
      <c r="A191" t="s">
        <v>418</v>
      </c>
      <c r="B191" s="1">
        <v>36808</v>
      </c>
      <c r="C191">
        <f>AVERAGE(C190,C192)</f>
        <v>0.3890538194444445</v>
      </c>
      <c r="D191" t="s">
        <v>410</v>
      </c>
      <c r="E191" t="s">
        <v>418</v>
      </c>
      <c r="F191" t="s">
        <v>418</v>
      </c>
      <c r="G191" t="s">
        <v>411</v>
      </c>
      <c r="H191" t="s">
        <v>418</v>
      </c>
      <c r="I191" t="s">
        <v>418</v>
      </c>
      <c r="K191" s="2">
        <v>0.388888888888889</v>
      </c>
      <c r="L191" s="3">
        <f t="shared" si="12"/>
        <v>283.3888888888889</v>
      </c>
      <c r="M191" t="s">
        <v>418</v>
      </c>
      <c r="N191" t="s">
        <v>418</v>
      </c>
    </row>
    <row r="192" spans="1:14" ht="12.75">
      <c r="A192" t="s">
        <v>182</v>
      </c>
      <c r="B192" s="1">
        <v>36808</v>
      </c>
      <c r="C192" s="2">
        <v>0.39060185185185187</v>
      </c>
      <c r="D192" t="s">
        <v>410</v>
      </c>
      <c r="E192">
        <v>0.676</v>
      </c>
      <c r="F192">
        <v>10.3583</v>
      </c>
      <c r="G192" t="s">
        <v>411</v>
      </c>
      <c r="H192">
        <v>1.675</v>
      </c>
      <c r="I192">
        <v>164.3135</v>
      </c>
      <c r="K192" s="2">
        <v>0.390972222222222</v>
      </c>
      <c r="L192" s="3">
        <f t="shared" si="12"/>
        <v>283.3909722222222</v>
      </c>
      <c r="M192">
        <f t="shared" si="14"/>
        <v>541.3524010776563</v>
      </c>
      <c r="N192">
        <f aca="true" t="shared" si="15" ref="N192:N200">(277-103)/(-62+(AVERAGE($P$207,$P$47)))*I192+277-((277-103)/(-62+(AVERAGE($P$207,$P$47)))*210)</f>
        <v>224.89159304434733</v>
      </c>
    </row>
    <row r="193" spans="1:14" ht="12.75">
      <c r="A193" t="s">
        <v>183</v>
      </c>
      <c r="B193" s="1">
        <v>36808</v>
      </c>
      <c r="C193" s="2">
        <v>0.3926851851851852</v>
      </c>
      <c r="D193" t="s">
        <v>410</v>
      </c>
      <c r="E193">
        <v>0.676</v>
      </c>
      <c r="F193">
        <v>10.1318</v>
      </c>
      <c r="G193" t="s">
        <v>411</v>
      </c>
      <c r="H193">
        <v>1.675</v>
      </c>
      <c r="I193">
        <v>165.8695</v>
      </c>
      <c r="K193" s="2">
        <v>0.393055555555555</v>
      </c>
      <c r="L193" s="3">
        <f t="shared" si="12"/>
        <v>283.3930555555556</v>
      </c>
      <c r="M193">
        <f t="shared" si="14"/>
        <v>529.5149066196767</v>
      </c>
      <c r="N193">
        <f t="shared" si="15"/>
        <v>226.66631164224808</v>
      </c>
    </row>
    <row r="194" spans="1:14" ht="12.75">
      <c r="A194" t="s">
        <v>184</v>
      </c>
      <c r="B194" s="1">
        <v>36808</v>
      </c>
      <c r="C194" s="2">
        <v>0.3947685185185185</v>
      </c>
      <c r="D194" t="s">
        <v>410</v>
      </c>
      <c r="E194">
        <v>0.681</v>
      </c>
      <c r="F194">
        <v>10.5291</v>
      </c>
      <c r="G194" t="s">
        <v>411</v>
      </c>
      <c r="H194">
        <v>1.68</v>
      </c>
      <c r="I194">
        <v>161.4077</v>
      </c>
      <c r="K194" s="2">
        <v>0.395138888888889</v>
      </c>
      <c r="L194" s="3">
        <f t="shared" si="12"/>
        <v>283.3951388888889</v>
      </c>
      <c r="M194">
        <f t="shared" si="14"/>
        <v>550.278864889678</v>
      </c>
      <c r="N194">
        <f t="shared" si="15"/>
        <v>221.5773402797071</v>
      </c>
    </row>
    <row r="195" spans="1:14" ht="12.75">
      <c r="A195" t="s">
        <v>185</v>
      </c>
      <c r="B195" s="1">
        <v>36808</v>
      </c>
      <c r="C195" s="2">
        <v>0.39685185185185184</v>
      </c>
      <c r="D195" t="s">
        <v>410</v>
      </c>
      <c r="E195">
        <v>0.676</v>
      </c>
      <c r="F195">
        <v>11.1079</v>
      </c>
      <c r="G195" t="s">
        <v>411</v>
      </c>
      <c r="H195">
        <v>1.676</v>
      </c>
      <c r="I195">
        <v>159.6565</v>
      </c>
      <c r="K195" s="2">
        <v>0.397222222222222</v>
      </c>
      <c r="L195" s="3">
        <f t="shared" si="12"/>
        <v>283.39722222222224</v>
      </c>
      <c r="M195">
        <f t="shared" si="14"/>
        <v>580.5284975266694</v>
      </c>
      <c r="N195">
        <f t="shared" si="15"/>
        <v>219.57998346181253</v>
      </c>
    </row>
    <row r="196" spans="1:14" ht="12.75">
      <c r="A196" t="s">
        <v>186</v>
      </c>
      <c r="B196" s="1">
        <v>36808</v>
      </c>
      <c r="C196" s="2">
        <v>0.39893518518518517</v>
      </c>
      <c r="D196" t="s">
        <v>410</v>
      </c>
      <c r="E196">
        <v>0.678</v>
      </c>
      <c r="F196">
        <v>11.0652</v>
      </c>
      <c r="G196" t="s">
        <v>411</v>
      </c>
      <c r="H196">
        <v>1.678</v>
      </c>
      <c r="I196">
        <v>163.1653</v>
      </c>
      <c r="K196" s="2">
        <v>0.399305555555555</v>
      </c>
      <c r="L196" s="3">
        <f t="shared" si="12"/>
        <v>283.39930555555554</v>
      </c>
      <c r="M196">
        <f t="shared" si="14"/>
        <v>578.2968815736639</v>
      </c>
      <c r="N196">
        <f t="shared" si="15"/>
        <v>223.5819967113719</v>
      </c>
    </row>
    <row r="197" spans="1:14" ht="12.75">
      <c r="A197" t="s">
        <v>187</v>
      </c>
      <c r="B197" s="1">
        <v>36808</v>
      </c>
      <c r="C197" s="2">
        <v>0.4010185185185185</v>
      </c>
      <c r="D197" t="s">
        <v>410</v>
      </c>
      <c r="E197">
        <v>0.678</v>
      </c>
      <c r="F197">
        <v>10.1714</v>
      </c>
      <c r="G197" t="s">
        <v>411</v>
      </c>
      <c r="H197">
        <v>1.678</v>
      </c>
      <c r="I197">
        <v>158.9333</v>
      </c>
      <c r="K197" s="2">
        <v>0.401388888888889</v>
      </c>
      <c r="L197" s="3">
        <f t="shared" si="12"/>
        <v>283.4013888888889</v>
      </c>
      <c r="M197">
        <f t="shared" si="14"/>
        <v>531.5845082997474</v>
      </c>
      <c r="N197">
        <f t="shared" si="15"/>
        <v>218.75512710577019</v>
      </c>
    </row>
    <row r="198" spans="1:14" ht="12.75">
      <c r="A198" t="s">
        <v>188</v>
      </c>
      <c r="B198" s="1">
        <v>36808</v>
      </c>
      <c r="C198" s="2">
        <v>0.4031134259259259</v>
      </c>
      <c r="D198" t="s">
        <v>410</v>
      </c>
      <c r="E198">
        <v>0.678</v>
      </c>
      <c r="F198">
        <v>10.5648</v>
      </c>
      <c r="G198" t="s">
        <v>411</v>
      </c>
      <c r="H198">
        <v>1.676</v>
      </c>
      <c r="I198">
        <v>159.6009</v>
      </c>
      <c r="K198" s="2">
        <v>0.403472222222222</v>
      </c>
      <c r="L198" s="3">
        <f aca="true" t="shared" si="16" ref="L198:L261">B198-DATE(1999,12,31)+K198</f>
        <v>283.4034722222222</v>
      </c>
      <c r="M198">
        <f t="shared" si="14"/>
        <v>552.1446421618627</v>
      </c>
      <c r="N198">
        <f t="shared" si="15"/>
        <v>219.51656806718316</v>
      </c>
    </row>
    <row r="199" spans="1:14" ht="12.75">
      <c r="A199" t="s">
        <v>189</v>
      </c>
      <c r="B199" s="1">
        <v>36808</v>
      </c>
      <c r="C199" s="2">
        <v>0.4051967592592593</v>
      </c>
      <c r="D199" t="s">
        <v>410</v>
      </c>
      <c r="E199">
        <v>0.68</v>
      </c>
      <c r="F199">
        <v>10.47</v>
      </c>
      <c r="G199" t="s">
        <v>411</v>
      </c>
      <c r="H199">
        <v>1.68</v>
      </c>
      <c r="I199">
        <v>157.7249</v>
      </c>
      <c r="K199" s="2">
        <v>0.405555555555555</v>
      </c>
      <c r="L199" s="3">
        <f t="shared" si="16"/>
        <v>283.40555555555557</v>
      </c>
      <c r="M199">
        <f t="shared" si="14"/>
        <v>547.1901411701787</v>
      </c>
      <c r="N199">
        <f t="shared" si="15"/>
        <v>217.3768687807681</v>
      </c>
    </row>
    <row r="200" spans="1:14" ht="12.75">
      <c r="A200" t="s">
        <v>190</v>
      </c>
      <c r="B200" s="1">
        <v>36808</v>
      </c>
      <c r="C200" s="2">
        <v>0.407337962962963</v>
      </c>
      <c r="D200" t="s">
        <v>410</v>
      </c>
      <c r="E200">
        <v>0.678</v>
      </c>
      <c r="F200">
        <v>11.0329</v>
      </c>
      <c r="G200" t="s">
        <v>411</v>
      </c>
      <c r="H200">
        <v>1.68</v>
      </c>
      <c r="I200">
        <v>156.0568</v>
      </c>
      <c r="K200" s="2">
        <v>0.407638888888889</v>
      </c>
      <c r="L200" s="3">
        <f t="shared" si="16"/>
        <v>283.40763888888887</v>
      </c>
      <c r="M200">
        <f t="shared" si="14"/>
        <v>576.6087973750205</v>
      </c>
      <c r="N200">
        <f t="shared" si="15"/>
        <v>215.4742928854221</v>
      </c>
    </row>
    <row r="201" spans="1:14" ht="12.75">
      <c r="A201" t="s">
        <v>418</v>
      </c>
      <c r="B201" s="1">
        <v>36808</v>
      </c>
      <c r="C201">
        <f>AVERAGE(C200,C202)</f>
        <v>0.4093923611111111</v>
      </c>
      <c r="D201" t="s">
        <v>410</v>
      </c>
      <c r="E201" t="s">
        <v>418</v>
      </c>
      <c r="F201" t="s">
        <v>418</v>
      </c>
      <c r="G201" t="s">
        <v>411</v>
      </c>
      <c r="H201" t="s">
        <v>418</v>
      </c>
      <c r="I201" t="s">
        <v>418</v>
      </c>
      <c r="K201" s="2">
        <v>0.409722222222222</v>
      </c>
      <c r="L201" s="3">
        <f t="shared" si="16"/>
        <v>283.40972222222223</v>
      </c>
      <c r="M201" t="s">
        <v>418</v>
      </c>
      <c r="N201" t="s">
        <v>418</v>
      </c>
    </row>
    <row r="202" spans="1:14" ht="12.75">
      <c r="A202" t="s">
        <v>191</v>
      </c>
      <c r="B202" s="1">
        <v>36808</v>
      </c>
      <c r="C202" s="2">
        <v>0.4114467592592593</v>
      </c>
      <c r="D202" t="s">
        <v>410</v>
      </c>
      <c r="E202">
        <v>0.68</v>
      </c>
      <c r="F202">
        <v>9.936</v>
      </c>
      <c r="G202" t="s">
        <v>411</v>
      </c>
      <c r="H202">
        <v>1.681</v>
      </c>
      <c r="I202">
        <v>157.1242</v>
      </c>
      <c r="K202" s="2">
        <v>0.411805555555555</v>
      </c>
      <c r="L202" s="3">
        <f t="shared" si="16"/>
        <v>283.41180555555553</v>
      </c>
      <c r="M202">
        <f t="shared" si="14"/>
        <v>519.2818760904389</v>
      </c>
      <c r="N202">
        <f>(277-103)/(-62+(AVERAGE($P$207,$P$47)))*I202+277-((277-103)/(-62+(AVERAGE($P$207,$P$47)))*210)</f>
        <v>216.69173159454763</v>
      </c>
    </row>
    <row r="203" spans="1:14" ht="12.75">
      <c r="A203" t="s">
        <v>192</v>
      </c>
      <c r="B203" s="1">
        <v>36808</v>
      </c>
      <c r="C203" s="2">
        <v>0.4135300925925926</v>
      </c>
      <c r="D203" t="s">
        <v>410</v>
      </c>
      <c r="E203">
        <v>0.678</v>
      </c>
      <c r="F203">
        <v>10.5903</v>
      </c>
      <c r="G203" t="s">
        <v>411</v>
      </c>
      <c r="H203">
        <v>1.68</v>
      </c>
      <c r="I203">
        <v>152.5267</v>
      </c>
      <c r="K203" s="2">
        <v>0.413888888888889</v>
      </c>
      <c r="L203" s="3">
        <f t="shared" si="16"/>
        <v>283.4138888888889</v>
      </c>
      <c r="M203">
        <f t="shared" si="14"/>
        <v>553.4773402134234</v>
      </c>
      <c r="N203">
        <f>(277-103)/(-62+(AVERAGE($P$207,$P$47)))*I203+277-((277-103)/(-62+(AVERAGE($P$207,$P$47)))*210)</f>
        <v>211.4479856087835</v>
      </c>
    </row>
    <row r="204" spans="1:14" ht="12.75">
      <c r="A204" t="s">
        <v>193</v>
      </c>
      <c r="B204" s="1">
        <v>36808</v>
      </c>
      <c r="C204" s="2">
        <v>0.41561342592592593</v>
      </c>
      <c r="D204" t="s">
        <v>410</v>
      </c>
      <c r="E204">
        <v>0.68</v>
      </c>
      <c r="F204">
        <v>10.4793</v>
      </c>
      <c r="G204" t="s">
        <v>411</v>
      </c>
      <c r="H204">
        <v>1.681</v>
      </c>
      <c r="I204">
        <v>155.181</v>
      </c>
      <c r="K204" s="2">
        <v>0.415972222222222</v>
      </c>
      <c r="L204" s="3">
        <f t="shared" si="16"/>
        <v>283.4159722222222</v>
      </c>
      <c r="M204">
        <f>$O$4/AVERAGE($P$207,$P$47)*F204*40</f>
        <v>541.1670378854443</v>
      </c>
      <c r="N204">
        <f>$O$4/AVERAGE($P$207,$P$47)*I204</f>
        <v>200.34458910924664</v>
      </c>
    </row>
    <row r="205" spans="1:17" ht="12.75">
      <c r="A205" t="s">
        <v>194</v>
      </c>
      <c r="B205" s="1">
        <v>36808</v>
      </c>
      <c r="C205" s="2">
        <v>0.41770833333333335</v>
      </c>
      <c r="D205" t="s">
        <v>410</v>
      </c>
      <c r="E205">
        <v>0.678</v>
      </c>
      <c r="F205">
        <v>9.7374</v>
      </c>
      <c r="G205" t="s">
        <v>411</v>
      </c>
      <c r="H205">
        <v>1.678</v>
      </c>
      <c r="I205">
        <v>220.4733</v>
      </c>
      <c r="K205" s="2">
        <v>0.418055555555555</v>
      </c>
      <c r="L205" s="3">
        <f t="shared" si="16"/>
        <v>283.41805555555555</v>
      </c>
      <c r="M205" t="s">
        <v>418</v>
      </c>
      <c r="N205" t="s">
        <v>418</v>
      </c>
      <c r="P205" t="s">
        <v>419</v>
      </c>
      <c r="Q205" t="s">
        <v>410</v>
      </c>
    </row>
    <row r="206" spans="1:14" ht="12.75">
      <c r="A206" t="s">
        <v>418</v>
      </c>
      <c r="B206" s="1">
        <v>36808</v>
      </c>
      <c r="C206">
        <f>AVERAGE(C205,C207)</f>
        <v>0.4197916666666667</v>
      </c>
      <c r="D206" t="s">
        <v>410</v>
      </c>
      <c r="E206" t="s">
        <v>418</v>
      </c>
      <c r="F206" t="s">
        <v>418</v>
      </c>
      <c r="G206" t="s">
        <v>411</v>
      </c>
      <c r="H206" t="s">
        <v>418</v>
      </c>
      <c r="I206" t="s">
        <v>418</v>
      </c>
      <c r="K206" s="2">
        <v>0.420138888888889</v>
      </c>
      <c r="L206" s="3">
        <f t="shared" si="16"/>
        <v>283.4201388888889</v>
      </c>
      <c r="M206" t="s">
        <v>418</v>
      </c>
      <c r="N206" t="s">
        <v>418</v>
      </c>
    </row>
    <row r="207" spans="1:17" ht="12.75">
      <c r="A207" t="s">
        <v>195</v>
      </c>
      <c r="B207" s="1">
        <v>36808</v>
      </c>
      <c r="C207" s="2">
        <v>0.421875</v>
      </c>
      <c r="D207" t="s">
        <v>410</v>
      </c>
      <c r="E207">
        <v>0.678</v>
      </c>
      <c r="F207">
        <v>9.5584</v>
      </c>
      <c r="G207" t="s">
        <v>411</v>
      </c>
      <c r="H207">
        <v>1.676</v>
      </c>
      <c r="I207">
        <v>216.6776</v>
      </c>
      <c r="K207" s="2">
        <v>0.422222222222222</v>
      </c>
      <c r="L207" s="3">
        <f t="shared" si="16"/>
        <v>283.4222222222222</v>
      </c>
      <c r="M207" t="s">
        <v>418</v>
      </c>
      <c r="N207" t="s">
        <v>418</v>
      </c>
      <c r="P207">
        <f>AVERAGE(I206:I208)</f>
        <v>216.9887</v>
      </c>
      <c r="Q207">
        <f>AVERAGE(F206:F208)</f>
        <v>9.48285</v>
      </c>
    </row>
    <row r="208" spans="1:17" ht="12.75">
      <c r="A208" t="s">
        <v>196</v>
      </c>
      <c r="B208" s="1">
        <v>36808</v>
      </c>
      <c r="C208" s="2">
        <v>0.4239583333333334</v>
      </c>
      <c r="D208" t="s">
        <v>410</v>
      </c>
      <c r="E208">
        <v>0.678</v>
      </c>
      <c r="F208">
        <v>9.4073</v>
      </c>
      <c r="G208" t="s">
        <v>411</v>
      </c>
      <c r="H208">
        <v>1.675</v>
      </c>
      <c r="I208">
        <v>217.2998</v>
      </c>
      <c r="K208" s="2">
        <v>0.424305555555555</v>
      </c>
      <c r="L208" s="3">
        <f t="shared" si="16"/>
        <v>283.4243055555556</v>
      </c>
      <c r="M208" t="s">
        <v>418</v>
      </c>
      <c r="N208" t="s">
        <v>418</v>
      </c>
      <c r="P208">
        <f>STDEV(I206:I208)</f>
        <v>0.439961839269802</v>
      </c>
      <c r="Q208">
        <f>STDEV(F206:F208)</f>
        <v>0.1068438346374029</v>
      </c>
    </row>
    <row r="209" spans="1:14" ht="12.75">
      <c r="A209" t="s">
        <v>197</v>
      </c>
      <c r="B209" s="1">
        <v>36808</v>
      </c>
      <c r="C209" s="2">
        <v>0.42604166666666665</v>
      </c>
      <c r="D209" t="s">
        <v>410</v>
      </c>
      <c r="E209">
        <v>0.678</v>
      </c>
      <c r="F209">
        <v>10.4561</v>
      </c>
      <c r="G209" t="s">
        <v>411</v>
      </c>
      <c r="H209">
        <v>1.676</v>
      </c>
      <c r="I209">
        <v>158.2928</v>
      </c>
      <c r="K209" s="2">
        <v>0.426388888888889</v>
      </c>
      <c r="L209" s="3">
        <f t="shared" si="16"/>
        <v>283.4263888888889</v>
      </c>
      <c r="M209">
        <f aca="true" t="shared" si="17" ref="M209:M272">500*F209/AVERAGE($Q$367,$Q$207)</f>
        <v>550.8965946001479</v>
      </c>
      <c r="N209">
        <f>(277-103)/(-62+(AVERAGE($P$207,$P$367)))*I209+277-((277-103)/(-62+(AVERAGE($P$207,$P$367)))*210)</f>
        <v>216.93801709167388</v>
      </c>
    </row>
    <row r="210" spans="1:14" ht="12.75">
      <c r="A210" t="s">
        <v>198</v>
      </c>
      <c r="B210" s="1">
        <v>36808</v>
      </c>
      <c r="C210" s="2">
        <v>0.42818287037037034</v>
      </c>
      <c r="D210" t="s">
        <v>410</v>
      </c>
      <c r="E210">
        <v>0.676</v>
      </c>
      <c r="F210">
        <v>10.8952</v>
      </c>
      <c r="G210" t="s">
        <v>411</v>
      </c>
      <c r="H210">
        <v>1.675</v>
      </c>
      <c r="I210">
        <v>151.5443</v>
      </c>
      <c r="K210" s="2">
        <v>0.428472222222222</v>
      </c>
      <c r="L210" s="3">
        <f t="shared" si="16"/>
        <v>283.42847222222224</v>
      </c>
      <c r="M210">
        <f t="shared" si="17"/>
        <v>574.0312905851639</v>
      </c>
      <c r="N210">
        <f>(277-103)/(-62+(AVERAGE($P$207,$P$367)))*I210+277-((277-103)/(-62+(AVERAGE($P$207,$P$367)))*210)</f>
        <v>209.09910313661857</v>
      </c>
    </row>
    <row r="211" spans="1:14" ht="12.75">
      <c r="A211" t="s">
        <v>418</v>
      </c>
      <c r="B211" s="1">
        <v>36808</v>
      </c>
      <c r="C211">
        <f>AVERAGE(C210,C212)</f>
        <v>0.43024305555555553</v>
      </c>
      <c r="D211" t="s">
        <v>410</v>
      </c>
      <c r="E211" t="s">
        <v>418</v>
      </c>
      <c r="F211" t="s">
        <v>418</v>
      </c>
      <c r="G211" t="s">
        <v>411</v>
      </c>
      <c r="H211" t="s">
        <v>418</v>
      </c>
      <c r="I211" t="s">
        <v>418</v>
      </c>
      <c r="K211" s="2">
        <v>0.430555555555555</v>
      </c>
      <c r="L211" s="3">
        <f t="shared" si="16"/>
        <v>283.43055555555554</v>
      </c>
      <c r="M211" t="s">
        <v>418</v>
      </c>
      <c r="N211" t="s">
        <v>418</v>
      </c>
    </row>
    <row r="212" spans="1:14" ht="12.75">
      <c r="A212" t="s">
        <v>199</v>
      </c>
      <c r="B212" s="1">
        <v>36808</v>
      </c>
      <c r="C212" s="2">
        <v>0.4323032407407407</v>
      </c>
      <c r="D212" t="s">
        <v>410</v>
      </c>
      <c r="E212">
        <v>0.676</v>
      </c>
      <c r="F212">
        <v>10.676</v>
      </c>
      <c r="G212" t="s">
        <v>411</v>
      </c>
      <c r="H212">
        <v>1.673</v>
      </c>
      <c r="I212">
        <v>148.0312</v>
      </c>
      <c r="K212" s="2">
        <v>0.432638888888889</v>
      </c>
      <c r="L212" s="3">
        <f t="shared" si="16"/>
        <v>283.4326388888889</v>
      </c>
      <c r="M212">
        <f t="shared" si="17"/>
        <v>562.482382910567</v>
      </c>
      <c r="N212">
        <f aca="true" t="shared" si="18" ref="N212:N218">(277-103)/(-62+(AVERAGE($P$207,$P$367)))*I212+277-((277-103)/(-62+(AVERAGE($P$207,$P$367)))*210)</f>
        <v>205.01836095457742</v>
      </c>
    </row>
    <row r="213" spans="1:14" ht="12.75">
      <c r="A213" t="s">
        <v>200</v>
      </c>
      <c r="B213" s="1">
        <v>36808</v>
      </c>
      <c r="C213" s="2">
        <v>0.4344444444444444</v>
      </c>
      <c r="D213" t="s">
        <v>410</v>
      </c>
      <c r="E213">
        <v>0.676</v>
      </c>
      <c r="F213">
        <v>10.2975</v>
      </c>
      <c r="G213" t="s">
        <v>411</v>
      </c>
      <c r="H213">
        <v>1.671</v>
      </c>
      <c r="I213">
        <v>147.1409</v>
      </c>
      <c r="K213" s="2">
        <v>0.434722222222222</v>
      </c>
      <c r="L213" s="3">
        <f t="shared" si="16"/>
        <v>283.4347222222222</v>
      </c>
      <c r="M213">
        <f t="shared" si="17"/>
        <v>542.5404962552982</v>
      </c>
      <c r="N213">
        <f t="shared" si="18"/>
        <v>203.98420742502475</v>
      </c>
    </row>
    <row r="214" spans="1:14" ht="12.75">
      <c r="A214" t="s">
        <v>201</v>
      </c>
      <c r="B214" s="1">
        <v>36808</v>
      </c>
      <c r="C214" s="2">
        <v>0.43646990740740743</v>
      </c>
      <c r="D214" t="s">
        <v>410</v>
      </c>
      <c r="E214">
        <v>0.676</v>
      </c>
      <c r="F214">
        <v>10.6999</v>
      </c>
      <c r="G214" t="s">
        <v>411</v>
      </c>
      <c r="H214">
        <v>1.673</v>
      </c>
      <c r="I214">
        <v>147.7838</v>
      </c>
      <c r="K214" s="2">
        <v>0.436805555555556</v>
      </c>
      <c r="L214" s="3">
        <f t="shared" si="16"/>
        <v>283.43680555555557</v>
      </c>
      <c r="M214">
        <f t="shared" si="17"/>
        <v>563.7415931907808</v>
      </c>
      <c r="N214">
        <f t="shared" si="18"/>
        <v>204.73098638060088</v>
      </c>
    </row>
    <row r="215" spans="1:14" ht="12.75">
      <c r="A215" t="s">
        <v>202</v>
      </c>
      <c r="B215" s="1">
        <v>36808</v>
      </c>
      <c r="C215" s="2">
        <v>0.4385532407407407</v>
      </c>
      <c r="D215" t="s">
        <v>410</v>
      </c>
      <c r="E215">
        <v>0.676</v>
      </c>
      <c r="F215">
        <v>10.6789</v>
      </c>
      <c r="G215" t="s">
        <v>411</v>
      </c>
      <c r="H215">
        <v>1.671</v>
      </c>
      <c r="I215">
        <v>153.661</v>
      </c>
      <c r="K215" s="2">
        <v>0.438888888888889</v>
      </c>
      <c r="L215" s="3">
        <f t="shared" si="16"/>
        <v>283.43888888888887</v>
      </c>
      <c r="M215">
        <f t="shared" si="17"/>
        <v>562.635174116116</v>
      </c>
      <c r="N215">
        <f t="shared" si="18"/>
        <v>211.5578168016798</v>
      </c>
    </row>
    <row r="216" spans="1:14" ht="12.75">
      <c r="A216" t="s">
        <v>203</v>
      </c>
      <c r="B216" s="1">
        <v>36808</v>
      </c>
      <c r="C216" s="2">
        <v>0.4406365740740741</v>
      </c>
      <c r="D216" t="s">
        <v>410</v>
      </c>
      <c r="E216">
        <v>0.675</v>
      </c>
      <c r="F216">
        <v>10.1741</v>
      </c>
      <c r="G216" t="s">
        <v>411</v>
      </c>
      <c r="H216">
        <v>1.671</v>
      </c>
      <c r="I216">
        <v>148.1046</v>
      </c>
      <c r="K216" s="2">
        <v>0.440972222222222</v>
      </c>
      <c r="L216" s="3">
        <f t="shared" si="16"/>
        <v>283.44097222222223</v>
      </c>
      <c r="M216">
        <f t="shared" si="17"/>
        <v>536.0389670260771</v>
      </c>
      <c r="N216">
        <f t="shared" si="18"/>
        <v>205.1036208322244</v>
      </c>
    </row>
    <row r="217" spans="1:14" ht="12.75">
      <c r="A217" t="s">
        <v>204</v>
      </c>
      <c r="B217" s="1">
        <v>36808</v>
      </c>
      <c r="C217" s="2">
        <v>0.4427314814814815</v>
      </c>
      <c r="D217" t="s">
        <v>410</v>
      </c>
      <c r="E217">
        <v>0.68</v>
      </c>
      <c r="F217">
        <v>11.294</v>
      </c>
      <c r="G217" t="s">
        <v>411</v>
      </c>
      <c r="H217">
        <v>1.675</v>
      </c>
      <c r="I217">
        <v>145.9427</v>
      </c>
      <c r="K217" s="2">
        <v>0.443055555555556</v>
      </c>
      <c r="L217" s="3">
        <f t="shared" si="16"/>
        <v>283.44305555555553</v>
      </c>
      <c r="M217">
        <f t="shared" si="17"/>
        <v>595.0427156792754</v>
      </c>
      <c r="N217">
        <f t="shared" si="18"/>
        <v>202.5924038092661</v>
      </c>
    </row>
    <row r="218" spans="1:14" ht="12.75">
      <c r="A218" t="s">
        <v>205</v>
      </c>
      <c r="B218" s="1">
        <v>36808</v>
      </c>
      <c r="C218" s="2">
        <v>0.44481481481481483</v>
      </c>
      <c r="D218" t="s">
        <v>410</v>
      </c>
      <c r="E218">
        <v>0.675</v>
      </c>
      <c r="F218">
        <v>10.0913</v>
      </c>
      <c r="G218" t="s">
        <v>411</v>
      </c>
      <c r="H218">
        <v>1.671</v>
      </c>
      <c r="I218">
        <v>142.7661</v>
      </c>
      <c r="K218" s="2">
        <v>0.445138888888889</v>
      </c>
      <c r="L218" s="3">
        <f t="shared" si="16"/>
        <v>283.4451388888889</v>
      </c>
      <c r="M218">
        <f t="shared" si="17"/>
        <v>531.6765146745415</v>
      </c>
      <c r="N218">
        <f t="shared" si="18"/>
        <v>198.90253286466674</v>
      </c>
    </row>
    <row r="219" spans="1:14" ht="12.75">
      <c r="A219" t="s">
        <v>418</v>
      </c>
      <c r="B219" s="1">
        <v>36808</v>
      </c>
      <c r="C219">
        <f>AVERAGE(C218,C220)</f>
        <v>0.44689814814814816</v>
      </c>
      <c r="D219" t="s">
        <v>410</v>
      </c>
      <c r="E219" t="s">
        <v>418</v>
      </c>
      <c r="F219" t="s">
        <v>418</v>
      </c>
      <c r="G219" t="s">
        <v>411</v>
      </c>
      <c r="H219" t="s">
        <v>418</v>
      </c>
      <c r="I219" t="s">
        <v>418</v>
      </c>
      <c r="K219" s="2">
        <v>0.447222222222222</v>
      </c>
      <c r="L219" s="3">
        <f t="shared" si="16"/>
        <v>283.4472222222222</v>
      </c>
      <c r="M219" t="s">
        <v>418</v>
      </c>
      <c r="N219" t="s">
        <v>418</v>
      </c>
    </row>
    <row r="220" spans="1:14" ht="12.75">
      <c r="A220" t="s">
        <v>206</v>
      </c>
      <c r="B220" s="1">
        <v>36808</v>
      </c>
      <c r="C220" s="2">
        <v>0.4489814814814815</v>
      </c>
      <c r="D220" t="s">
        <v>410</v>
      </c>
      <c r="E220">
        <v>0.673</v>
      </c>
      <c r="F220">
        <v>9.8827</v>
      </c>
      <c r="G220" t="s">
        <v>411</v>
      </c>
      <c r="H220">
        <v>1.67</v>
      </c>
      <c r="I220">
        <v>133.3383</v>
      </c>
      <c r="K220" s="2">
        <v>0.449305555555556</v>
      </c>
      <c r="L220" s="3">
        <f t="shared" si="16"/>
        <v>283.44930555555555</v>
      </c>
      <c r="M220">
        <f t="shared" si="17"/>
        <v>520.6860851995374</v>
      </c>
      <c r="N220">
        <f>(277-103)/(-62+(AVERAGE($P$207,$P$367)))*I220+277-((277-103)/(-62+(AVERAGE($P$207,$P$367)))*210)</f>
        <v>187.9514010597514</v>
      </c>
    </row>
    <row r="221" spans="1:14" ht="12.75">
      <c r="A221" t="s">
        <v>207</v>
      </c>
      <c r="B221" s="1">
        <v>36808</v>
      </c>
      <c r="C221" s="2">
        <v>0.4510648148148148</v>
      </c>
      <c r="D221" t="s">
        <v>410</v>
      </c>
      <c r="E221">
        <v>0.673</v>
      </c>
      <c r="F221">
        <v>10.2169</v>
      </c>
      <c r="G221" t="s">
        <v>411</v>
      </c>
      <c r="H221">
        <v>1.668</v>
      </c>
      <c r="I221">
        <v>134.8989</v>
      </c>
      <c r="K221" s="2">
        <v>0.451388888888889</v>
      </c>
      <c r="L221" s="3">
        <f t="shared" si="16"/>
        <v>283.4513888888889</v>
      </c>
      <c r="M221">
        <f t="shared" si="17"/>
        <v>538.2939544734894</v>
      </c>
      <c r="N221">
        <f>(277-103)/(-62+(AVERAGE($P$207,$P$367)))*I221+277-((277-103)/(-62+(AVERAGE($P$207,$P$367)))*210)</f>
        <v>189.76416080165842</v>
      </c>
    </row>
    <row r="222" spans="1:14" ht="12.75">
      <c r="A222" t="s">
        <v>418</v>
      </c>
      <c r="B222" s="1">
        <v>36808</v>
      </c>
      <c r="C222">
        <f>AVERAGE(C221,C223)</f>
        <v>0.4531481481481482</v>
      </c>
      <c r="D222" t="s">
        <v>410</v>
      </c>
      <c r="E222" t="s">
        <v>418</v>
      </c>
      <c r="F222" t="s">
        <v>418</v>
      </c>
      <c r="G222" t="s">
        <v>411</v>
      </c>
      <c r="H222" t="s">
        <v>418</v>
      </c>
      <c r="I222" t="s">
        <v>418</v>
      </c>
      <c r="K222" s="2">
        <v>0.453472222222222</v>
      </c>
      <c r="L222" s="3">
        <f t="shared" si="16"/>
        <v>283.4534722222222</v>
      </c>
      <c r="M222" t="s">
        <v>418</v>
      </c>
      <c r="N222" t="s">
        <v>418</v>
      </c>
    </row>
    <row r="223" spans="1:14" ht="12.75">
      <c r="A223" t="s">
        <v>208</v>
      </c>
      <c r="B223" s="1">
        <v>36808</v>
      </c>
      <c r="C223" s="2">
        <v>0.4552314814814815</v>
      </c>
      <c r="D223" t="s">
        <v>410</v>
      </c>
      <c r="E223">
        <v>0.675</v>
      </c>
      <c r="F223">
        <v>10.6087</v>
      </c>
      <c r="G223" t="s">
        <v>411</v>
      </c>
      <c r="H223">
        <v>1.665</v>
      </c>
      <c r="I223">
        <v>130.2041</v>
      </c>
      <c r="K223" s="2">
        <v>0.455555555555556</v>
      </c>
      <c r="L223" s="3">
        <f t="shared" si="16"/>
        <v>283.4555555555556</v>
      </c>
      <c r="M223">
        <f t="shared" si="17"/>
        <v>558.9365732093793</v>
      </c>
      <c r="N223">
        <f>(277-103)/(-62+(AVERAGE($P$207,$P$367)))*I223+277-((277-103)/(-62+(AVERAGE($P$207,$P$367)))*210)</f>
        <v>184.31078105264845</v>
      </c>
    </row>
    <row r="224" spans="1:14" ht="12.75">
      <c r="A224" t="s">
        <v>209</v>
      </c>
      <c r="B224" s="1">
        <v>36808</v>
      </c>
      <c r="C224" s="2">
        <v>0.4573148148148148</v>
      </c>
      <c r="D224" t="s">
        <v>410</v>
      </c>
      <c r="E224">
        <v>0.675</v>
      </c>
      <c r="F224">
        <v>10.5249</v>
      </c>
      <c r="G224" t="s">
        <v>411</v>
      </c>
      <c r="H224">
        <v>1.665</v>
      </c>
      <c r="I224">
        <v>125.1876</v>
      </c>
      <c r="K224" s="2">
        <v>0.457638888888889</v>
      </c>
      <c r="L224" s="3">
        <f t="shared" si="16"/>
        <v>283.4576388888889</v>
      </c>
      <c r="M224">
        <f t="shared" si="17"/>
        <v>554.5214342352406</v>
      </c>
      <c r="N224">
        <f>(277-103)/(-62+(AVERAGE($P$207,$P$367)))*I224+277-((277-103)/(-62+(AVERAGE($P$207,$P$367)))*210)</f>
        <v>178.48372143117177</v>
      </c>
    </row>
    <row r="225" spans="1:14" ht="12.75">
      <c r="A225" t="s">
        <v>418</v>
      </c>
      <c r="B225" s="1">
        <v>36808</v>
      </c>
      <c r="C225">
        <f>AVERAGE(C224,C226)</f>
        <v>0.4594039351851852</v>
      </c>
      <c r="D225" t="s">
        <v>410</v>
      </c>
      <c r="E225" t="s">
        <v>418</v>
      </c>
      <c r="F225" t="s">
        <v>418</v>
      </c>
      <c r="G225" t="s">
        <v>411</v>
      </c>
      <c r="H225" t="s">
        <v>418</v>
      </c>
      <c r="I225" t="s">
        <v>418</v>
      </c>
      <c r="K225" s="2">
        <v>0.459722222222222</v>
      </c>
      <c r="L225" s="3">
        <f t="shared" si="16"/>
        <v>283.45972222222224</v>
      </c>
      <c r="M225" t="s">
        <v>418</v>
      </c>
      <c r="N225" t="s">
        <v>418</v>
      </c>
    </row>
    <row r="226" spans="1:14" ht="12.75">
      <c r="A226" t="s">
        <v>210</v>
      </c>
      <c r="B226" s="1">
        <v>36808</v>
      </c>
      <c r="C226" s="2">
        <v>0.4614930555555556</v>
      </c>
      <c r="D226" t="s">
        <v>410</v>
      </c>
      <c r="E226">
        <v>0.675</v>
      </c>
      <c r="F226">
        <v>10.0554</v>
      </c>
      <c r="G226" t="s">
        <v>411</v>
      </c>
      <c r="H226">
        <v>1.668</v>
      </c>
      <c r="I226">
        <v>116.703</v>
      </c>
      <c r="K226" s="2">
        <v>0.461805555555556</v>
      </c>
      <c r="L226" s="3">
        <f t="shared" si="16"/>
        <v>283.46180555555554</v>
      </c>
      <c r="M226">
        <f t="shared" si="17"/>
        <v>529.7850649230908</v>
      </c>
      <c r="N226">
        <f>(277-103)/(-62+(AVERAGE($P$207,$P$367)))*I226+277-((277-103)/(-62+(AVERAGE($P$207,$P$367)))*210)</f>
        <v>168.62819066980813</v>
      </c>
    </row>
    <row r="227" spans="1:14" ht="12.75">
      <c r="A227" t="s">
        <v>211</v>
      </c>
      <c r="B227" s="1">
        <v>36808</v>
      </c>
      <c r="C227" s="2">
        <v>0.4636342592592593</v>
      </c>
      <c r="D227" t="s">
        <v>410</v>
      </c>
      <c r="E227">
        <v>0.673</v>
      </c>
      <c r="F227">
        <v>10.887</v>
      </c>
      <c r="G227" t="s">
        <v>411</v>
      </c>
      <c r="H227">
        <v>1.668</v>
      </c>
      <c r="I227">
        <v>111.895</v>
      </c>
      <c r="K227" s="2">
        <v>0.463888888888889</v>
      </c>
      <c r="L227" s="3">
        <f t="shared" si="16"/>
        <v>283.4638888888889</v>
      </c>
      <c r="M227">
        <f t="shared" si="17"/>
        <v>573.5992602798186</v>
      </c>
      <c r="N227">
        <f>(277-103)/(-62+(AVERAGE($P$207,$P$367)))*I227+277-((277-103)/(-62+(AVERAGE($P$207,$P$367)))*210)</f>
        <v>163.04332021031252</v>
      </c>
    </row>
    <row r="228" spans="1:14" ht="12.75">
      <c r="A228" t="s">
        <v>212</v>
      </c>
      <c r="B228" s="1">
        <v>36808</v>
      </c>
      <c r="C228" s="2">
        <v>0.46565972222222224</v>
      </c>
      <c r="D228" t="s">
        <v>410</v>
      </c>
      <c r="E228">
        <v>0.675</v>
      </c>
      <c r="F228">
        <v>10.7325</v>
      </c>
      <c r="G228" t="s">
        <v>411</v>
      </c>
      <c r="H228">
        <v>1.663</v>
      </c>
      <c r="I228">
        <v>114.893</v>
      </c>
      <c r="K228" s="2">
        <v>0.465972222222222</v>
      </c>
      <c r="L228" s="3">
        <f t="shared" si="16"/>
        <v>283.4659722222222</v>
      </c>
      <c r="M228">
        <f t="shared" si="17"/>
        <v>565.4591770876415</v>
      </c>
      <c r="N228">
        <f>(277-103)/(-62+(AVERAGE($P$207,$P$367)))*I228+277-((277-103)/(-62+(AVERAGE($P$207,$P$367)))*210)</f>
        <v>166.52573319649548</v>
      </c>
    </row>
    <row r="229" spans="1:14" ht="12.75">
      <c r="A229" t="s">
        <v>213</v>
      </c>
      <c r="B229" s="1">
        <v>36808</v>
      </c>
      <c r="C229" s="2">
        <v>0.46774305555555556</v>
      </c>
      <c r="D229" t="s">
        <v>410</v>
      </c>
      <c r="E229">
        <v>0.675</v>
      </c>
      <c r="F229">
        <v>10.4574</v>
      </c>
      <c r="G229" t="s">
        <v>411</v>
      </c>
      <c r="H229">
        <v>1.663</v>
      </c>
      <c r="I229">
        <v>109.6082</v>
      </c>
      <c r="K229" s="2">
        <v>0.468055555555556</v>
      </c>
      <c r="L229" s="3">
        <f t="shared" si="16"/>
        <v>283.46805555555557</v>
      </c>
      <c r="M229">
        <f t="shared" si="17"/>
        <v>550.965087209532</v>
      </c>
      <c r="N229">
        <f>(277-103)/(-62+(AVERAGE($P$207,$P$367)))*I229+277-((277-103)/(-62+(AVERAGE($P$207,$P$367)))*210)</f>
        <v>160.38702200590848</v>
      </c>
    </row>
    <row r="230" spans="1:14" ht="12.75">
      <c r="A230" t="s">
        <v>214</v>
      </c>
      <c r="B230" s="1">
        <v>36808</v>
      </c>
      <c r="C230" s="2">
        <v>0.4698263888888889</v>
      </c>
      <c r="D230" t="s">
        <v>410</v>
      </c>
      <c r="E230">
        <v>0.675</v>
      </c>
      <c r="F230">
        <v>10.0638</v>
      </c>
      <c r="G230" t="s">
        <v>411</v>
      </c>
      <c r="H230">
        <v>1.665</v>
      </c>
      <c r="I230">
        <v>112.6681</v>
      </c>
      <c r="K230" s="2">
        <v>0.470138888888889</v>
      </c>
      <c r="L230" s="3">
        <f>B210-DATE(1999,12,31)+K210</f>
        <v>283.42847222222224</v>
      </c>
      <c r="M230">
        <f>500*F210/AVERAGE($Q$367,$Q$207)</f>
        <v>574.0312905851639</v>
      </c>
      <c r="N230">
        <f>(277-103)/(-62+(AVERAGE($P$207,$P$367)))*I210+277-((277-103)/(-62+(AVERAGE($P$207,$P$367)))*210)</f>
        <v>209.09910313661857</v>
      </c>
    </row>
    <row r="231" spans="1:14" ht="12.75">
      <c r="A231" t="s">
        <v>215</v>
      </c>
      <c r="B231" s="1">
        <v>36808</v>
      </c>
      <c r="C231" s="2">
        <v>0.4719097222222222</v>
      </c>
      <c r="D231" t="s">
        <v>410</v>
      </c>
      <c r="E231">
        <v>0.675</v>
      </c>
      <c r="F231">
        <v>9.921</v>
      </c>
      <c r="G231" t="s">
        <v>411</v>
      </c>
      <c r="H231">
        <v>1.665</v>
      </c>
      <c r="I231">
        <v>107.0253</v>
      </c>
      <c r="K231" s="2">
        <v>0.472222222222222</v>
      </c>
      <c r="L231" s="3">
        <f t="shared" si="16"/>
        <v>283.47222222222223</v>
      </c>
      <c r="M231">
        <f t="shared" si="17"/>
        <v>522.7039828452356</v>
      </c>
      <c r="N231">
        <f>(277-103)/(-62+(AVERAGE($P$207,$P$367)))*I231+277-((277-103)/(-62+(AVERAGE($P$207,$P$367)))*210)</f>
        <v>157.38678034412993</v>
      </c>
    </row>
    <row r="232" spans="1:14" ht="12.75">
      <c r="A232" t="s">
        <v>216</v>
      </c>
      <c r="B232" s="1">
        <v>36808</v>
      </c>
      <c r="C232" s="2">
        <v>0.47400462962962964</v>
      </c>
      <c r="D232" t="s">
        <v>410</v>
      </c>
      <c r="E232">
        <v>0.673</v>
      </c>
      <c r="F232">
        <v>9.7461</v>
      </c>
      <c r="G232" t="s">
        <v>411</v>
      </c>
      <c r="H232">
        <v>1.666</v>
      </c>
      <c r="I232">
        <v>105.742</v>
      </c>
      <c r="K232" s="2">
        <v>0.474305555555555</v>
      </c>
      <c r="L232" s="3">
        <f t="shared" si="16"/>
        <v>283.47430555555553</v>
      </c>
      <c r="M232">
        <f t="shared" si="17"/>
        <v>513.4890925519555</v>
      </c>
      <c r="N232">
        <f>(277-103)/(-62+(AVERAGE($P$207,$P$367)))*I232+277-((277-103)/(-62+(AVERAGE($P$207,$P$367)))*210)</f>
        <v>155.8961263797641</v>
      </c>
    </row>
    <row r="233" spans="1:14" ht="12.75">
      <c r="A233" t="s">
        <v>418</v>
      </c>
      <c r="B233" s="1">
        <v>36808</v>
      </c>
      <c r="C233">
        <f>AVERAGE(C232,C234)</f>
        <v>0.47608796296296296</v>
      </c>
      <c r="D233" t="s">
        <v>410</v>
      </c>
      <c r="E233" t="s">
        <v>418</v>
      </c>
      <c r="F233" t="s">
        <v>418</v>
      </c>
      <c r="G233" t="s">
        <v>411</v>
      </c>
      <c r="H233" t="s">
        <v>418</v>
      </c>
      <c r="I233" t="s">
        <v>418</v>
      </c>
      <c r="K233" s="2">
        <v>0.476388888888889</v>
      </c>
      <c r="L233" s="3">
        <f t="shared" si="16"/>
        <v>283.4763888888889</v>
      </c>
      <c r="M233" t="s">
        <v>418</v>
      </c>
      <c r="N233" t="s">
        <v>418</v>
      </c>
    </row>
    <row r="234" spans="1:14" ht="12.75">
      <c r="A234" t="s">
        <v>217</v>
      </c>
      <c r="B234" s="1">
        <v>36808</v>
      </c>
      <c r="C234" s="2">
        <v>0.4781712962962963</v>
      </c>
      <c r="D234" t="s">
        <v>410</v>
      </c>
      <c r="E234">
        <v>0.675</v>
      </c>
      <c r="F234">
        <v>10.0913</v>
      </c>
      <c r="G234" t="s">
        <v>411</v>
      </c>
      <c r="H234">
        <v>1.671</v>
      </c>
      <c r="I234">
        <v>102.346</v>
      </c>
      <c r="K234" s="2">
        <v>0.478472222222222</v>
      </c>
      <c r="L234" s="3">
        <f t="shared" si="16"/>
        <v>283.4784722222222</v>
      </c>
      <c r="M234">
        <f t="shared" si="17"/>
        <v>531.6765146745415</v>
      </c>
      <c r="N234">
        <f aca="true" t="shared" si="19" ref="N234:N250">(277-103)/(-62+(AVERAGE($P$207,$P$367)))*I234+277-((277-103)/(-62+(AVERAGE($P$207,$P$367)))*210)</f>
        <v>151.95140506519527</v>
      </c>
    </row>
    <row r="235" spans="1:14" ht="12.75">
      <c r="A235" t="s">
        <v>218</v>
      </c>
      <c r="B235" s="1">
        <v>36808</v>
      </c>
      <c r="C235" s="2">
        <v>0.48025462962962967</v>
      </c>
      <c r="D235" t="s">
        <v>410</v>
      </c>
      <c r="E235">
        <v>0.675</v>
      </c>
      <c r="F235">
        <v>9.9059</v>
      </c>
      <c r="G235" t="s">
        <v>411</v>
      </c>
      <c r="H235">
        <v>1.666</v>
      </c>
      <c r="I235">
        <v>100.13</v>
      </c>
      <c r="K235" s="2">
        <v>0.480555555555555</v>
      </c>
      <c r="L235" s="3">
        <f t="shared" si="16"/>
        <v>283.48055555555555</v>
      </c>
      <c r="M235">
        <f t="shared" si="17"/>
        <v>521.9084148439291</v>
      </c>
      <c r="N235">
        <f t="shared" si="19"/>
        <v>149.37734663378046</v>
      </c>
    </row>
    <row r="236" spans="1:14" ht="12.75">
      <c r="A236" t="s">
        <v>219</v>
      </c>
      <c r="B236" s="1">
        <v>36808</v>
      </c>
      <c r="C236" s="2">
        <v>0.48239583333333336</v>
      </c>
      <c r="D236" t="s">
        <v>410</v>
      </c>
      <c r="E236">
        <v>0.678</v>
      </c>
      <c r="F236">
        <v>9.8156</v>
      </c>
      <c r="G236" t="s">
        <v>411</v>
      </c>
      <c r="H236">
        <v>1.67</v>
      </c>
      <c r="I236">
        <v>100.4553</v>
      </c>
      <c r="K236" s="2">
        <v>0.482638888888889</v>
      </c>
      <c r="L236" s="3">
        <f t="shared" si="16"/>
        <v>283.4826388888889</v>
      </c>
      <c r="M236">
        <f t="shared" si="17"/>
        <v>517.1508128228702</v>
      </c>
      <c r="N236">
        <f t="shared" si="19"/>
        <v>149.75520818961945</v>
      </c>
    </row>
    <row r="237" spans="1:14" ht="12.75">
      <c r="A237" t="s">
        <v>220</v>
      </c>
      <c r="B237" s="1">
        <v>36808</v>
      </c>
      <c r="C237" s="2">
        <v>0.4844212962962963</v>
      </c>
      <c r="D237" t="s">
        <v>410</v>
      </c>
      <c r="E237">
        <v>0.676</v>
      </c>
      <c r="F237">
        <v>10.119</v>
      </c>
      <c r="G237" t="s">
        <v>411</v>
      </c>
      <c r="H237">
        <v>1.67</v>
      </c>
      <c r="I237">
        <v>96.8456</v>
      </c>
      <c r="K237" s="2">
        <v>0.484722222222222</v>
      </c>
      <c r="L237" s="3">
        <f t="shared" si="16"/>
        <v>283.4847222222222</v>
      </c>
      <c r="M237">
        <f t="shared" si="17"/>
        <v>533.135934120647</v>
      </c>
      <c r="N237">
        <f t="shared" si="19"/>
        <v>145.56225750375398</v>
      </c>
    </row>
    <row r="238" spans="1:14" ht="12.75">
      <c r="A238" t="s">
        <v>221</v>
      </c>
      <c r="B238" s="1">
        <v>36808</v>
      </c>
      <c r="C238" s="2">
        <v>0.4865162037037037</v>
      </c>
      <c r="D238" t="s">
        <v>410</v>
      </c>
      <c r="E238">
        <v>0.676</v>
      </c>
      <c r="F238">
        <v>9.5659</v>
      </c>
      <c r="G238" t="s">
        <v>411</v>
      </c>
      <c r="H238">
        <v>1.673</v>
      </c>
      <c r="I238">
        <v>98.0269</v>
      </c>
      <c r="K238" s="2">
        <v>0.486805555555555</v>
      </c>
      <c r="L238" s="3">
        <f t="shared" si="16"/>
        <v>283.4868055555556</v>
      </c>
      <c r="M238">
        <f t="shared" si="17"/>
        <v>503.9949631588791</v>
      </c>
      <c r="N238">
        <f t="shared" si="19"/>
        <v>146.93443043923696</v>
      </c>
    </row>
    <row r="239" spans="1:14" ht="12.75">
      <c r="A239" t="s">
        <v>222</v>
      </c>
      <c r="B239" s="1">
        <v>36808</v>
      </c>
      <c r="C239" s="2">
        <v>0.48859953703703707</v>
      </c>
      <c r="D239" t="s">
        <v>410</v>
      </c>
      <c r="E239">
        <v>0.676</v>
      </c>
      <c r="F239">
        <v>9.947</v>
      </c>
      <c r="G239" t="s">
        <v>411</v>
      </c>
      <c r="H239">
        <v>1.675</v>
      </c>
      <c r="I239">
        <v>96.7503</v>
      </c>
      <c r="K239" s="2">
        <v>0.488888888888889</v>
      </c>
      <c r="L239" s="3">
        <f t="shared" si="16"/>
        <v>283.4888888888889</v>
      </c>
      <c r="M239">
        <f t="shared" si="17"/>
        <v>524.0738350329159</v>
      </c>
      <c r="N239">
        <f t="shared" si="19"/>
        <v>145.45155905225857</v>
      </c>
    </row>
    <row r="240" spans="1:14" ht="12.75">
      <c r="A240" t="s">
        <v>223</v>
      </c>
      <c r="B240" s="1">
        <v>36808</v>
      </c>
      <c r="C240" s="2">
        <v>0.49068287037037034</v>
      </c>
      <c r="D240" t="s">
        <v>410</v>
      </c>
      <c r="E240">
        <v>0.678</v>
      </c>
      <c r="F240">
        <v>10.2729</v>
      </c>
      <c r="G240" t="s">
        <v>411</v>
      </c>
      <c r="H240">
        <v>1.678</v>
      </c>
      <c r="I240">
        <v>98.1591</v>
      </c>
      <c r="K240" s="2">
        <v>0.490972222222222</v>
      </c>
      <c r="L240" s="3">
        <f t="shared" si="16"/>
        <v>283.49097222222224</v>
      </c>
      <c r="M240">
        <f t="shared" si="17"/>
        <v>541.2444053392622</v>
      </c>
      <c r="N240">
        <f t="shared" si="19"/>
        <v>147.08799114529876</v>
      </c>
    </row>
    <row r="241" spans="1:14" ht="12.75">
      <c r="A241" t="s">
        <v>224</v>
      </c>
      <c r="B241" s="1">
        <v>36808</v>
      </c>
      <c r="C241" s="2">
        <v>0.4927662037037037</v>
      </c>
      <c r="D241" t="s">
        <v>410</v>
      </c>
      <c r="E241">
        <v>0.676</v>
      </c>
      <c r="F241">
        <v>10.5801</v>
      </c>
      <c r="G241" t="s">
        <v>411</v>
      </c>
      <c r="H241">
        <v>1.678</v>
      </c>
      <c r="I241">
        <v>96.4052</v>
      </c>
      <c r="K241" s="2">
        <v>0.493055555555555</v>
      </c>
      <c r="L241" s="3">
        <f t="shared" si="16"/>
        <v>283.49305555555554</v>
      </c>
      <c r="M241">
        <f t="shared" si="17"/>
        <v>557.429735802931</v>
      </c>
      <c r="N241">
        <f t="shared" si="19"/>
        <v>145.0506982378717</v>
      </c>
    </row>
    <row r="242" spans="1:14" ht="12.75">
      <c r="A242" t="s">
        <v>225</v>
      </c>
      <c r="B242" s="1">
        <v>36808</v>
      </c>
      <c r="C242" s="2">
        <v>0.494849537037037</v>
      </c>
      <c r="D242" t="s">
        <v>410</v>
      </c>
      <c r="E242">
        <v>0.678</v>
      </c>
      <c r="F242">
        <v>10.0917</v>
      </c>
      <c r="G242" t="s">
        <v>411</v>
      </c>
      <c r="H242">
        <v>1.675</v>
      </c>
      <c r="I242">
        <v>94.1743</v>
      </c>
      <c r="K242" s="2">
        <v>0.495138888888889</v>
      </c>
      <c r="L242" s="3">
        <f t="shared" si="16"/>
        <v>283.4951388888889</v>
      </c>
      <c r="M242">
        <f t="shared" si="17"/>
        <v>531.6975893235826</v>
      </c>
      <c r="N242">
        <f t="shared" si="19"/>
        <v>142.4593322836103</v>
      </c>
    </row>
    <row r="243" spans="1:14" ht="12.75">
      <c r="A243" t="s">
        <v>226</v>
      </c>
      <c r="B243" s="1">
        <v>36808</v>
      </c>
      <c r="C243" s="2">
        <v>0.49693287037037037</v>
      </c>
      <c r="D243" t="s">
        <v>410</v>
      </c>
      <c r="E243">
        <v>0.678</v>
      </c>
      <c r="F243">
        <v>10.2028</v>
      </c>
      <c r="G243" t="s">
        <v>411</v>
      </c>
      <c r="H243">
        <v>1.675</v>
      </c>
      <c r="I243">
        <v>92.4941</v>
      </c>
      <c r="K243" s="2">
        <v>0.497222222222222</v>
      </c>
      <c r="L243" s="3">
        <f t="shared" si="16"/>
        <v>283.4972222222222</v>
      </c>
      <c r="M243">
        <f t="shared" si="17"/>
        <v>537.5510730947858</v>
      </c>
      <c r="N243">
        <f t="shared" si="19"/>
        <v>140.50764772744463</v>
      </c>
    </row>
    <row r="244" spans="1:14" ht="12.75">
      <c r="A244" t="s">
        <v>227</v>
      </c>
      <c r="B244" s="1">
        <v>36808</v>
      </c>
      <c r="C244" s="2">
        <v>0.49901620370370375</v>
      </c>
      <c r="D244" t="s">
        <v>410</v>
      </c>
      <c r="E244">
        <v>0.678</v>
      </c>
      <c r="F244">
        <v>10.6543</v>
      </c>
      <c r="G244" t="s">
        <v>411</v>
      </c>
      <c r="H244">
        <v>1.676</v>
      </c>
      <c r="I244">
        <v>92.2158</v>
      </c>
      <c r="K244" s="2">
        <v>0.499305555555555</v>
      </c>
      <c r="L244" s="3">
        <f t="shared" si="16"/>
        <v>283.49930555555557</v>
      </c>
      <c r="M244">
        <f t="shared" si="17"/>
        <v>561.33908320008</v>
      </c>
      <c r="N244">
        <f t="shared" si="19"/>
        <v>140.18438037118892</v>
      </c>
    </row>
    <row r="245" spans="1:14" ht="12.75">
      <c r="A245" t="s">
        <v>228</v>
      </c>
      <c r="B245" s="1">
        <v>36808</v>
      </c>
      <c r="C245" s="2">
        <v>0.501099537037037</v>
      </c>
      <c r="D245" t="s">
        <v>410</v>
      </c>
      <c r="E245">
        <v>0.678</v>
      </c>
      <c r="F245">
        <v>9.8241</v>
      </c>
      <c r="G245" t="s">
        <v>411</v>
      </c>
      <c r="H245">
        <v>1.68</v>
      </c>
      <c r="I245">
        <v>90.7768</v>
      </c>
      <c r="K245" s="2">
        <v>0.501388888888889</v>
      </c>
      <c r="L245" s="3">
        <f t="shared" si="16"/>
        <v>283.50138888888887</v>
      </c>
      <c r="M245">
        <f t="shared" si="17"/>
        <v>517.5986491149964</v>
      </c>
      <c r="N245">
        <f t="shared" si="19"/>
        <v>138.51286860096963</v>
      </c>
    </row>
    <row r="246" spans="1:14" ht="12.75">
      <c r="A246" t="s">
        <v>229</v>
      </c>
      <c r="B246" s="1">
        <v>36808</v>
      </c>
      <c r="C246" s="2">
        <v>0.5031944444444444</v>
      </c>
      <c r="D246" t="s">
        <v>410</v>
      </c>
      <c r="E246">
        <v>0.678</v>
      </c>
      <c r="F246">
        <v>10.598</v>
      </c>
      <c r="G246" t="s">
        <v>411</v>
      </c>
      <c r="H246">
        <v>1.68</v>
      </c>
      <c r="I246">
        <v>90.0183</v>
      </c>
      <c r="K246" s="2">
        <v>0.503472222222222</v>
      </c>
      <c r="L246" s="3">
        <f t="shared" si="16"/>
        <v>283.50347222222223</v>
      </c>
      <c r="M246">
        <f t="shared" si="17"/>
        <v>558.3728263475261</v>
      </c>
      <c r="N246">
        <f t="shared" si="19"/>
        <v>137.63181114599308</v>
      </c>
    </row>
    <row r="247" spans="1:14" ht="12.75">
      <c r="A247" t="s">
        <v>230</v>
      </c>
      <c r="B247" s="1">
        <v>36808</v>
      </c>
      <c r="C247" s="2">
        <v>0.5052777777777778</v>
      </c>
      <c r="D247" t="s">
        <v>410</v>
      </c>
      <c r="E247">
        <v>0.678</v>
      </c>
      <c r="F247">
        <v>9.7143</v>
      </c>
      <c r="G247" t="s">
        <v>411</v>
      </c>
      <c r="H247">
        <v>1.681</v>
      </c>
      <c r="I247">
        <v>81.6455</v>
      </c>
      <c r="K247" s="2">
        <v>0.505555555555555</v>
      </c>
      <c r="L247" s="3">
        <f t="shared" si="16"/>
        <v>283.50555555555553</v>
      </c>
      <c r="M247">
        <f t="shared" si="17"/>
        <v>511.8136579531773</v>
      </c>
      <c r="N247">
        <f t="shared" si="19"/>
        <v>127.90614488491468</v>
      </c>
    </row>
    <row r="248" spans="1:14" ht="12.75">
      <c r="A248" t="s">
        <v>231</v>
      </c>
      <c r="B248" s="1">
        <v>36808</v>
      </c>
      <c r="C248" s="2">
        <v>0.507361111111111</v>
      </c>
      <c r="D248" t="s">
        <v>410</v>
      </c>
      <c r="E248">
        <v>0.68</v>
      </c>
      <c r="F248">
        <v>9.9881</v>
      </c>
      <c r="G248" t="s">
        <v>411</v>
      </c>
      <c r="H248">
        <v>1.68</v>
      </c>
      <c r="I248">
        <v>81.6264</v>
      </c>
      <c r="K248" s="2">
        <v>0.507638888888889</v>
      </c>
      <c r="L248" s="3">
        <f t="shared" si="16"/>
        <v>283.5076388888889</v>
      </c>
      <c r="M248">
        <f t="shared" si="17"/>
        <v>526.2392552219028</v>
      </c>
      <c r="N248">
        <f t="shared" si="19"/>
        <v>127.88395873146703</v>
      </c>
    </row>
    <row r="249" spans="1:14" ht="12.75">
      <c r="A249" t="s">
        <v>232</v>
      </c>
      <c r="B249" s="1">
        <v>36808</v>
      </c>
      <c r="C249" s="2">
        <v>0.5094444444444445</v>
      </c>
      <c r="D249" t="s">
        <v>410</v>
      </c>
      <c r="E249">
        <v>0.68</v>
      </c>
      <c r="F249">
        <v>10.4028</v>
      </c>
      <c r="G249" t="s">
        <v>411</v>
      </c>
      <c r="H249">
        <v>1.68</v>
      </c>
      <c r="I249">
        <v>83.8402</v>
      </c>
      <c r="K249" s="2">
        <v>0.509722222222222</v>
      </c>
      <c r="L249" s="3">
        <f t="shared" si="16"/>
        <v>283.5097222222222</v>
      </c>
      <c r="M249">
        <f t="shared" si="17"/>
        <v>548.0883976154033</v>
      </c>
      <c r="N249">
        <f t="shared" si="19"/>
        <v>130.4554616897098</v>
      </c>
    </row>
    <row r="250" spans="1:14" ht="12.75">
      <c r="A250" t="s">
        <v>233</v>
      </c>
      <c r="B250" s="1">
        <v>36808</v>
      </c>
      <c r="C250" s="2">
        <v>0.5115277777777778</v>
      </c>
      <c r="D250" t="s">
        <v>410</v>
      </c>
      <c r="E250">
        <v>0.68</v>
      </c>
      <c r="F250">
        <v>10.1719</v>
      </c>
      <c r="G250" t="s">
        <v>411</v>
      </c>
      <c r="H250">
        <v>1.68</v>
      </c>
      <c r="I250">
        <v>83.4906</v>
      </c>
      <c r="K250" s="2">
        <v>0.511805555555555</v>
      </c>
      <c r="L250" s="3">
        <f t="shared" si="16"/>
        <v>283.51180555555555</v>
      </c>
      <c r="M250">
        <f t="shared" si="17"/>
        <v>535.9230564563504</v>
      </c>
      <c r="N250">
        <f t="shared" si="19"/>
        <v>130.04937377110758</v>
      </c>
    </row>
    <row r="251" spans="1:14" ht="12.75">
      <c r="A251" t="s">
        <v>418</v>
      </c>
      <c r="B251" s="1">
        <v>36808</v>
      </c>
      <c r="C251">
        <f>AVERAGE(C250,C252)</f>
        <v>0.5136168981481481</v>
      </c>
      <c r="D251" t="s">
        <v>410</v>
      </c>
      <c r="E251" t="s">
        <v>418</v>
      </c>
      <c r="F251" t="s">
        <v>418</v>
      </c>
      <c r="G251" t="s">
        <v>411</v>
      </c>
      <c r="H251" t="s">
        <v>418</v>
      </c>
      <c r="I251" t="s">
        <v>418</v>
      </c>
      <c r="K251" s="2">
        <v>0.513888888888889</v>
      </c>
      <c r="L251" s="3">
        <f t="shared" si="16"/>
        <v>283.5138888888889</v>
      </c>
      <c r="M251" t="s">
        <v>418</v>
      </c>
      <c r="N251" t="s">
        <v>418</v>
      </c>
    </row>
    <row r="252" spans="1:14" ht="12.75">
      <c r="A252" t="s">
        <v>234</v>
      </c>
      <c r="B252" s="1">
        <v>36808</v>
      </c>
      <c r="C252" s="2">
        <v>0.5157060185185185</v>
      </c>
      <c r="D252" t="s">
        <v>410</v>
      </c>
      <c r="E252">
        <v>0.68</v>
      </c>
      <c r="F252">
        <v>10.15</v>
      </c>
      <c r="G252" t="s">
        <v>411</v>
      </c>
      <c r="H252">
        <v>1.683</v>
      </c>
      <c r="I252">
        <v>78.2914</v>
      </c>
      <c r="K252" s="2">
        <v>0.515972222222222</v>
      </c>
      <c r="L252" s="3">
        <f t="shared" si="16"/>
        <v>283.5159722222222</v>
      </c>
      <c r="M252">
        <f t="shared" si="17"/>
        <v>534.7692194213428</v>
      </c>
      <c r="N252">
        <f>(277-103)/(-62+(AVERAGE($P$207,$P$367)))*I252+277-((277-103)/(-62+(AVERAGE($P$207,$P$367)))*210)</f>
        <v>124.01009371848494</v>
      </c>
    </row>
    <row r="253" spans="1:14" ht="12.75">
      <c r="A253" t="s">
        <v>235</v>
      </c>
      <c r="B253" s="1">
        <v>36808</v>
      </c>
      <c r="C253" s="2">
        <v>0.5177893518518518</v>
      </c>
      <c r="D253" t="s">
        <v>410</v>
      </c>
      <c r="E253">
        <v>0.68</v>
      </c>
      <c r="F253">
        <v>10.7512</v>
      </c>
      <c r="G253" t="s">
        <v>411</v>
      </c>
      <c r="H253">
        <v>1.686</v>
      </c>
      <c r="I253">
        <v>79.4279</v>
      </c>
      <c r="K253" s="2">
        <v>0.518055555555555</v>
      </c>
      <c r="L253" s="3">
        <f t="shared" si="16"/>
        <v>283.5180555555556</v>
      </c>
      <c r="M253">
        <f t="shared" si="17"/>
        <v>566.4444169303193</v>
      </c>
      <c r="N253">
        <f>(277-103)/(-62+(AVERAGE($P$207,$P$367)))*I253+277-((277-103)/(-62+(AVERAGE($P$207,$P$367)))*210)</f>
        <v>125.33022792755662</v>
      </c>
    </row>
    <row r="254" spans="1:14" ht="12.75">
      <c r="A254" t="s">
        <v>418</v>
      </c>
      <c r="B254" s="1">
        <v>36808</v>
      </c>
      <c r="C254">
        <f>AVERAGE(C253,C256)</f>
        <v>0.5209143518518519</v>
      </c>
      <c r="D254" t="s">
        <v>410</v>
      </c>
      <c r="E254" t="s">
        <v>418</v>
      </c>
      <c r="F254" t="s">
        <v>418</v>
      </c>
      <c r="G254" t="s">
        <v>411</v>
      </c>
      <c r="H254" t="s">
        <v>418</v>
      </c>
      <c r="I254" t="s">
        <v>418</v>
      </c>
      <c r="K254" s="2">
        <v>0.520138888888888</v>
      </c>
      <c r="L254" s="3">
        <f t="shared" si="16"/>
        <v>283.5201388888889</v>
      </c>
      <c r="M254" t="s">
        <v>418</v>
      </c>
      <c r="N254" t="s">
        <v>418</v>
      </c>
    </row>
    <row r="255" spans="1:14" ht="12.75">
      <c r="A255" t="s">
        <v>418</v>
      </c>
      <c r="B255" s="1">
        <v>36808</v>
      </c>
      <c r="C255">
        <f>AVERAGE(C254,C256)</f>
        <v>0.5224768518518519</v>
      </c>
      <c r="D255" t="s">
        <v>410</v>
      </c>
      <c r="E255" t="s">
        <v>418</v>
      </c>
      <c r="F255" t="s">
        <v>418</v>
      </c>
      <c r="G255" t="s">
        <v>411</v>
      </c>
      <c r="H255" t="s">
        <v>418</v>
      </c>
      <c r="I255" t="s">
        <v>418</v>
      </c>
      <c r="K255" s="2">
        <v>0.522222222222222</v>
      </c>
      <c r="L255" s="3">
        <f t="shared" si="16"/>
        <v>283.52222222222224</v>
      </c>
      <c r="M255" t="s">
        <v>418</v>
      </c>
      <c r="N255" t="s">
        <v>418</v>
      </c>
    </row>
    <row r="256" spans="1:14" ht="12.75">
      <c r="A256" t="s">
        <v>236</v>
      </c>
      <c r="B256" s="1">
        <v>36808</v>
      </c>
      <c r="C256" s="2">
        <v>0.5240393518518519</v>
      </c>
      <c r="D256" t="s">
        <v>410</v>
      </c>
      <c r="E256">
        <v>0.68</v>
      </c>
      <c r="F256">
        <v>10.4798</v>
      </c>
      <c r="G256" t="s">
        <v>411</v>
      </c>
      <c r="H256">
        <v>1.681</v>
      </c>
      <c r="I256">
        <v>80.1084</v>
      </c>
      <c r="K256" s="2">
        <v>0.524305555555555</v>
      </c>
      <c r="L256" s="3">
        <f t="shared" si="16"/>
        <v>283.52430555555554</v>
      </c>
      <c r="M256">
        <f t="shared" si="17"/>
        <v>552.1452675558411</v>
      </c>
      <c r="N256">
        <f aca="true" t="shared" si="20" ref="N256:N268">(277-103)/(-62+(AVERAGE($P$207,$P$367)))*I256+277-((277-103)/(-62+(AVERAGE($P$207,$P$367)))*210)</f>
        <v>126.12068224279932</v>
      </c>
    </row>
    <row r="257" spans="1:14" ht="12.75">
      <c r="A257" t="s">
        <v>237</v>
      </c>
      <c r="B257" s="1">
        <v>36808</v>
      </c>
      <c r="C257" s="2">
        <v>0.5261805555555555</v>
      </c>
      <c r="D257" t="s">
        <v>410</v>
      </c>
      <c r="E257">
        <v>0.68</v>
      </c>
      <c r="F257">
        <v>10.5104</v>
      </c>
      <c r="G257" t="s">
        <v>411</v>
      </c>
      <c r="H257">
        <v>1.681</v>
      </c>
      <c r="I257">
        <v>82.2763</v>
      </c>
      <c r="K257" s="2">
        <v>0.526388888888889</v>
      </c>
      <c r="L257" s="3">
        <f t="shared" si="16"/>
        <v>283.5263888888889</v>
      </c>
      <c r="M257">
        <f t="shared" si="17"/>
        <v>553.7574782074958</v>
      </c>
      <c r="N257">
        <f t="shared" si="20"/>
        <v>128.63886873804483</v>
      </c>
    </row>
    <row r="258" spans="1:14" ht="12.75">
      <c r="A258" t="s">
        <v>238</v>
      </c>
      <c r="B258" s="1">
        <v>36808</v>
      </c>
      <c r="C258" s="2">
        <v>0.5282060185185186</v>
      </c>
      <c r="D258" t="s">
        <v>410</v>
      </c>
      <c r="E258">
        <v>0.68</v>
      </c>
      <c r="F258">
        <v>10.7161</v>
      </c>
      <c r="G258" t="s">
        <v>411</v>
      </c>
      <c r="H258">
        <v>1.685</v>
      </c>
      <c r="I258">
        <v>77.9044</v>
      </c>
      <c r="K258" s="2">
        <v>0.528472222222222</v>
      </c>
      <c r="L258" s="3">
        <f t="shared" si="16"/>
        <v>283.5284722222222</v>
      </c>
      <c r="M258">
        <f t="shared" si="17"/>
        <v>564.5951164769509</v>
      </c>
      <c r="N258">
        <f t="shared" si="20"/>
        <v>123.56056275595898</v>
      </c>
    </row>
    <row r="259" spans="1:14" ht="12.75">
      <c r="A259" t="s">
        <v>239</v>
      </c>
      <c r="B259" s="1">
        <v>36808</v>
      </c>
      <c r="C259" s="2">
        <v>0.5302893518518519</v>
      </c>
      <c r="D259" t="s">
        <v>410</v>
      </c>
      <c r="E259">
        <v>0.68</v>
      </c>
      <c r="F259">
        <v>10.6783</v>
      </c>
      <c r="G259" t="s">
        <v>411</v>
      </c>
      <c r="H259">
        <v>1.686</v>
      </c>
      <c r="I259">
        <v>79.3512</v>
      </c>
      <c r="K259" s="2">
        <v>0.530555555555555</v>
      </c>
      <c r="L259" s="3">
        <f t="shared" si="16"/>
        <v>283.53055555555557</v>
      </c>
      <c r="M259">
        <f t="shared" si="17"/>
        <v>562.6035621425541</v>
      </c>
      <c r="N259">
        <f t="shared" si="20"/>
        <v>125.24113484015163</v>
      </c>
    </row>
    <row r="260" spans="1:14" ht="12.75">
      <c r="A260" t="s">
        <v>240</v>
      </c>
      <c r="B260" s="1">
        <v>36808</v>
      </c>
      <c r="C260" s="2">
        <v>0.5323842592592593</v>
      </c>
      <c r="D260" t="s">
        <v>410</v>
      </c>
      <c r="E260">
        <v>0.68</v>
      </c>
      <c r="F260">
        <v>10.4808</v>
      </c>
      <c r="G260" t="s">
        <v>411</v>
      </c>
      <c r="H260">
        <v>1.688</v>
      </c>
      <c r="I260">
        <v>77.5521</v>
      </c>
      <c r="K260" s="2">
        <v>0.532638888888889</v>
      </c>
      <c r="L260" s="3">
        <f t="shared" si="16"/>
        <v>283.53263888888887</v>
      </c>
      <c r="M260">
        <f t="shared" si="17"/>
        <v>552.1979541784443</v>
      </c>
      <c r="N260">
        <f t="shared" si="20"/>
        <v>123.15133857482743</v>
      </c>
    </row>
    <row r="261" spans="1:14" ht="12.75">
      <c r="A261" t="s">
        <v>241</v>
      </c>
      <c r="B261" s="1">
        <v>36808</v>
      </c>
      <c r="C261" s="2">
        <v>0.5344675925925926</v>
      </c>
      <c r="D261" t="s">
        <v>410</v>
      </c>
      <c r="E261">
        <v>0.681</v>
      </c>
      <c r="F261">
        <v>9.8624</v>
      </c>
      <c r="G261" t="s">
        <v>411</v>
      </c>
      <c r="H261">
        <v>1.685</v>
      </c>
      <c r="I261">
        <v>80.7228</v>
      </c>
      <c r="K261" s="2">
        <v>0.534722222222222</v>
      </c>
      <c r="L261" s="3">
        <f t="shared" si="16"/>
        <v>283.53472222222223</v>
      </c>
      <c r="M261">
        <f t="shared" si="17"/>
        <v>519.6165467606946</v>
      </c>
      <c r="N261">
        <f t="shared" si="20"/>
        <v>126.83435620501109</v>
      </c>
    </row>
    <row r="262" spans="1:14" ht="12.75">
      <c r="A262" t="s">
        <v>242</v>
      </c>
      <c r="B262" s="1">
        <v>36808</v>
      </c>
      <c r="C262" s="2">
        <v>0.5365509259259259</v>
      </c>
      <c r="D262" t="s">
        <v>410</v>
      </c>
      <c r="E262">
        <v>0.68</v>
      </c>
      <c r="F262">
        <v>10.428</v>
      </c>
      <c r="G262" t="s">
        <v>411</v>
      </c>
      <c r="H262">
        <v>1.683</v>
      </c>
      <c r="I262">
        <v>79.8903</v>
      </c>
      <c r="K262" s="2">
        <v>0.536805555555555</v>
      </c>
      <c r="L262" s="3">
        <f aca="true" t="shared" si="21" ref="L262:L325">B262-DATE(1999,12,31)+K262</f>
        <v>283.53680555555553</v>
      </c>
      <c r="M262">
        <f t="shared" si="17"/>
        <v>549.4161005050012</v>
      </c>
      <c r="N262">
        <f t="shared" si="20"/>
        <v>125.86734192515871</v>
      </c>
    </row>
    <row r="263" spans="1:14" ht="12.75">
      <c r="A263" t="s">
        <v>243</v>
      </c>
      <c r="B263" s="1">
        <v>36808</v>
      </c>
      <c r="C263" s="2">
        <v>0.5386342592592592</v>
      </c>
      <c r="D263" t="s">
        <v>410</v>
      </c>
      <c r="E263">
        <v>0.681</v>
      </c>
      <c r="F263">
        <v>11.0713</v>
      </c>
      <c r="G263" t="s">
        <v>411</v>
      </c>
      <c r="H263">
        <v>1.683</v>
      </c>
      <c r="I263">
        <v>82.3383</v>
      </c>
      <c r="K263" s="2">
        <v>0.538888888888889</v>
      </c>
      <c r="L263" s="3">
        <f t="shared" si="21"/>
        <v>283.5388888888889</v>
      </c>
      <c r="M263">
        <f t="shared" si="17"/>
        <v>583.3094048255678</v>
      </c>
      <c r="N263">
        <f t="shared" si="20"/>
        <v>128.71088661834614</v>
      </c>
    </row>
    <row r="264" spans="1:14" ht="12.75">
      <c r="A264" t="s">
        <v>244</v>
      </c>
      <c r="B264" s="1">
        <v>36808</v>
      </c>
      <c r="C264" s="2">
        <v>0.5407175925925926</v>
      </c>
      <c r="D264" t="s">
        <v>410</v>
      </c>
      <c r="E264">
        <v>0.681</v>
      </c>
      <c r="F264">
        <v>9.6241</v>
      </c>
      <c r="G264" t="s">
        <v>411</v>
      </c>
      <c r="H264">
        <v>1.686</v>
      </c>
      <c r="I264">
        <v>77.09</v>
      </c>
      <c r="K264" s="2">
        <v>0.540972222222222</v>
      </c>
      <c r="L264" s="3">
        <f t="shared" si="21"/>
        <v>283.5409722222222</v>
      </c>
      <c r="M264">
        <f t="shared" si="17"/>
        <v>507.06132459437885</v>
      </c>
      <c r="N264">
        <f t="shared" si="20"/>
        <v>122.61457305083974</v>
      </c>
    </row>
    <row r="265" spans="1:14" ht="12.75">
      <c r="A265" t="s">
        <v>245</v>
      </c>
      <c r="B265" s="1">
        <v>36808</v>
      </c>
      <c r="C265" s="2">
        <v>0.542800925925926</v>
      </c>
      <c r="D265" t="s">
        <v>410</v>
      </c>
      <c r="E265">
        <v>0.685</v>
      </c>
      <c r="F265">
        <v>9.9612</v>
      </c>
      <c r="G265" t="s">
        <v>411</v>
      </c>
      <c r="H265">
        <v>1.691</v>
      </c>
      <c r="I265">
        <v>73.3982</v>
      </c>
      <c r="K265" s="2">
        <v>0.543055555555555</v>
      </c>
      <c r="L265" s="3">
        <f t="shared" si="21"/>
        <v>283.54305555555555</v>
      </c>
      <c r="M265">
        <f t="shared" si="17"/>
        <v>524.8219850738798</v>
      </c>
      <c r="N265">
        <f t="shared" si="20"/>
        <v>118.32625675251074</v>
      </c>
    </row>
    <row r="266" spans="1:14" ht="12.75">
      <c r="A266" t="s">
        <v>246</v>
      </c>
      <c r="B266" s="1">
        <v>36808</v>
      </c>
      <c r="C266" s="2">
        <v>0.5448958333333334</v>
      </c>
      <c r="D266" t="s">
        <v>410</v>
      </c>
      <c r="E266">
        <v>0.68</v>
      </c>
      <c r="F266">
        <v>10.4152</v>
      </c>
      <c r="G266" t="s">
        <v>411</v>
      </c>
      <c r="H266">
        <v>1.688</v>
      </c>
      <c r="I266">
        <v>74.4356</v>
      </c>
      <c r="K266" s="2">
        <v>0.545138888888889</v>
      </c>
      <c r="L266" s="3">
        <f t="shared" si="21"/>
        <v>283.5451388888889</v>
      </c>
      <c r="M266">
        <f t="shared" si="17"/>
        <v>548.7417117356817</v>
      </c>
      <c r="N266">
        <f t="shared" si="20"/>
        <v>119.53127851097179</v>
      </c>
    </row>
    <row r="267" spans="1:14" ht="12.75">
      <c r="A267" t="s">
        <v>247</v>
      </c>
      <c r="B267" s="1">
        <v>36808</v>
      </c>
      <c r="C267" s="2">
        <v>0.5469791666666667</v>
      </c>
      <c r="D267" t="s">
        <v>410</v>
      </c>
      <c r="E267">
        <v>0.68</v>
      </c>
      <c r="F267">
        <v>10.2869</v>
      </c>
      <c r="G267" t="s">
        <v>411</v>
      </c>
      <c r="H267">
        <v>1.688</v>
      </c>
      <c r="I267">
        <v>71.2868</v>
      </c>
      <c r="K267" s="2">
        <v>0.547222222222222</v>
      </c>
      <c r="L267" s="3">
        <f t="shared" si="21"/>
        <v>283.5472222222222</v>
      </c>
      <c r="M267">
        <f t="shared" si="17"/>
        <v>541.9820180557055</v>
      </c>
      <c r="N267">
        <f t="shared" si="20"/>
        <v>115.87369945463655</v>
      </c>
    </row>
    <row r="268" spans="1:14" ht="12.75">
      <c r="A268" t="s">
        <v>248</v>
      </c>
      <c r="B268" s="1">
        <v>36808</v>
      </c>
      <c r="C268" s="2">
        <v>0.5490625</v>
      </c>
      <c r="D268" t="s">
        <v>410</v>
      </c>
      <c r="E268">
        <v>0.681</v>
      </c>
      <c r="F268">
        <v>10.5356</v>
      </c>
      <c r="G268" t="s">
        <v>411</v>
      </c>
      <c r="H268">
        <v>1.685</v>
      </c>
      <c r="I268">
        <v>74.431</v>
      </c>
      <c r="K268" s="2">
        <v>0.549305555555555</v>
      </c>
      <c r="L268" s="3">
        <f t="shared" si="21"/>
        <v>283.5493055555556</v>
      </c>
      <c r="M268">
        <f t="shared" si="17"/>
        <v>555.0851810970935</v>
      </c>
      <c r="N268">
        <f t="shared" si="20"/>
        <v>119.52593524888488</v>
      </c>
    </row>
    <row r="269" spans="1:14" ht="12.75">
      <c r="A269" t="s">
        <v>418</v>
      </c>
      <c r="B269" s="1">
        <v>36808</v>
      </c>
      <c r="C269">
        <f>AVERAGE(C268,C270)</f>
        <v>0.5511458333333333</v>
      </c>
      <c r="D269" t="s">
        <v>410</v>
      </c>
      <c r="E269" t="s">
        <v>418</v>
      </c>
      <c r="F269" t="s">
        <v>418</v>
      </c>
      <c r="G269" t="s">
        <v>411</v>
      </c>
      <c r="H269" t="s">
        <v>418</v>
      </c>
      <c r="I269" t="s">
        <v>418</v>
      </c>
      <c r="K269" s="2">
        <v>0.551388888888888</v>
      </c>
      <c r="L269" s="3">
        <f t="shared" si="21"/>
        <v>283.5513888888889</v>
      </c>
      <c r="M269" t="s">
        <v>418</v>
      </c>
      <c r="N269" t="s">
        <v>418</v>
      </c>
    </row>
    <row r="270" spans="1:14" ht="12.75">
      <c r="A270" t="s">
        <v>249</v>
      </c>
      <c r="B270" s="1">
        <v>36808</v>
      </c>
      <c r="C270" s="2">
        <v>0.5532291666666667</v>
      </c>
      <c r="D270" t="s">
        <v>410</v>
      </c>
      <c r="E270">
        <v>0.681</v>
      </c>
      <c r="F270">
        <v>10.0492</v>
      </c>
      <c r="G270" t="s">
        <v>411</v>
      </c>
      <c r="H270">
        <v>1.685</v>
      </c>
      <c r="I270">
        <v>72.3033</v>
      </c>
      <c r="K270" s="2">
        <v>0.553472222222222</v>
      </c>
      <c r="L270" s="3">
        <f t="shared" si="21"/>
        <v>283.55347222222224</v>
      </c>
      <c r="M270">
        <f t="shared" si="17"/>
        <v>529.4584078629515</v>
      </c>
      <c r="N270">
        <f aca="true" t="shared" si="22" ref="N270:N293">(277-103)/(-62+(AVERAGE($P$207,$P$367)))*I270+277-((277-103)/(-62+(AVERAGE($P$207,$P$367)))*210)</f>
        <v>117.05444421796375</v>
      </c>
    </row>
    <row r="271" spans="1:14" ht="12.75">
      <c r="A271" t="s">
        <v>250</v>
      </c>
      <c r="B271" s="1">
        <v>36808</v>
      </c>
      <c r="C271" s="2">
        <v>0.5553125</v>
      </c>
      <c r="D271" t="s">
        <v>410</v>
      </c>
      <c r="E271">
        <v>0.686</v>
      </c>
      <c r="F271">
        <v>10.2853</v>
      </c>
      <c r="G271" t="s">
        <v>411</v>
      </c>
      <c r="H271">
        <v>1.693</v>
      </c>
      <c r="I271">
        <v>72.6656</v>
      </c>
      <c r="K271" s="2">
        <v>0.555555555555555</v>
      </c>
      <c r="L271" s="3">
        <f t="shared" si="21"/>
        <v>283.55555555555554</v>
      </c>
      <c r="M271">
        <f t="shared" si="17"/>
        <v>541.8977194595406</v>
      </c>
      <c r="N271">
        <f t="shared" si="22"/>
        <v>117.47528418624069</v>
      </c>
    </row>
    <row r="272" spans="1:14" ht="12.75">
      <c r="A272" t="s">
        <v>251</v>
      </c>
      <c r="B272" s="1">
        <v>36808</v>
      </c>
      <c r="C272" s="2">
        <v>0.5573958333333333</v>
      </c>
      <c r="D272" t="s">
        <v>410</v>
      </c>
      <c r="E272">
        <v>0.681</v>
      </c>
      <c r="F272">
        <v>10.9187</v>
      </c>
      <c r="G272" t="s">
        <v>411</v>
      </c>
      <c r="H272">
        <v>1.69</v>
      </c>
      <c r="I272">
        <v>74.2674</v>
      </c>
      <c r="K272" s="2">
        <v>0.557638888888889</v>
      </c>
      <c r="L272" s="3">
        <f t="shared" si="21"/>
        <v>283.5576388888889</v>
      </c>
      <c r="M272">
        <f t="shared" si="17"/>
        <v>575.2694262163365</v>
      </c>
      <c r="N272">
        <f t="shared" si="22"/>
        <v>119.33590097118662</v>
      </c>
    </row>
    <row r="273" spans="1:14" ht="12.75">
      <c r="A273" t="s">
        <v>252</v>
      </c>
      <c r="B273" s="1">
        <v>36808</v>
      </c>
      <c r="C273" s="2">
        <v>0.5594907407407407</v>
      </c>
      <c r="D273" t="s">
        <v>410</v>
      </c>
      <c r="E273">
        <v>0.68</v>
      </c>
      <c r="F273">
        <v>10.614</v>
      </c>
      <c r="G273" t="s">
        <v>411</v>
      </c>
      <c r="H273">
        <v>1.69</v>
      </c>
      <c r="I273">
        <v>73.5197</v>
      </c>
      <c r="K273" s="2">
        <v>0.559722222222222</v>
      </c>
      <c r="L273" s="3">
        <f t="shared" si="21"/>
        <v>283.5597222222222</v>
      </c>
      <c r="M273">
        <f aca="true" t="shared" si="23" ref="M273:M335">500*F273/AVERAGE($Q$367,$Q$207)</f>
        <v>559.2158123091756</v>
      </c>
      <c r="N273">
        <f t="shared" si="22"/>
        <v>118.46738856632703</v>
      </c>
    </row>
    <row r="274" spans="1:14" ht="12.75">
      <c r="A274" t="s">
        <v>253</v>
      </c>
      <c r="B274" s="1">
        <v>36808</v>
      </c>
      <c r="C274" s="2">
        <v>0.5615740740740741</v>
      </c>
      <c r="D274" t="s">
        <v>410</v>
      </c>
      <c r="E274">
        <v>0.68</v>
      </c>
      <c r="F274">
        <v>10.124</v>
      </c>
      <c r="G274" t="s">
        <v>411</v>
      </c>
      <c r="H274">
        <v>1.688</v>
      </c>
      <c r="I274">
        <v>72.8855</v>
      </c>
      <c r="K274" s="2">
        <v>0.561805555555555</v>
      </c>
      <c r="L274" s="3">
        <f t="shared" si="21"/>
        <v>283.56180555555557</v>
      </c>
      <c r="M274">
        <f t="shared" si="23"/>
        <v>533.3993672336625</v>
      </c>
      <c r="N274">
        <f t="shared" si="22"/>
        <v>117.73071534556743</v>
      </c>
    </row>
    <row r="275" spans="1:14" ht="12.75">
      <c r="A275" t="s">
        <v>254</v>
      </c>
      <c r="B275" s="1">
        <v>36808</v>
      </c>
      <c r="C275" s="2">
        <v>0.5636574074074074</v>
      </c>
      <c r="D275" t="s">
        <v>410</v>
      </c>
      <c r="E275">
        <v>0.681</v>
      </c>
      <c r="F275">
        <v>10.3978</v>
      </c>
      <c r="G275" t="s">
        <v>411</v>
      </c>
      <c r="H275">
        <v>1.686</v>
      </c>
      <c r="I275">
        <v>74.8556</v>
      </c>
      <c r="K275" s="2">
        <v>0.563888888888889</v>
      </c>
      <c r="L275" s="3">
        <f t="shared" si="21"/>
        <v>283.56388888888887</v>
      </c>
      <c r="M275">
        <f t="shared" si="23"/>
        <v>547.824964502388</v>
      </c>
      <c r="N275">
        <f t="shared" si="22"/>
        <v>120.01914157107745</v>
      </c>
    </row>
    <row r="276" spans="1:14" ht="12.75">
      <c r="A276" t="s">
        <v>255</v>
      </c>
      <c r="B276" s="1">
        <v>36808</v>
      </c>
      <c r="C276" s="2">
        <v>0.5657407407407408</v>
      </c>
      <c r="D276" t="s">
        <v>410</v>
      </c>
      <c r="E276">
        <v>0.681</v>
      </c>
      <c r="F276">
        <v>11.0253</v>
      </c>
      <c r="G276" t="s">
        <v>411</v>
      </c>
      <c r="H276">
        <v>1.686</v>
      </c>
      <c r="I276">
        <v>74.8296</v>
      </c>
      <c r="K276" s="2">
        <v>0.565972222222222</v>
      </c>
      <c r="L276" s="3">
        <f t="shared" si="21"/>
        <v>283.56597222222223</v>
      </c>
      <c r="M276">
        <f t="shared" si="23"/>
        <v>580.8858201858257</v>
      </c>
      <c r="N276">
        <f t="shared" si="22"/>
        <v>119.98894052449947</v>
      </c>
    </row>
    <row r="277" spans="1:14" ht="12.75">
      <c r="A277" t="s">
        <v>256</v>
      </c>
      <c r="B277" s="1">
        <v>36808</v>
      </c>
      <c r="C277" s="2">
        <v>0.5678240740740741</v>
      </c>
      <c r="D277" t="s">
        <v>410</v>
      </c>
      <c r="E277">
        <v>0.681</v>
      </c>
      <c r="F277">
        <v>10.2771</v>
      </c>
      <c r="G277" t="s">
        <v>411</v>
      </c>
      <c r="H277">
        <v>1.688</v>
      </c>
      <c r="I277">
        <v>75.3207</v>
      </c>
      <c r="K277" s="2">
        <v>0.568055555555555</v>
      </c>
      <c r="L277" s="3">
        <f t="shared" si="21"/>
        <v>283.56805555555553</v>
      </c>
      <c r="M277">
        <f t="shared" si="23"/>
        <v>541.4656891541953</v>
      </c>
      <c r="N277">
        <f t="shared" si="22"/>
        <v>120.55939183120881</v>
      </c>
    </row>
    <row r="278" spans="1:14" ht="12.75">
      <c r="A278" t="s">
        <v>257</v>
      </c>
      <c r="B278" s="1">
        <v>36808</v>
      </c>
      <c r="C278" s="2">
        <v>0.5699074074074074</v>
      </c>
      <c r="D278" t="s">
        <v>410</v>
      </c>
      <c r="E278">
        <v>0.68</v>
      </c>
      <c r="F278">
        <v>10.0371</v>
      </c>
      <c r="G278" t="s">
        <v>411</v>
      </c>
      <c r="H278">
        <v>1.688</v>
      </c>
      <c r="I278">
        <v>75.9544</v>
      </c>
      <c r="K278" s="2">
        <v>0.570138888888888</v>
      </c>
      <c r="L278" s="3">
        <f t="shared" si="21"/>
        <v>283.5701388888889</v>
      </c>
      <c r="M278">
        <f t="shared" si="23"/>
        <v>528.8208997294541</v>
      </c>
      <c r="N278">
        <f t="shared" si="22"/>
        <v>121.29548426261113</v>
      </c>
    </row>
    <row r="279" spans="1:14" ht="12.75">
      <c r="A279" t="s">
        <v>258</v>
      </c>
      <c r="B279" s="1">
        <v>36808</v>
      </c>
      <c r="C279" s="2">
        <v>0.5719907407407407</v>
      </c>
      <c r="D279" t="s">
        <v>410</v>
      </c>
      <c r="E279">
        <v>0.681</v>
      </c>
      <c r="F279">
        <v>10.5491</v>
      </c>
      <c r="G279" t="s">
        <v>411</v>
      </c>
      <c r="H279">
        <v>1.691</v>
      </c>
      <c r="I279">
        <v>75.856</v>
      </c>
      <c r="K279" s="2">
        <v>0.572222222222222</v>
      </c>
      <c r="L279" s="3">
        <f t="shared" si="21"/>
        <v>283.5722222222222</v>
      </c>
      <c r="M279">
        <f t="shared" si="23"/>
        <v>555.7964505022351</v>
      </c>
      <c r="N279">
        <f t="shared" si="22"/>
        <v>121.18118491710067</v>
      </c>
    </row>
    <row r="280" spans="1:14" ht="12.75">
      <c r="A280" t="s">
        <v>259</v>
      </c>
      <c r="B280" s="1">
        <v>36808</v>
      </c>
      <c r="C280" s="2">
        <v>0.5741435185185185</v>
      </c>
      <c r="D280" t="s">
        <v>410</v>
      </c>
      <c r="E280">
        <v>0.681</v>
      </c>
      <c r="F280">
        <v>10.3435</v>
      </c>
      <c r="G280" t="s">
        <v>411</v>
      </c>
      <c r="H280">
        <v>1.69</v>
      </c>
      <c r="I280">
        <v>74.5529</v>
      </c>
      <c r="K280" s="2">
        <v>0.574305555555555</v>
      </c>
      <c r="L280" s="3">
        <f t="shared" si="21"/>
        <v>283.57430555555555</v>
      </c>
      <c r="M280">
        <f t="shared" si="23"/>
        <v>544.9640808950403</v>
      </c>
      <c r="N280">
        <f t="shared" si="22"/>
        <v>119.667531694187</v>
      </c>
    </row>
    <row r="281" spans="1:14" ht="12.75">
      <c r="A281" t="s">
        <v>260</v>
      </c>
      <c r="B281" s="1">
        <v>36808</v>
      </c>
      <c r="C281" s="2">
        <v>0.5761689814814815</v>
      </c>
      <c r="D281" t="s">
        <v>410</v>
      </c>
      <c r="E281">
        <v>0.683</v>
      </c>
      <c r="F281">
        <v>10.0008</v>
      </c>
      <c r="G281" t="s">
        <v>411</v>
      </c>
      <c r="H281">
        <v>1.686</v>
      </c>
      <c r="I281">
        <v>77.2959</v>
      </c>
      <c r="K281" s="2">
        <v>0.576388888888888</v>
      </c>
      <c r="L281" s="3">
        <f t="shared" si="21"/>
        <v>283.5763888888889</v>
      </c>
      <c r="M281">
        <f t="shared" si="23"/>
        <v>526.908375328962</v>
      </c>
      <c r="N281">
        <f t="shared" si="22"/>
        <v>122.85374210816298</v>
      </c>
    </row>
    <row r="282" spans="1:14" ht="12.75">
      <c r="A282" t="s">
        <v>261</v>
      </c>
      <c r="B282" s="1">
        <v>36808</v>
      </c>
      <c r="C282" s="2">
        <v>0.5782523148148148</v>
      </c>
      <c r="D282" t="s">
        <v>410</v>
      </c>
      <c r="E282">
        <v>0.681</v>
      </c>
      <c r="F282">
        <v>10.1386</v>
      </c>
      <c r="G282" t="s">
        <v>411</v>
      </c>
      <c r="H282">
        <v>1.688</v>
      </c>
      <c r="I282">
        <v>76.9711</v>
      </c>
      <c r="K282" s="2">
        <v>0.578472222222222</v>
      </c>
      <c r="L282" s="3">
        <f t="shared" si="21"/>
        <v>283.5784722222222</v>
      </c>
      <c r="M282">
        <f t="shared" si="23"/>
        <v>534.1685919236676</v>
      </c>
      <c r="N282">
        <f t="shared" si="22"/>
        <v>122.47646134168127</v>
      </c>
    </row>
    <row r="283" spans="1:14" ht="12.75">
      <c r="A283" t="s">
        <v>262</v>
      </c>
      <c r="B283" s="1">
        <v>36808</v>
      </c>
      <c r="C283" s="2">
        <v>0.5803356481481482</v>
      </c>
      <c r="D283" t="s">
        <v>410</v>
      </c>
      <c r="E283">
        <v>0.681</v>
      </c>
      <c r="F283">
        <v>10.2391</v>
      </c>
      <c r="G283" t="s">
        <v>411</v>
      </c>
      <c r="H283">
        <v>1.69</v>
      </c>
      <c r="I283">
        <v>73.4901</v>
      </c>
      <c r="K283" s="2">
        <v>0.580555555555555</v>
      </c>
      <c r="L283" s="3">
        <f t="shared" si="21"/>
        <v>283.5805555555556</v>
      </c>
      <c r="M283">
        <f t="shared" si="23"/>
        <v>539.4635974952779</v>
      </c>
      <c r="N283">
        <f t="shared" si="22"/>
        <v>118.43300583637671</v>
      </c>
    </row>
    <row r="284" spans="1:14" ht="12.75">
      <c r="A284" t="s">
        <v>263</v>
      </c>
      <c r="B284" s="1">
        <v>36808</v>
      </c>
      <c r="C284" s="2">
        <v>0.5824189814814814</v>
      </c>
      <c r="D284" t="s">
        <v>410</v>
      </c>
      <c r="E284">
        <v>0.68</v>
      </c>
      <c r="F284">
        <v>9.8504</v>
      </c>
      <c r="G284" t="s">
        <v>411</v>
      </c>
      <c r="H284">
        <v>1.69</v>
      </c>
      <c r="I284">
        <v>71.6577</v>
      </c>
      <c r="K284" s="2">
        <v>0.582638888888888</v>
      </c>
      <c r="L284" s="3">
        <f t="shared" si="21"/>
        <v>283.5826388888889</v>
      </c>
      <c r="M284">
        <f t="shared" si="23"/>
        <v>518.9843072894575</v>
      </c>
      <c r="N284">
        <f t="shared" si="22"/>
        <v>116.30452899985846</v>
      </c>
    </row>
    <row r="285" spans="1:14" ht="12.75">
      <c r="A285" t="s">
        <v>264</v>
      </c>
      <c r="B285" s="1">
        <v>36808</v>
      </c>
      <c r="C285" s="2">
        <v>0.5845023148148148</v>
      </c>
      <c r="D285" t="s">
        <v>410</v>
      </c>
      <c r="E285">
        <v>0.681</v>
      </c>
      <c r="F285">
        <v>10.6571</v>
      </c>
      <c r="G285" t="s">
        <v>411</v>
      </c>
      <c r="H285">
        <v>1.691</v>
      </c>
      <c r="I285">
        <v>71.1623</v>
      </c>
      <c r="K285" s="2">
        <v>0.584722222222221</v>
      </c>
      <c r="L285" s="3">
        <f t="shared" si="21"/>
        <v>283.58472222222224</v>
      </c>
      <c r="M285">
        <f t="shared" si="23"/>
        <v>561.4866057433687</v>
      </c>
      <c r="N285">
        <f t="shared" si="22"/>
        <v>115.72908290467666</v>
      </c>
    </row>
    <row r="286" spans="1:14" ht="12.75">
      <c r="A286" t="s">
        <v>265</v>
      </c>
      <c r="B286" s="1">
        <v>36808</v>
      </c>
      <c r="C286" s="2">
        <v>0.5865972222222222</v>
      </c>
      <c r="D286" t="s">
        <v>410</v>
      </c>
      <c r="E286">
        <v>0.681</v>
      </c>
      <c r="F286">
        <v>9.9236</v>
      </c>
      <c r="G286" t="s">
        <v>411</v>
      </c>
      <c r="H286">
        <v>1.686</v>
      </c>
      <c r="I286">
        <v>71.8109</v>
      </c>
      <c r="K286" s="2">
        <v>0.586805555555554</v>
      </c>
      <c r="L286" s="3">
        <f t="shared" si="21"/>
        <v>283.58680555555554</v>
      </c>
      <c r="M286">
        <f t="shared" si="23"/>
        <v>522.8409680640037</v>
      </c>
      <c r="N286">
        <f t="shared" si="22"/>
        <v>116.48248285892561</v>
      </c>
    </row>
    <row r="287" spans="1:14" ht="12.75">
      <c r="A287" t="s">
        <v>266</v>
      </c>
      <c r="B287" s="1">
        <v>36808</v>
      </c>
      <c r="C287" s="2">
        <v>0.5886689814814815</v>
      </c>
      <c r="D287" t="s">
        <v>410</v>
      </c>
      <c r="E287">
        <v>0.681</v>
      </c>
      <c r="F287">
        <v>10.2337</v>
      </c>
      <c r="G287" t="s">
        <v>411</v>
      </c>
      <c r="H287">
        <v>1.686</v>
      </c>
      <c r="I287">
        <v>72.0515</v>
      </c>
      <c r="K287" s="2">
        <v>0.588888888888888</v>
      </c>
      <c r="L287" s="3">
        <f t="shared" si="21"/>
        <v>283.5888888888889</v>
      </c>
      <c r="M287">
        <f t="shared" si="23"/>
        <v>539.1790897332213</v>
      </c>
      <c r="N287">
        <f t="shared" si="22"/>
        <v>116.76195869764325</v>
      </c>
    </row>
    <row r="288" spans="1:14" ht="12.75">
      <c r="A288" t="s">
        <v>267</v>
      </c>
      <c r="B288" s="1">
        <v>36808</v>
      </c>
      <c r="C288" s="2">
        <v>0.5907638888888889</v>
      </c>
      <c r="D288" t="s">
        <v>410</v>
      </c>
      <c r="E288">
        <v>0.683</v>
      </c>
      <c r="F288">
        <v>10.8108</v>
      </c>
      <c r="G288" t="s">
        <v>411</v>
      </c>
      <c r="H288">
        <v>1.688</v>
      </c>
      <c r="I288">
        <v>71.7029</v>
      </c>
      <c r="K288" s="2">
        <v>0.590972222222222</v>
      </c>
      <c r="L288" s="3">
        <f t="shared" si="21"/>
        <v>283.5909722222222</v>
      </c>
      <c r="M288">
        <f t="shared" si="23"/>
        <v>569.5845396374633</v>
      </c>
      <c r="N288">
        <f t="shared" si="22"/>
        <v>116.35703235775554</v>
      </c>
    </row>
    <row r="289" spans="1:14" ht="12.75">
      <c r="A289" t="s">
        <v>268</v>
      </c>
      <c r="B289" s="1">
        <v>36808</v>
      </c>
      <c r="C289" s="2">
        <v>0.5929050925925926</v>
      </c>
      <c r="D289" t="s">
        <v>410</v>
      </c>
      <c r="E289">
        <v>0.683</v>
      </c>
      <c r="F289">
        <v>10.2394</v>
      </c>
      <c r="G289" t="s">
        <v>411</v>
      </c>
      <c r="H289">
        <v>1.691</v>
      </c>
      <c r="I289">
        <v>67.862</v>
      </c>
      <c r="K289" s="2">
        <v>0.593055555555555</v>
      </c>
      <c r="L289" s="3">
        <f t="shared" si="21"/>
        <v>283.59305555555557</v>
      </c>
      <c r="M289">
        <f t="shared" si="23"/>
        <v>539.4794034820588</v>
      </c>
      <c r="N289">
        <f t="shared" si="22"/>
        <v>111.89552467308903</v>
      </c>
    </row>
    <row r="290" spans="1:14" ht="12.75">
      <c r="A290" t="s">
        <v>269</v>
      </c>
      <c r="B290" s="1">
        <v>36808</v>
      </c>
      <c r="C290" s="2">
        <v>0.5949305555555555</v>
      </c>
      <c r="D290" t="s">
        <v>410</v>
      </c>
      <c r="E290">
        <v>0.681</v>
      </c>
      <c r="F290">
        <v>10.0379</v>
      </c>
      <c r="G290" t="s">
        <v>411</v>
      </c>
      <c r="H290">
        <v>1.691</v>
      </c>
      <c r="I290">
        <v>68.8641</v>
      </c>
      <c r="K290" s="2">
        <v>0.595138888888888</v>
      </c>
      <c r="L290" s="3">
        <f t="shared" si="21"/>
        <v>283.59513888888887</v>
      </c>
      <c r="M290">
        <f t="shared" si="23"/>
        <v>528.8630490275366</v>
      </c>
      <c r="N290">
        <f t="shared" si="22"/>
        <v>113.05954270292688</v>
      </c>
    </row>
    <row r="291" spans="1:14" ht="12.75">
      <c r="A291" t="s">
        <v>270</v>
      </c>
      <c r="B291" s="1">
        <v>36808</v>
      </c>
      <c r="C291" s="2">
        <v>0.5970138888888888</v>
      </c>
      <c r="D291" t="s">
        <v>410</v>
      </c>
      <c r="E291">
        <v>0.681</v>
      </c>
      <c r="F291">
        <v>10.1296</v>
      </c>
      <c r="G291" t="s">
        <v>411</v>
      </c>
      <c r="H291">
        <v>1.693</v>
      </c>
      <c r="I291">
        <v>69.4112</v>
      </c>
      <c r="K291" s="2">
        <v>0.597222222222222</v>
      </c>
      <c r="L291" s="3">
        <f t="shared" si="21"/>
        <v>283.59722222222223</v>
      </c>
      <c r="M291">
        <f t="shared" si="23"/>
        <v>533.6944123202398</v>
      </c>
      <c r="N291">
        <f t="shared" si="22"/>
        <v>113.69504241765026</v>
      </c>
    </row>
    <row r="292" spans="1:14" ht="12.75">
      <c r="A292" t="s">
        <v>271</v>
      </c>
      <c r="B292" s="1">
        <v>36808</v>
      </c>
      <c r="C292" s="2">
        <v>0.5990972222222223</v>
      </c>
      <c r="D292" t="s">
        <v>410</v>
      </c>
      <c r="E292">
        <v>0.681</v>
      </c>
      <c r="F292">
        <v>10.1044</v>
      </c>
      <c r="G292" t="s">
        <v>411</v>
      </c>
      <c r="H292">
        <v>1.691</v>
      </c>
      <c r="I292">
        <v>69.8884</v>
      </c>
      <c r="K292" s="2">
        <v>0.599305555555555</v>
      </c>
      <c r="L292" s="3">
        <f t="shared" si="21"/>
        <v>283.59930555555553</v>
      </c>
      <c r="M292">
        <f t="shared" si="23"/>
        <v>532.3667094306419</v>
      </c>
      <c r="N292">
        <f t="shared" si="22"/>
        <v>114.24934778022754</v>
      </c>
    </row>
    <row r="293" spans="1:14" ht="12.75">
      <c r="A293" t="s">
        <v>272</v>
      </c>
      <c r="B293" s="1">
        <v>36808</v>
      </c>
      <c r="C293" s="2">
        <v>0.6011805555555555</v>
      </c>
      <c r="D293" t="s">
        <v>410</v>
      </c>
      <c r="E293">
        <v>0.681</v>
      </c>
      <c r="F293">
        <v>10.2546</v>
      </c>
      <c r="G293" t="s">
        <v>411</v>
      </c>
      <c r="H293">
        <v>1.688</v>
      </c>
      <c r="I293">
        <v>69.9582</v>
      </c>
      <c r="K293" s="2">
        <v>0.601388888888888</v>
      </c>
      <c r="L293" s="3">
        <f t="shared" si="21"/>
        <v>283.6013888888889</v>
      </c>
      <c r="M293">
        <f t="shared" si="23"/>
        <v>540.2802401456258</v>
      </c>
      <c r="N293">
        <f t="shared" si="22"/>
        <v>114.33042597450225</v>
      </c>
    </row>
    <row r="294" spans="1:14" ht="12.75">
      <c r="A294" t="s">
        <v>418</v>
      </c>
      <c r="B294" s="1">
        <v>36808</v>
      </c>
      <c r="C294">
        <f>AVERAGE(C293,C295)</f>
        <v>0.603269675925926</v>
      </c>
      <c r="D294" t="s">
        <v>410</v>
      </c>
      <c r="E294" t="s">
        <v>418</v>
      </c>
      <c r="F294" t="s">
        <v>418</v>
      </c>
      <c r="G294" t="s">
        <v>411</v>
      </c>
      <c r="H294" t="s">
        <v>418</v>
      </c>
      <c r="I294" t="s">
        <v>418</v>
      </c>
      <c r="K294" s="2">
        <v>0.603472222222222</v>
      </c>
      <c r="L294" s="3">
        <f t="shared" si="21"/>
        <v>283.6034722222222</v>
      </c>
      <c r="M294" t="s">
        <v>418</v>
      </c>
      <c r="N294" t="s">
        <v>418</v>
      </c>
    </row>
    <row r="295" spans="1:14" ht="12.75">
      <c r="A295" t="s">
        <v>273</v>
      </c>
      <c r="B295" s="1">
        <v>36808</v>
      </c>
      <c r="C295" s="2">
        <v>0.6053587962962963</v>
      </c>
      <c r="D295" t="s">
        <v>410</v>
      </c>
      <c r="E295">
        <v>0.681</v>
      </c>
      <c r="F295">
        <v>10.4409</v>
      </c>
      <c r="G295" t="s">
        <v>411</v>
      </c>
      <c r="H295">
        <v>1.69</v>
      </c>
      <c r="I295">
        <v>71.2379</v>
      </c>
      <c r="K295" s="2">
        <v>0.605555555555555</v>
      </c>
      <c r="L295" s="3">
        <f t="shared" si="21"/>
        <v>283.60555555555555</v>
      </c>
      <c r="M295">
        <f t="shared" si="23"/>
        <v>550.0957579365811</v>
      </c>
      <c r="N295">
        <f>(277-103)/(-62+(AVERAGE($P$207,$P$367)))*I295+277-((277-103)/(-62+(AVERAGE($P$207,$P$367)))*210)</f>
        <v>115.81689825549569</v>
      </c>
    </row>
    <row r="296" spans="1:14" ht="12.75">
      <c r="A296" t="s">
        <v>274</v>
      </c>
      <c r="B296" s="1">
        <v>36808</v>
      </c>
      <c r="C296" s="2">
        <v>0.6074421296296296</v>
      </c>
      <c r="D296" t="s">
        <v>410</v>
      </c>
      <c r="E296">
        <v>0.681</v>
      </c>
      <c r="F296">
        <v>10.7105</v>
      </c>
      <c r="G296" t="s">
        <v>411</v>
      </c>
      <c r="H296">
        <v>1.691</v>
      </c>
      <c r="I296">
        <v>69.6796</v>
      </c>
      <c r="K296" s="2">
        <v>0.607638888888888</v>
      </c>
      <c r="L296" s="3">
        <f t="shared" si="21"/>
        <v>283.6076388888889</v>
      </c>
      <c r="M296">
        <f t="shared" si="23"/>
        <v>564.3000713903735</v>
      </c>
      <c r="N296">
        <f>(277-103)/(-62+(AVERAGE($P$207,$P$367)))*I296+277-((277-103)/(-62+(AVERAGE($P$207,$P$367)))*210)</f>
        <v>114.00681014463208</v>
      </c>
    </row>
    <row r="297" spans="1:14" ht="12.75">
      <c r="A297" t="s">
        <v>275</v>
      </c>
      <c r="B297" s="1">
        <v>36808</v>
      </c>
      <c r="C297" s="2">
        <v>0.609525462962963</v>
      </c>
      <c r="D297" t="s">
        <v>410</v>
      </c>
      <c r="E297">
        <v>0.681</v>
      </c>
      <c r="F297">
        <v>9.8437</v>
      </c>
      <c r="G297" t="s">
        <v>411</v>
      </c>
      <c r="H297">
        <v>1.691</v>
      </c>
      <c r="I297">
        <v>69.9093</v>
      </c>
      <c r="K297" s="2">
        <v>0.609722222222222</v>
      </c>
      <c r="L297" s="3">
        <f t="shared" si="21"/>
        <v>283.6097222222222</v>
      </c>
      <c r="M297">
        <f t="shared" si="23"/>
        <v>518.631306918017</v>
      </c>
      <c r="N297">
        <f>(277-103)/(-62+(AVERAGE($P$207,$P$367)))*I297+277-((277-103)/(-62+(AVERAGE($P$207,$P$367)))*210)</f>
        <v>114.27362477536133</v>
      </c>
    </row>
    <row r="298" spans="1:14" ht="12.75">
      <c r="A298" t="s">
        <v>418</v>
      </c>
      <c r="B298" s="1">
        <v>36808</v>
      </c>
      <c r="C298">
        <f>AVERAGE(C297,C299)</f>
        <v>0.6116087962962963</v>
      </c>
      <c r="D298" t="s">
        <v>410</v>
      </c>
      <c r="E298" t="s">
        <v>418</v>
      </c>
      <c r="F298" t="s">
        <v>418</v>
      </c>
      <c r="G298" t="s">
        <v>411</v>
      </c>
      <c r="H298" t="s">
        <v>418</v>
      </c>
      <c r="I298" t="s">
        <v>418</v>
      </c>
      <c r="K298" s="2">
        <v>0.611805555555555</v>
      </c>
      <c r="L298" s="3">
        <f t="shared" si="21"/>
        <v>283.6118055555556</v>
      </c>
      <c r="M298" t="s">
        <v>418</v>
      </c>
      <c r="N298" t="s">
        <v>418</v>
      </c>
    </row>
    <row r="299" spans="1:14" ht="12.75">
      <c r="A299" t="s">
        <v>276</v>
      </c>
      <c r="B299" s="1">
        <v>36808</v>
      </c>
      <c r="C299" s="2">
        <v>0.6136921296296296</v>
      </c>
      <c r="D299" t="s">
        <v>410</v>
      </c>
      <c r="E299">
        <v>0.681</v>
      </c>
      <c r="F299">
        <v>10.0649</v>
      </c>
      <c r="G299" t="s">
        <v>411</v>
      </c>
      <c r="H299">
        <v>1.688</v>
      </c>
      <c r="I299">
        <v>67.8037</v>
      </c>
      <c r="K299" s="2">
        <v>0.613888888888888</v>
      </c>
      <c r="L299" s="3">
        <f t="shared" si="21"/>
        <v>283.6138888888889</v>
      </c>
      <c r="M299">
        <f t="shared" si="23"/>
        <v>530.28558783782</v>
      </c>
      <c r="N299">
        <f aca="true" t="shared" si="24" ref="N299:N306">(277-103)/(-62+(AVERAGE($P$207,$P$367)))*I299+277-((277-103)/(-62+(AVERAGE($P$207,$P$367)))*210)</f>
        <v>111.82780463403151</v>
      </c>
    </row>
    <row r="300" spans="1:14" ht="12.75">
      <c r="A300" t="s">
        <v>277</v>
      </c>
      <c r="B300" s="1">
        <v>36808</v>
      </c>
      <c r="C300" s="2">
        <v>0.6157754629629629</v>
      </c>
      <c r="D300" t="s">
        <v>410</v>
      </c>
      <c r="E300">
        <v>0.688</v>
      </c>
      <c r="F300">
        <v>9.8968</v>
      </c>
      <c r="G300" t="s">
        <v>411</v>
      </c>
      <c r="H300">
        <v>1.693</v>
      </c>
      <c r="I300">
        <v>71.0073</v>
      </c>
      <c r="K300" s="2">
        <v>0.615972222222221</v>
      </c>
      <c r="L300" s="3">
        <f t="shared" si="21"/>
        <v>283.61597222222224</v>
      </c>
      <c r="M300">
        <f t="shared" si="23"/>
        <v>521.428966578241</v>
      </c>
      <c r="N300">
        <f t="shared" si="24"/>
        <v>115.54903820392337</v>
      </c>
    </row>
    <row r="301" spans="1:14" ht="12.75">
      <c r="A301" t="s">
        <v>278</v>
      </c>
      <c r="B301" s="1">
        <v>36808</v>
      </c>
      <c r="C301" s="2">
        <v>0.6178703703703704</v>
      </c>
      <c r="D301" t="s">
        <v>410</v>
      </c>
      <c r="E301">
        <v>0.681</v>
      </c>
      <c r="F301">
        <v>10.4276</v>
      </c>
      <c r="G301" t="s">
        <v>411</v>
      </c>
      <c r="H301">
        <v>1.69</v>
      </c>
      <c r="I301">
        <v>68.0153</v>
      </c>
      <c r="K301" s="2">
        <v>0.618055555555554</v>
      </c>
      <c r="L301" s="3">
        <f t="shared" si="21"/>
        <v>283.61805555555554</v>
      </c>
      <c r="M301">
        <f t="shared" si="23"/>
        <v>549.3950258559601</v>
      </c>
      <c r="N301">
        <f t="shared" si="24"/>
        <v>112.07359469002756</v>
      </c>
    </row>
    <row r="302" spans="1:14" ht="12.75">
      <c r="A302" t="s">
        <v>279</v>
      </c>
      <c r="B302" s="1">
        <v>36808</v>
      </c>
      <c r="C302" s="2">
        <v>0.620011574074074</v>
      </c>
      <c r="D302" t="s">
        <v>410</v>
      </c>
      <c r="E302">
        <v>0.681</v>
      </c>
      <c r="F302">
        <v>10.4215</v>
      </c>
      <c r="G302" t="s">
        <v>411</v>
      </c>
      <c r="H302">
        <v>1.691</v>
      </c>
      <c r="I302">
        <v>70.8324</v>
      </c>
      <c r="K302" s="2">
        <v>0.620138888888888</v>
      </c>
      <c r="L302" s="3">
        <f t="shared" si="21"/>
        <v>283.6201388888889</v>
      </c>
      <c r="M302">
        <f t="shared" si="23"/>
        <v>549.0736374580812</v>
      </c>
      <c r="N302">
        <f t="shared" si="24"/>
        <v>115.34587808675082</v>
      </c>
    </row>
    <row r="303" spans="1:14" ht="12.75">
      <c r="A303" t="s">
        <v>280</v>
      </c>
      <c r="B303" s="1">
        <v>36808</v>
      </c>
      <c r="C303" s="2">
        <v>0.622037037037037</v>
      </c>
      <c r="D303" t="s">
        <v>410</v>
      </c>
      <c r="E303">
        <v>0.681</v>
      </c>
      <c r="F303">
        <v>10.1934</v>
      </c>
      <c r="G303" t="s">
        <v>411</v>
      </c>
      <c r="H303">
        <v>1.693</v>
      </c>
      <c r="I303">
        <v>68.6641</v>
      </c>
      <c r="K303" s="2">
        <v>0.622222222222222</v>
      </c>
      <c r="L303" s="3">
        <f t="shared" si="21"/>
        <v>283.6222222222222</v>
      </c>
      <c r="M303">
        <f t="shared" si="23"/>
        <v>537.0558188423167</v>
      </c>
      <c r="N303">
        <f t="shared" si="24"/>
        <v>112.82722696001946</v>
      </c>
    </row>
    <row r="304" spans="1:14" ht="12.75">
      <c r="A304" t="s">
        <v>281</v>
      </c>
      <c r="B304" s="1">
        <v>36808</v>
      </c>
      <c r="C304" s="2">
        <v>0.6241203703703704</v>
      </c>
      <c r="D304" t="s">
        <v>410</v>
      </c>
      <c r="E304">
        <v>0.681</v>
      </c>
      <c r="F304">
        <v>10.6646</v>
      </c>
      <c r="G304" t="s">
        <v>411</v>
      </c>
      <c r="H304">
        <v>1.693</v>
      </c>
      <c r="I304">
        <v>70.0463</v>
      </c>
      <c r="K304" s="2">
        <v>0.624305555555555</v>
      </c>
      <c r="L304" s="3">
        <f t="shared" si="21"/>
        <v>283.62430555555557</v>
      </c>
      <c r="M304">
        <f t="shared" si="23"/>
        <v>561.8817554128918</v>
      </c>
      <c r="N304">
        <f t="shared" si="24"/>
        <v>114.43276105925298</v>
      </c>
    </row>
    <row r="305" spans="1:14" ht="12.75">
      <c r="A305" t="s">
        <v>282</v>
      </c>
      <c r="B305" s="1">
        <v>36808</v>
      </c>
      <c r="C305" s="2">
        <v>0.6262037037037037</v>
      </c>
      <c r="D305" t="s">
        <v>410</v>
      </c>
      <c r="E305">
        <v>0.683</v>
      </c>
      <c r="F305">
        <v>9.324</v>
      </c>
      <c r="G305" t="s">
        <v>411</v>
      </c>
      <c r="H305">
        <v>1.69</v>
      </c>
      <c r="I305">
        <v>67.767</v>
      </c>
      <c r="K305" s="2">
        <v>0.626388888888888</v>
      </c>
      <c r="L305" s="3">
        <f t="shared" si="21"/>
        <v>283.62638888888887</v>
      </c>
      <c r="M305">
        <f t="shared" si="23"/>
        <v>491.2500691511921</v>
      </c>
      <c r="N305">
        <f t="shared" si="24"/>
        <v>111.78517469520796</v>
      </c>
    </row>
    <row r="306" spans="1:14" ht="12.75">
      <c r="A306" t="s">
        <v>283</v>
      </c>
      <c r="B306" s="1">
        <v>36808</v>
      </c>
      <c r="C306" s="2">
        <v>0.628287037037037</v>
      </c>
      <c r="D306" t="s">
        <v>410</v>
      </c>
      <c r="E306">
        <v>0.683</v>
      </c>
      <c r="F306">
        <v>9.6757</v>
      </c>
      <c r="G306" t="s">
        <v>411</v>
      </c>
      <c r="H306">
        <v>1.688</v>
      </c>
      <c r="I306">
        <v>70.2184</v>
      </c>
      <c r="K306" s="2">
        <v>0.628472222222222</v>
      </c>
      <c r="L306" s="3">
        <f t="shared" si="21"/>
        <v>283.62847222222223</v>
      </c>
      <c r="M306">
        <f t="shared" si="23"/>
        <v>509.7799543206982</v>
      </c>
      <c r="N306">
        <f t="shared" si="24"/>
        <v>114.63266875602483</v>
      </c>
    </row>
    <row r="307" spans="1:14" ht="12.75">
      <c r="A307" t="s">
        <v>418</v>
      </c>
      <c r="B307" s="1">
        <v>36808</v>
      </c>
      <c r="C307">
        <f>AVERAGE(C306,C308)</f>
        <v>0.6303703703703704</v>
      </c>
      <c r="D307" t="s">
        <v>410</v>
      </c>
      <c r="E307" t="s">
        <v>418</v>
      </c>
      <c r="F307" t="s">
        <v>418</v>
      </c>
      <c r="G307" t="s">
        <v>411</v>
      </c>
      <c r="H307" t="s">
        <v>418</v>
      </c>
      <c r="I307" t="s">
        <v>418</v>
      </c>
      <c r="K307" s="2">
        <v>0.630555555555555</v>
      </c>
      <c r="L307" s="3">
        <f t="shared" si="21"/>
        <v>283.63055555555553</v>
      </c>
      <c r="M307" t="s">
        <v>418</v>
      </c>
      <c r="N307" t="s">
        <v>418</v>
      </c>
    </row>
    <row r="308" spans="1:14" ht="12.75">
      <c r="A308" t="s">
        <v>284</v>
      </c>
      <c r="B308" s="1">
        <v>36808</v>
      </c>
      <c r="C308" s="2">
        <v>0.6324537037037037</v>
      </c>
      <c r="D308" t="s">
        <v>410</v>
      </c>
      <c r="E308">
        <v>0.681</v>
      </c>
      <c r="F308">
        <v>10.117</v>
      </c>
      <c r="G308" t="s">
        <v>411</v>
      </c>
      <c r="H308">
        <v>1.693</v>
      </c>
      <c r="I308">
        <v>67.7891</v>
      </c>
      <c r="K308" s="2">
        <v>0.632638888888888</v>
      </c>
      <c r="L308" s="3">
        <f t="shared" si="21"/>
        <v>283.6326388888889</v>
      </c>
      <c r="M308">
        <f t="shared" si="23"/>
        <v>533.0305608754409</v>
      </c>
      <c r="N308">
        <f>(277-103)/(-62+(AVERAGE($P$207,$P$367)))*I308+277-((277-103)/(-62+(AVERAGE($P$207,$P$367)))*210)</f>
        <v>111.81084558479921</v>
      </c>
    </row>
    <row r="309" spans="1:14" ht="12.75">
      <c r="A309" t="s">
        <v>285</v>
      </c>
      <c r="B309" s="1">
        <v>36808</v>
      </c>
      <c r="C309" s="2">
        <v>0.634548611111111</v>
      </c>
      <c r="D309" t="s">
        <v>410</v>
      </c>
      <c r="E309">
        <v>0.681</v>
      </c>
      <c r="F309">
        <v>9.9227</v>
      </c>
      <c r="G309" t="s">
        <v>411</v>
      </c>
      <c r="H309">
        <v>1.691</v>
      </c>
      <c r="I309">
        <v>69.2285</v>
      </c>
      <c r="K309" s="2">
        <v>0.634722222222222</v>
      </c>
      <c r="L309" s="3">
        <f t="shared" si="21"/>
        <v>283.6347222222222</v>
      </c>
      <c r="M309">
        <f t="shared" si="23"/>
        <v>522.7935501036609</v>
      </c>
      <c r="N309">
        <f>(277-103)/(-62+(AVERAGE($P$207,$P$367)))*I309+277-((277-103)/(-62+(AVERAGE($P$207,$P$367)))*210)</f>
        <v>113.48282198650429</v>
      </c>
    </row>
    <row r="310" spans="1:14" ht="12.75">
      <c r="A310" t="s">
        <v>418</v>
      </c>
      <c r="B310" s="1">
        <v>36808</v>
      </c>
      <c r="C310">
        <f>AVERAGE(C309,C311)</f>
        <v>0.6366319444444444</v>
      </c>
      <c r="D310" t="s">
        <v>410</v>
      </c>
      <c r="E310" t="s">
        <v>418</v>
      </c>
      <c r="F310" t="s">
        <v>418</v>
      </c>
      <c r="G310" t="s">
        <v>411</v>
      </c>
      <c r="H310" t="s">
        <v>418</v>
      </c>
      <c r="I310" t="s">
        <v>418</v>
      </c>
      <c r="K310" s="2">
        <v>0.636805555555555</v>
      </c>
      <c r="L310" s="3">
        <f t="shared" si="21"/>
        <v>283.63680555555555</v>
      </c>
      <c r="M310" t="s">
        <v>418</v>
      </c>
      <c r="N310" t="s">
        <v>418</v>
      </c>
    </row>
    <row r="311" spans="1:14" ht="12.75">
      <c r="A311" t="s">
        <v>286</v>
      </c>
      <c r="B311" s="1">
        <v>36808</v>
      </c>
      <c r="C311" s="2">
        <v>0.6387152777777778</v>
      </c>
      <c r="D311" t="s">
        <v>410</v>
      </c>
      <c r="E311">
        <v>0.681</v>
      </c>
      <c r="F311">
        <v>9.7066</v>
      </c>
      <c r="G311" t="s">
        <v>411</v>
      </c>
      <c r="H311">
        <v>1.691</v>
      </c>
      <c r="I311">
        <v>65.4894</v>
      </c>
      <c r="K311" s="2">
        <v>0.638888888888888</v>
      </c>
      <c r="L311" s="3">
        <f t="shared" si="21"/>
        <v>283.6388888888889</v>
      </c>
      <c r="M311">
        <f t="shared" si="23"/>
        <v>511.4079709591336</v>
      </c>
      <c r="N311">
        <f>(277-103)/(-62+(AVERAGE($P$207,$P$367)))*I311+277-((277-103)/(-62+(AVERAGE($P$207,$P$367)))*210)</f>
        <v>109.13956301497768</v>
      </c>
    </row>
    <row r="312" spans="1:14" ht="12.75">
      <c r="A312" t="s">
        <v>287</v>
      </c>
      <c r="B312" s="1">
        <v>36808</v>
      </c>
      <c r="C312" s="2">
        <v>0.6407986111111111</v>
      </c>
      <c r="D312" t="s">
        <v>410</v>
      </c>
      <c r="E312">
        <v>0.683</v>
      </c>
      <c r="F312">
        <v>10.0727</v>
      </c>
      <c r="G312" t="s">
        <v>411</v>
      </c>
      <c r="H312">
        <v>1.69</v>
      </c>
      <c r="I312">
        <v>68.2121</v>
      </c>
      <c r="K312" s="2">
        <v>0.640972222222222</v>
      </c>
      <c r="L312" s="3">
        <f t="shared" si="21"/>
        <v>283.6409722222222</v>
      </c>
      <c r="M312">
        <f t="shared" si="23"/>
        <v>530.6965434941241</v>
      </c>
      <c r="N312">
        <f>(277-103)/(-62+(AVERAGE($P$207,$P$367)))*I312+277-((277-103)/(-62+(AVERAGE($P$207,$P$367)))*210)</f>
        <v>112.30219338104854</v>
      </c>
    </row>
    <row r="313" spans="1:14" ht="12.75">
      <c r="A313" t="s">
        <v>288</v>
      </c>
      <c r="B313" s="1">
        <v>36808</v>
      </c>
      <c r="C313" s="2">
        <v>0.6428819444444445</v>
      </c>
      <c r="D313" t="s">
        <v>410</v>
      </c>
      <c r="E313">
        <v>0.683</v>
      </c>
      <c r="F313">
        <v>9.7007</v>
      </c>
      <c r="G313" t="s">
        <v>411</v>
      </c>
      <c r="H313">
        <v>1.69</v>
      </c>
      <c r="I313">
        <v>69.4991</v>
      </c>
      <c r="K313" s="2">
        <v>0.643055555555555</v>
      </c>
      <c r="L313" s="3">
        <f t="shared" si="21"/>
        <v>283.6430555555556</v>
      </c>
      <c r="M313">
        <f t="shared" si="23"/>
        <v>511.09711988577527</v>
      </c>
      <c r="N313">
        <f>(277-103)/(-62+(AVERAGE($P$207,$P$367)))*I313+277-((277-103)/(-62+(AVERAGE($P$207,$P$367)))*210)</f>
        <v>113.7971451866581</v>
      </c>
    </row>
    <row r="314" spans="1:14" ht="12.75">
      <c r="A314" t="s">
        <v>289</v>
      </c>
      <c r="B314" s="1">
        <v>36808</v>
      </c>
      <c r="C314" s="2">
        <v>0.6449652777777778</v>
      </c>
      <c r="D314" t="s">
        <v>410</v>
      </c>
      <c r="E314">
        <v>0.683</v>
      </c>
      <c r="F314">
        <v>10.8865</v>
      </c>
      <c r="G314" t="s">
        <v>411</v>
      </c>
      <c r="H314">
        <v>1.691</v>
      </c>
      <c r="I314">
        <v>68.3888</v>
      </c>
      <c r="K314" s="2">
        <v>0.645138888888888</v>
      </c>
      <c r="L314" s="3">
        <f t="shared" si="21"/>
        <v>283.6451388888889</v>
      </c>
      <c r="M314">
        <f t="shared" si="23"/>
        <v>573.572916968517</v>
      </c>
      <c r="N314">
        <f>(277-103)/(-62+(AVERAGE($P$207,$P$367)))*I314+277-((277-103)/(-62+(AVERAGE($P$207,$P$367)))*210)</f>
        <v>112.5074443399073</v>
      </c>
    </row>
    <row r="315" spans="1:14" ht="12.75">
      <c r="A315" t="s">
        <v>290</v>
      </c>
      <c r="B315" s="1">
        <v>36808</v>
      </c>
      <c r="C315" s="2">
        <v>0.6470601851851852</v>
      </c>
      <c r="D315" t="s">
        <v>410</v>
      </c>
      <c r="E315">
        <v>0.681</v>
      </c>
      <c r="F315">
        <v>10.6604</v>
      </c>
      <c r="G315" t="s">
        <v>411</v>
      </c>
      <c r="H315">
        <v>1.693</v>
      </c>
      <c r="I315">
        <v>68.3553</v>
      </c>
      <c r="K315" s="2">
        <v>0.647222222222221</v>
      </c>
      <c r="L315" s="3">
        <f t="shared" si="21"/>
        <v>283.64722222222224</v>
      </c>
      <c r="M315">
        <f t="shared" si="23"/>
        <v>561.6604715979588</v>
      </c>
      <c r="N315">
        <f>(277-103)/(-62+(AVERAGE($P$207,$P$367)))*I315+277-((277-103)/(-62+(AVERAGE($P$207,$P$367)))*210)</f>
        <v>112.4685314529703</v>
      </c>
    </row>
    <row r="316" spans="1:14" ht="12.75">
      <c r="A316" t="s">
        <v>418</v>
      </c>
      <c r="B316" s="1">
        <v>36808</v>
      </c>
      <c r="C316">
        <f>AVERAGE(C315,C317)</f>
        <v>0.6491435185185186</v>
      </c>
      <c r="D316" t="s">
        <v>410</v>
      </c>
      <c r="E316" t="s">
        <v>418</v>
      </c>
      <c r="F316" t="s">
        <v>418</v>
      </c>
      <c r="G316" t="s">
        <v>411</v>
      </c>
      <c r="H316" t="s">
        <v>418</v>
      </c>
      <c r="I316" t="s">
        <v>418</v>
      </c>
      <c r="K316" s="2">
        <v>0.649305555555554</v>
      </c>
      <c r="L316" s="3">
        <f t="shared" si="21"/>
        <v>283.64930555555554</v>
      </c>
      <c r="M316" t="s">
        <v>418</v>
      </c>
      <c r="N316" t="s">
        <v>418</v>
      </c>
    </row>
    <row r="317" spans="1:14" ht="12.75">
      <c r="A317" t="s">
        <v>291</v>
      </c>
      <c r="B317" s="1">
        <v>36808</v>
      </c>
      <c r="C317" s="2">
        <v>0.6512268518518519</v>
      </c>
      <c r="D317" t="s">
        <v>410</v>
      </c>
      <c r="E317">
        <v>0.681</v>
      </c>
      <c r="F317">
        <v>10.5609</v>
      </c>
      <c r="G317" t="s">
        <v>411</v>
      </c>
      <c r="H317">
        <v>1.693</v>
      </c>
      <c r="I317">
        <v>66.2022</v>
      </c>
      <c r="K317" s="2">
        <v>0.651388888888888</v>
      </c>
      <c r="L317" s="3">
        <f t="shared" si="21"/>
        <v>283.6513888888889</v>
      </c>
      <c r="M317">
        <f t="shared" si="23"/>
        <v>556.4181526489516</v>
      </c>
      <c r="N317">
        <f aca="true" t="shared" si="25" ref="N317:N324">(277-103)/(-62+(AVERAGE($P$207,$P$367)))*I317+277-((277-103)/(-62+(AVERAGE($P$207,$P$367)))*210)</f>
        <v>109.96753632269991</v>
      </c>
    </row>
    <row r="318" spans="1:14" ht="12.75">
      <c r="A318" t="s">
        <v>292</v>
      </c>
      <c r="B318" s="1">
        <v>36808</v>
      </c>
      <c r="C318" s="2">
        <v>0.6533101851851851</v>
      </c>
      <c r="D318" t="s">
        <v>410</v>
      </c>
      <c r="E318">
        <v>0.683</v>
      </c>
      <c r="F318">
        <v>10.4991</v>
      </c>
      <c r="G318" t="s">
        <v>411</v>
      </c>
      <c r="H318">
        <v>1.69</v>
      </c>
      <c r="I318">
        <v>67.2159</v>
      </c>
      <c r="K318" s="2">
        <v>0.653472222222222</v>
      </c>
      <c r="L318" s="3">
        <f t="shared" si="21"/>
        <v>283.6534722222222</v>
      </c>
      <c r="M318">
        <f t="shared" si="23"/>
        <v>553.1621193720808</v>
      </c>
      <c r="N318">
        <f t="shared" si="25"/>
        <v>111.1450286656264</v>
      </c>
    </row>
    <row r="319" spans="1:14" ht="12.75">
      <c r="A319" t="s">
        <v>293</v>
      </c>
      <c r="B319" s="1">
        <v>36808</v>
      </c>
      <c r="C319" s="2">
        <v>0.6553935185185186</v>
      </c>
      <c r="D319" t="s">
        <v>410</v>
      </c>
      <c r="E319">
        <v>0.681</v>
      </c>
      <c r="F319">
        <v>10.3208</v>
      </c>
      <c r="G319" t="s">
        <v>411</v>
      </c>
      <c r="H319">
        <v>1.69</v>
      </c>
      <c r="I319">
        <v>69.5615</v>
      </c>
      <c r="K319" s="2">
        <v>0.655555555555555</v>
      </c>
      <c r="L319" s="3">
        <f t="shared" si="21"/>
        <v>283.65555555555557</v>
      </c>
      <c r="M319">
        <f t="shared" si="23"/>
        <v>543.7680945619503</v>
      </c>
      <c r="N319">
        <f t="shared" si="25"/>
        <v>113.86962769844524</v>
      </c>
    </row>
    <row r="320" spans="1:14" ht="12.75">
      <c r="A320" t="s">
        <v>294</v>
      </c>
      <c r="B320" s="1">
        <v>36808</v>
      </c>
      <c r="C320" s="2">
        <v>0.6574768518518518</v>
      </c>
      <c r="D320" t="s">
        <v>410</v>
      </c>
      <c r="E320">
        <v>0.683</v>
      </c>
      <c r="F320">
        <v>10.5271</v>
      </c>
      <c r="G320" t="s">
        <v>411</v>
      </c>
      <c r="H320">
        <v>1.693</v>
      </c>
      <c r="I320">
        <v>67.9967</v>
      </c>
      <c r="K320" s="2">
        <v>0.657638888888888</v>
      </c>
      <c r="L320" s="3">
        <f t="shared" si="21"/>
        <v>283.65763888888887</v>
      </c>
      <c r="M320">
        <f t="shared" si="23"/>
        <v>554.6373448049673</v>
      </c>
      <c r="N320">
        <f t="shared" si="25"/>
        <v>112.0519893259372</v>
      </c>
    </row>
    <row r="321" spans="1:14" ht="12.75">
      <c r="A321" t="s">
        <v>295</v>
      </c>
      <c r="B321" s="1">
        <v>36808</v>
      </c>
      <c r="C321" s="2">
        <v>0.6595601851851852</v>
      </c>
      <c r="D321" t="s">
        <v>410</v>
      </c>
      <c r="E321">
        <v>0.681</v>
      </c>
      <c r="F321">
        <v>10.3809</v>
      </c>
      <c r="G321" t="s">
        <v>411</v>
      </c>
      <c r="H321">
        <v>1.693</v>
      </c>
      <c r="I321">
        <v>68.5908</v>
      </c>
      <c r="K321" s="2">
        <v>0.659722222222221</v>
      </c>
      <c r="L321" s="3">
        <f t="shared" si="21"/>
        <v>283.65972222222223</v>
      </c>
      <c r="M321">
        <f t="shared" si="23"/>
        <v>546.9345605803958</v>
      </c>
      <c r="N321">
        <f t="shared" si="25"/>
        <v>112.74208324024386</v>
      </c>
    </row>
    <row r="322" spans="1:14" ht="12.75">
      <c r="A322" t="s">
        <v>296</v>
      </c>
      <c r="B322" s="1">
        <v>36808</v>
      </c>
      <c r="C322" s="2">
        <v>0.6616435185185185</v>
      </c>
      <c r="D322" t="s">
        <v>410</v>
      </c>
      <c r="E322">
        <v>0.681</v>
      </c>
      <c r="F322">
        <v>9.8894</v>
      </c>
      <c r="G322" t="s">
        <v>411</v>
      </c>
      <c r="H322">
        <v>1.695</v>
      </c>
      <c r="I322">
        <v>64.5551</v>
      </c>
      <c r="K322" s="2">
        <v>0.661805555555555</v>
      </c>
      <c r="L322" s="3">
        <f t="shared" si="21"/>
        <v>283.66180555555553</v>
      </c>
      <c r="M322">
        <f t="shared" si="23"/>
        <v>521.039085570978</v>
      </c>
      <c r="N322">
        <f t="shared" si="25"/>
        <v>108.0543000219854</v>
      </c>
    </row>
    <row r="323" spans="1:14" ht="12.75">
      <c r="A323" t="s">
        <v>297</v>
      </c>
      <c r="B323" s="1">
        <v>36808</v>
      </c>
      <c r="C323" s="2">
        <v>0.6637384259259259</v>
      </c>
      <c r="D323" t="s">
        <v>410</v>
      </c>
      <c r="E323">
        <v>0.681</v>
      </c>
      <c r="F323">
        <v>10.3871</v>
      </c>
      <c r="G323" t="s">
        <v>411</v>
      </c>
      <c r="H323">
        <v>1.693</v>
      </c>
      <c r="I323">
        <v>67.3528</v>
      </c>
      <c r="K323" s="2">
        <v>0.663888888888888</v>
      </c>
      <c r="L323" s="3">
        <f t="shared" si="21"/>
        <v>283.6638888888889</v>
      </c>
      <c r="M323">
        <f t="shared" si="23"/>
        <v>547.2612176405349</v>
      </c>
      <c r="N323">
        <f t="shared" si="25"/>
        <v>111.30404879164661</v>
      </c>
    </row>
    <row r="324" spans="1:14" ht="12.75">
      <c r="A324" t="s">
        <v>298</v>
      </c>
      <c r="B324" s="1">
        <v>36808</v>
      </c>
      <c r="C324" s="2">
        <v>0.6658217592592592</v>
      </c>
      <c r="D324" t="s">
        <v>410</v>
      </c>
      <c r="E324">
        <v>0.685</v>
      </c>
      <c r="F324">
        <v>9.3185</v>
      </c>
      <c r="G324" t="s">
        <v>411</v>
      </c>
      <c r="H324">
        <v>1.693</v>
      </c>
      <c r="I324">
        <v>69.0056</v>
      </c>
      <c r="K324" s="2">
        <v>0.665972222222221</v>
      </c>
      <c r="L324" s="3">
        <f t="shared" si="21"/>
        <v>283.6659722222222</v>
      </c>
      <c r="M324">
        <f t="shared" si="23"/>
        <v>490.96029272687514</v>
      </c>
      <c r="N324">
        <f t="shared" si="25"/>
        <v>113.22390609103394</v>
      </c>
    </row>
    <row r="325" spans="1:14" ht="12.75">
      <c r="A325" t="s">
        <v>418</v>
      </c>
      <c r="B325" s="1">
        <v>36808</v>
      </c>
      <c r="C325">
        <f>AVERAGE(C324,C327)</f>
        <v>0.6689467592592593</v>
      </c>
      <c r="D325" t="s">
        <v>410</v>
      </c>
      <c r="E325" t="s">
        <v>418</v>
      </c>
      <c r="F325" t="s">
        <v>418</v>
      </c>
      <c r="G325" t="s">
        <v>411</v>
      </c>
      <c r="H325" t="s">
        <v>418</v>
      </c>
      <c r="I325" t="s">
        <v>418</v>
      </c>
      <c r="K325" s="2">
        <v>0.668055555555555</v>
      </c>
      <c r="L325" s="3">
        <f t="shared" si="21"/>
        <v>283.66805555555555</v>
      </c>
      <c r="M325" t="s">
        <v>418</v>
      </c>
      <c r="N325" t="s">
        <v>418</v>
      </c>
    </row>
    <row r="326" spans="1:14" ht="12.75">
      <c r="A326" t="s">
        <v>418</v>
      </c>
      <c r="B326" s="1">
        <v>36808</v>
      </c>
      <c r="C326">
        <f>AVERAGE(C325,C327)</f>
        <v>0.6705092592592593</v>
      </c>
      <c r="D326" t="s">
        <v>410</v>
      </c>
      <c r="E326" t="s">
        <v>418</v>
      </c>
      <c r="F326" t="s">
        <v>418</v>
      </c>
      <c r="G326" t="s">
        <v>411</v>
      </c>
      <c r="H326" t="s">
        <v>418</v>
      </c>
      <c r="I326" t="s">
        <v>418</v>
      </c>
      <c r="K326" s="2">
        <v>0.670138888888888</v>
      </c>
      <c r="L326" s="3">
        <f aca="true" t="shared" si="26" ref="L326:L389">B326-DATE(1999,12,31)+K326</f>
        <v>283.6701388888889</v>
      </c>
      <c r="M326" t="s">
        <v>418</v>
      </c>
      <c r="N326" t="s">
        <v>418</v>
      </c>
    </row>
    <row r="327" spans="1:14" ht="12.75">
      <c r="A327" t="s">
        <v>299</v>
      </c>
      <c r="B327" s="1">
        <v>36808</v>
      </c>
      <c r="C327" s="2">
        <v>0.6720717592592593</v>
      </c>
      <c r="D327" t="s">
        <v>410</v>
      </c>
      <c r="E327">
        <v>0.685</v>
      </c>
      <c r="F327">
        <v>11.0495</v>
      </c>
      <c r="G327" t="s">
        <v>411</v>
      </c>
      <c r="H327">
        <v>1.691</v>
      </c>
      <c r="I327">
        <v>70.3047</v>
      </c>
      <c r="K327" s="2">
        <v>0.672222222222221</v>
      </c>
      <c r="L327" s="3">
        <f t="shared" si="26"/>
        <v>283.6722222222222</v>
      </c>
      <c r="M327">
        <f t="shared" si="23"/>
        <v>582.1608364528204</v>
      </c>
      <c r="N327">
        <f>(277-103)/(-62+(AVERAGE($P$207,$P$367)))*I327+277-((277-103)/(-62+(AVERAGE($P$207,$P$367)))*210)</f>
        <v>114.73291299908942</v>
      </c>
    </row>
    <row r="328" spans="1:14" ht="12.75">
      <c r="A328" t="s">
        <v>418</v>
      </c>
      <c r="B328" s="1">
        <v>36808</v>
      </c>
      <c r="C328">
        <f>AVERAGE(C327,C329)</f>
        <v>0.6741608796296297</v>
      </c>
      <c r="D328" t="s">
        <v>410</v>
      </c>
      <c r="E328" t="s">
        <v>418</v>
      </c>
      <c r="F328" t="s">
        <v>418</v>
      </c>
      <c r="G328" t="s">
        <v>411</v>
      </c>
      <c r="H328" t="s">
        <v>418</v>
      </c>
      <c r="I328" t="s">
        <v>418</v>
      </c>
      <c r="K328" s="2">
        <v>0.674305555555555</v>
      </c>
      <c r="L328" s="3">
        <f t="shared" si="26"/>
        <v>283.6743055555556</v>
      </c>
      <c r="M328" t="s">
        <v>418</v>
      </c>
      <c r="N328" t="s">
        <v>418</v>
      </c>
    </row>
    <row r="329" spans="1:14" ht="12.75">
      <c r="A329" t="s">
        <v>300</v>
      </c>
      <c r="B329" s="1">
        <v>36808</v>
      </c>
      <c r="C329" s="2">
        <v>0.67625</v>
      </c>
      <c r="D329" t="s">
        <v>410</v>
      </c>
      <c r="E329">
        <v>0.683</v>
      </c>
      <c r="F329">
        <v>9.6209</v>
      </c>
      <c r="G329" t="s">
        <v>411</v>
      </c>
      <c r="H329">
        <v>1.693</v>
      </c>
      <c r="I329">
        <v>66.7028</v>
      </c>
      <c r="K329" s="2">
        <v>0.676388888888888</v>
      </c>
      <c r="L329" s="3">
        <f t="shared" si="26"/>
        <v>283.6763888888889</v>
      </c>
      <c r="M329">
        <f t="shared" si="23"/>
        <v>506.892727402049</v>
      </c>
      <c r="N329">
        <f>(277-103)/(-62+(AVERAGE($P$207,$P$367)))*I329+277-((277-103)/(-62+(AVERAGE($P$207,$P$367)))*210)</f>
        <v>110.5490226271973</v>
      </c>
    </row>
    <row r="330" spans="1:14" ht="12.75">
      <c r="A330" t="s">
        <v>301</v>
      </c>
      <c r="B330" s="1">
        <v>36808</v>
      </c>
      <c r="C330" s="2">
        <v>0.6783333333333333</v>
      </c>
      <c r="D330" t="s">
        <v>410</v>
      </c>
      <c r="E330">
        <v>0.688</v>
      </c>
      <c r="F330">
        <v>9.3975</v>
      </c>
      <c r="G330" t="s">
        <v>411</v>
      </c>
      <c r="H330">
        <v>1.696</v>
      </c>
      <c r="I330">
        <v>69.6003</v>
      </c>
      <c r="K330" s="2">
        <v>0.678472222222221</v>
      </c>
      <c r="L330" s="3">
        <f t="shared" si="26"/>
        <v>283.67847222222224</v>
      </c>
      <c r="M330">
        <f t="shared" si="23"/>
        <v>495.1225359125191</v>
      </c>
      <c r="N330">
        <f>(277-103)/(-62+(AVERAGE($P$207,$P$367)))*I330+277-((277-103)/(-62+(AVERAGE($P$207,$P$367)))*210)</f>
        <v>113.91469695256927</v>
      </c>
    </row>
    <row r="331" spans="1:14" ht="12.75">
      <c r="A331" t="s">
        <v>418</v>
      </c>
      <c r="B331" s="1">
        <v>36808</v>
      </c>
      <c r="C331">
        <f>AVERAGE(C330,C332)</f>
        <v>0.6804166666666667</v>
      </c>
      <c r="D331" t="s">
        <v>410</v>
      </c>
      <c r="E331" t="s">
        <v>418</v>
      </c>
      <c r="F331" t="s">
        <v>418</v>
      </c>
      <c r="G331" t="s">
        <v>411</v>
      </c>
      <c r="H331" t="s">
        <v>418</v>
      </c>
      <c r="I331" t="s">
        <v>418</v>
      </c>
      <c r="K331" s="2">
        <v>0.680555555555554</v>
      </c>
      <c r="L331" s="3">
        <f t="shared" si="26"/>
        <v>283.68055555555554</v>
      </c>
      <c r="M331" t="s">
        <v>418</v>
      </c>
      <c r="N331" t="s">
        <v>418</v>
      </c>
    </row>
    <row r="332" spans="1:14" ht="12.75">
      <c r="A332" t="s">
        <v>302</v>
      </c>
      <c r="B332" s="1">
        <v>36808</v>
      </c>
      <c r="C332" s="2">
        <v>0.6825</v>
      </c>
      <c r="D332" t="s">
        <v>410</v>
      </c>
      <c r="E332">
        <v>0.683</v>
      </c>
      <c r="F332">
        <v>10.6932</v>
      </c>
      <c r="G332" t="s">
        <v>411</v>
      </c>
      <c r="H332">
        <v>1.693</v>
      </c>
      <c r="I332">
        <v>66.7468</v>
      </c>
      <c r="K332" s="2">
        <v>0.682638888888888</v>
      </c>
      <c r="L332" s="3">
        <f t="shared" si="26"/>
        <v>283.6826388888889</v>
      </c>
      <c r="M332">
        <f t="shared" si="23"/>
        <v>563.3885928193401</v>
      </c>
      <c r="N332">
        <f>(277-103)/(-62+(AVERAGE($P$207,$P$367)))*I332+277-((277-103)/(-62+(AVERAGE($P$207,$P$367)))*210)</f>
        <v>110.60013209063692</v>
      </c>
    </row>
    <row r="333" spans="1:14" ht="12.75">
      <c r="A333" t="s">
        <v>303</v>
      </c>
      <c r="B333" s="1">
        <v>36808</v>
      </c>
      <c r="C333" s="2">
        <v>0.6845833333333333</v>
      </c>
      <c r="D333" t="s">
        <v>410</v>
      </c>
      <c r="E333">
        <v>0.683</v>
      </c>
      <c r="F333">
        <v>9.7048</v>
      </c>
      <c r="G333" t="s">
        <v>411</v>
      </c>
      <c r="H333">
        <v>1.691</v>
      </c>
      <c r="I333">
        <v>70.0747</v>
      </c>
      <c r="K333" s="2">
        <v>0.684722222222221</v>
      </c>
      <c r="L333" s="3">
        <f t="shared" si="26"/>
        <v>283.6847222222222</v>
      </c>
      <c r="M333">
        <f t="shared" si="23"/>
        <v>511.3131350384481</v>
      </c>
      <c r="N333">
        <f>(277-103)/(-62+(AVERAGE($P$207,$P$367)))*I333+277-((277-103)/(-62+(AVERAGE($P$207,$P$367)))*210)</f>
        <v>114.46574989474584</v>
      </c>
    </row>
    <row r="334" spans="1:14" ht="12.75">
      <c r="A334" t="s">
        <v>418</v>
      </c>
      <c r="B334" s="1">
        <v>36808</v>
      </c>
      <c r="C334">
        <f>AVERAGE(C333,C335)</f>
        <v>0.6866666666666666</v>
      </c>
      <c r="D334" t="s">
        <v>410</v>
      </c>
      <c r="E334" t="s">
        <v>418</v>
      </c>
      <c r="F334" t="s">
        <v>418</v>
      </c>
      <c r="G334" t="s">
        <v>411</v>
      </c>
      <c r="H334" t="s">
        <v>418</v>
      </c>
      <c r="I334" t="s">
        <v>418</v>
      </c>
      <c r="K334" s="2">
        <v>0.686805555555555</v>
      </c>
      <c r="L334" s="3">
        <f t="shared" si="26"/>
        <v>283.68680555555557</v>
      </c>
      <c r="M334" t="s">
        <v>418</v>
      </c>
      <c r="N334" t="s">
        <v>418</v>
      </c>
    </row>
    <row r="335" spans="1:14" ht="12.75">
      <c r="A335" t="s">
        <v>304</v>
      </c>
      <c r="B335" s="1">
        <v>36808</v>
      </c>
      <c r="C335" s="2">
        <v>0.68875</v>
      </c>
      <c r="D335" t="s">
        <v>410</v>
      </c>
      <c r="E335">
        <v>0.683</v>
      </c>
      <c r="F335">
        <v>9.9719</v>
      </c>
      <c r="G335" t="s">
        <v>411</v>
      </c>
      <c r="H335">
        <v>1.693</v>
      </c>
      <c r="I335">
        <v>66.3815</v>
      </c>
      <c r="K335" s="2">
        <v>0.688888888888888</v>
      </c>
      <c r="L335" s="3">
        <f t="shared" si="26"/>
        <v>283.68888888888887</v>
      </c>
      <c r="M335">
        <f t="shared" si="23"/>
        <v>525.3857319357328</v>
      </c>
      <c r="N335">
        <f>(277-103)/(-62+(AVERAGE($P$207,$P$367)))*I335+277-((277-103)/(-62+(AVERAGE($P$207,$P$367)))*210)</f>
        <v>110.17580738621643</v>
      </c>
    </row>
    <row r="336" spans="1:14" ht="12.75">
      <c r="A336" t="s">
        <v>418</v>
      </c>
      <c r="B336" s="1">
        <v>36808</v>
      </c>
      <c r="C336">
        <f>AVERAGE(C335,C337)</f>
        <v>0.6908391203703703</v>
      </c>
      <c r="D336" t="s">
        <v>410</v>
      </c>
      <c r="E336" t="s">
        <v>418</v>
      </c>
      <c r="F336" t="s">
        <v>418</v>
      </c>
      <c r="G336" t="s">
        <v>411</v>
      </c>
      <c r="H336" t="s">
        <v>418</v>
      </c>
      <c r="I336" t="s">
        <v>418</v>
      </c>
      <c r="K336" s="2">
        <v>0.690972222222221</v>
      </c>
      <c r="L336" s="3">
        <f t="shared" si="26"/>
        <v>283.69097222222223</v>
      </c>
      <c r="M336" t="s">
        <v>418</v>
      </c>
      <c r="N336" t="s">
        <v>418</v>
      </c>
    </row>
    <row r="337" spans="1:14" ht="12.75">
      <c r="A337" t="s">
        <v>305</v>
      </c>
      <c r="B337" s="1">
        <v>36808</v>
      </c>
      <c r="C337" s="2">
        <v>0.6929282407407408</v>
      </c>
      <c r="D337" t="s">
        <v>410</v>
      </c>
      <c r="E337">
        <v>0.681</v>
      </c>
      <c r="F337">
        <v>11.1273</v>
      </c>
      <c r="G337" t="s">
        <v>411</v>
      </c>
      <c r="H337">
        <v>1.691</v>
      </c>
      <c r="I337">
        <v>66.9352</v>
      </c>
      <c r="K337" s="2">
        <v>0.693055555555555</v>
      </c>
      <c r="L337" s="3">
        <f t="shared" si="26"/>
        <v>283.69305555555553</v>
      </c>
      <c r="M337">
        <f aca="true" t="shared" si="27" ref="M337:M364">500*F337/AVERAGE($Q$367,$Q$207)</f>
        <v>586.2598556913406</v>
      </c>
      <c r="N337">
        <f>(277-103)/(-62+(AVERAGE($P$207,$P$367)))*I337+277-((277-103)/(-62+(AVERAGE($P$207,$P$367)))*210)</f>
        <v>110.81897352045581</v>
      </c>
    </row>
    <row r="338" spans="1:14" ht="12.75">
      <c r="A338" t="s">
        <v>306</v>
      </c>
      <c r="B338" s="1">
        <v>36808</v>
      </c>
      <c r="C338" s="2">
        <v>0.6950115740740741</v>
      </c>
      <c r="D338" t="s">
        <v>410</v>
      </c>
      <c r="E338">
        <v>0.683</v>
      </c>
      <c r="F338">
        <v>10.9012</v>
      </c>
      <c r="G338" t="s">
        <v>411</v>
      </c>
      <c r="H338">
        <v>1.691</v>
      </c>
      <c r="I338">
        <v>65.8609</v>
      </c>
      <c r="K338" s="2">
        <v>0.695138888888888</v>
      </c>
      <c r="L338" s="3">
        <f t="shared" si="26"/>
        <v>283.6951388888889</v>
      </c>
      <c r="M338">
        <f t="shared" si="27"/>
        <v>574.3474103207824</v>
      </c>
      <c r="N338">
        <f>(277-103)/(-62+(AVERAGE($P$207,$P$367)))*I338+277-((277-103)/(-62+(AVERAGE($P$207,$P$367)))*210)</f>
        <v>109.57108950742833</v>
      </c>
    </row>
    <row r="339" spans="1:14" ht="12.75">
      <c r="A339" t="s">
        <v>307</v>
      </c>
      <c r="B339" s="1">
        <v>36808</v>
      </c>
      <c r="C339" s="2">
        <v>0.6970949074074074</v>
      </c>
      <c r="D339" t="s">
        <v>410</v>
      </c>
      <c r="E339">
        <v>0.681</v>
      </c>
      <c r="F339">
        <v>10.5656</v>
      </c>
      <c r="G339" t="s">
        <v>411</v>
      </c>
      <c r="H339">
        <v>1.69</v>
      </c>
      <c r="I339">
        <v>64.3965</v>
      </c>
      <c r="K339" s="2">
        <v>0.697222222222221</v>
      </c>
      <c r="L339" s="3">
        <f t="shared" si="26"/>
        <v>283.6972222222222</v>
      </c>
      <c r="M339">
        <f t="shared" si="27"/>
        <v>556.6657797751861</v>
      </c>
      <c r="N339">
        <f>(277-103)/(-62+(AVERAGE($P$207,$P$367)))*I339+277-((277-103)/(-62+(AVERAGE($P$207,$P$367)))*210)</f>
        <v>107.87007363785978</v>
      </c>
    </row>
    <row r="340" spans="1:14" ht="12.75">
      <c r="A340" t="s">
        <v>308</v>
      </c>
      <c r="B340" s="1">
        <v>36808</v>
      </c>
      <c r="C340" s="2">
        <v>0.6991782407407406</v>
      </c>
      <c r="D340" t="s">
        <v>410</v>
      </c>
      <c r="E340">
        <v>0.681</v>
      </c>
      <c r="F340">
        <v>9.3601</v>
      </c>
      <c r="G340" t="s">
        <v>411</v>
      </c>
      <c r="H340">
        <v>1.69</v>
      </c>
      <c r="I340">
        <v>65.9464</v>
      </c>
      <c r="K340" s="2">
        <v>0.699305555555555</v>
      </c>
      <c r="L340" s="3">
        <f t="shared" si="26"/>
        <v>283.69930555555555</v>
      </c>
      <c r="M340">
        <f t="shared" si="27"/>
        <v>493.15205622716354</v>
      </c>
      <c r="N340">
        <f>(277-103)/(-62+(AVERAGE($P$207,$P$367)))*I340+277-((277-103)/(-62+(AVERAGE($P$207,$P$367)))*210)</f>
        <v>109.67040448752124</v>
      </c>
    </row>
    <row r="341" spans="1:14" ht="12.75">
      <c r="A341" t="s">
        <v>418</v>
      </c>
      <c r="B341" s="1">
        <v>36808</v>
      </c>
      <c r="C341">
        <f>AVERAGE(C340,C342)</f>
        <v>0.701261574074074</v>
      </c>
      <c r="D341" t="s">
        <v>410</v>
      </c>
      <c r="E341" t="s">
        <v>418</v>
      </c>
      <c r="F341" t="s">
        <v>418</v>
      </c>
      <c r="G341" t="s">
        <v>411</v>
      </c>
      <c r="H341" t="s">
        <v>418</v>
      </c>
      <c r="I341" t="s">
        <v>418</v>
      </c>
      <c r="K341" s="2">
        <v>0.701388888888888</v>
      </c>
      <c r="L341" s="3">
        <f t="shared" si="26"/>
        <v>283.7013888888889</v>
      </c>
      <c r="M341" t="s">
        <v>418</v>
      </c>
      <c r="N341" t="s">
        <v>418</v>
      </c>
    </row>
    <row r="342" spans="1:14" ht="12.75">
      <c r="A342" t="s">
        <v>309</v>
      </c>
      <c r="B342" s="1">
        <v>36808</v>
      </c>
      <c r="C342" s="2">
        <v>0.7033449074074074</v>
      </c>
      <c r="D342" t="s">
        <v>410</v>
      </c>
      <c r="E342">
        <v>0.681</v>
      </c>
      <c r="F342">
        <v>10.4139</v>
      </c>
      <c r="G342" t="s">
        <v>411</v>
      </c>
      <c r="H342">
        <v>1.686</v>
      </c>
      <c r="I342">
        <v>63.5597</v>
      </c>
      <c r="K342" s="2">
        <v>0.703472222222221</v>
      </c>
      <c r="L342" s="3">
        <f t="shared" si="26"/>
        <v>283.7034722222222</v>
      </c>
      <c r="M342">
        <f t="shared" si="27"/>
        <v>548.6732191262977</v>
      </c>
      <c r="N342">
        <f>(277-103)/(-62+(AVERAGE($P$207,$P$367)))*I342+277-((277-103)/(-62+(AVERAGE($P$207,$P$367)))*210)</f>
        <v>106.89806456953494</v>
      </c>
    </row>
    <row r="343" spans="1:14" ht="12.75">
      <c r="A343" t="s">
        <v>310</v>
      </c>
      <c r="B343" s="1">
        <v>36808</v>
      </c>
      <c r="C343" s="2">
        <v>0.7054398148148149</v>
      </c>
      <c r="D343" t="s">
        <v>410</v>
      </c>
      <c r="E343">
        <v>0.68</v>
      </c>
      <c r="F343">
        <v>9.2609</v>
      </c>
      <c r="G343" t="s">
        <v>411</v>
      </c>
      <c r="H343">
        <v>1.685</v>
      </c>
      <c r="I343">
        <v>60.9768</v>
      </c>
      <c r="K343" s="2">
        <v>0.705555555555555</v>
      </c>
      <c r="L343" s="3">
        <f t="shared" si="26"/>
        <v>283.7055555555556</v>
      </c>
      <c r="M343">
        <f t="shared" si="27"/>
        <v>487.92554326493723</v>
      </c>
      <c r="N343">
        <f>(277-103)/(-62+(AVERAGE($P$207,$P$367)))*I343+277-((277-103)/(-62+(AVERAGE($P$207,$P$367)))*210)</f>
        <v>103.89782290775639</v>
      </c>
    </row>
    <row r="344" spans="1:14" ht="12.75">
      <c r="A344" t="s">
        <v>418</v>
      </c>
      <c r="B344" s="1">
        <v>36808</v>
      </c>
      <c r="C344">
        <f>AVERAGE(C343,C345)</f>
        <v>0.7075231481481481</v>
      </c>
      <c r="D344" t="s">
        <v>410</v>
      </c>
      <c r="E344" t="s">
        <v>418</v>
      </c>
      <c r="F344" t="s">
        <v>418</v>
      </c>
      <c r="G344" t="s">
        <v>411</v>
      </c>
      <c r="H344" t="s">
        <v>418</v>
      </c>
      <c r="I344" t="s">
        <v>418</v>
      </c>
      <c r="K344" s="2">
        <v>0.707638888888888</v>
      </c>
      <c r="L344" s="3">
        <f t="shared" si="26"/>
        <v>283.7076388888889</v>
      </c>
      <c r="M344" t="s">
        <v>418</v>
      </c>
      <c r="N344" t="s">
        <v>418</v>
      </c>
    </row>
    <row r="345" spans="1:14" ht="12.75">
      <c r="A345" t="s">
        <v>311</v>
      </c>
      <c r="B345" s="1">
        <v>36808</v>
      </c>
      <c r="C345" s="2">
        <v>0.7096064814814814</v>
      </c>
      <c r="D345" t="s">
        <v>410</v>
      </c>
      <c r="E345">
        <v>0.678</v>
      </c>
      <c r="F345">
        <v>9.5445</v>
      </c>
      <c r="G345" t="s">
        <v>411</v>
      </c>
      <c r="H345">
        <v>1.681</v>
      </c>
      <c r="I345">
        <v>59.8727</v>
      </c>
      <c r="K345" s="2">
        <v>0.709722222222221</v>
      </c>
      <c r="L345" s="3">
        <f t="shared" si="26"/>
        <v>283.70972222222224</v>
      </c>
      <c r="M345">
        <f t="shared" si="27"/>
        <v>502.867469435173</v>
      </c>
      <c r="N345">
        <f aca="true" t="shared" si="28" ref="N345:N354">(277-103)/(-62+(AVERAGE($P$207,$P$367)))*I345+277-((277-103)/(-62+(AVERAGE($P$207,$P$367)))*210)</f>
        <v>102.61532384903569</v>
      </c>
    </row>
    <row r="346" spans="1:14" ht="12.75">
      <c r="A346" t="s">
        <v>312</v>
      </c>
      <c r="B346" s="1">
        <v>36808</v>
      </c>
      <c r="C346" s="2">
        <v>0.7116898148148149</v>
      </c>
      <c r="D346" t="s">
        <v>410</v>
      </c>
      <c r="E346">
        <v>0.678</v>
      </c>
      <c r="F346">
        <v>9.9786</v>
      </c>
      <c r="G346" t="s">
        <v>411</v>
      </c>
      <c r="H346">
        <v>1.68</v>
      </c>
      <c r="I346">
        <v>64.8848</v>
      </c>
      <c r="K346" s="2">
        <v>0.711805555555554</v>
      </c>
      <c r="L346" s="3">
        <f t="shared" si="26"/>
        <v>283.71180555555554</v>
      </c>
      <c r="M346">
        <f t="shared" si="27"/>
        <v>525.7387323071736</v>
      </c>
      <c r="N346">
        <f t="shared" si="28"/>
        <v>108.4372725241684</v>
      </c>
    </row>
    <row r="347" spans="1:14" ht="12.75">
      <c r="A347" t="s">
        <v>313</v>
      </c>
      <c r="B347" s="1">
        <v>36808</v>
      </c>
      <c r="C347" s="2">
        <v>0.7137731481481482</v>
      </c>
      <c r="D347" t="s">
        <v>410</v>
      </c>
      <c r="E347">
        <v>0.678</v>
      </c>
      <c r="F347">
        <v>10.0254</v>
      </c>
      <c r="G347" t="s">
        <v>411</v>
      </c>
      <c r="H347">
        <v>1.678</v>
      </c>
      <c r="I347">
        <v>61.4554</v>
      </c>
      <c r="K347" s="2">
        <v>0.713888888888888</v>
      </c>
      <c r="L347" s="3">
        <f t="shared" si="26"/>
        <v>283.7138888888889</v>
      </c>
      <c r="M347">
        <f t="shared" si="27"/>
        <v>528.204466244998</v>
      </c>
      <c r="N347">
        <f t="shared" si="28"/>
        <v>104.45375448053397</v>
      </c>
    </row>
    <row r="348" spans="1:14" ht="12.75">
      <c r="A348" t="s">
        <v>314</v>
      </c>
      <c r="B348" s="1">
        <v>36808</v>
      </c>
      <c r="C348" s="2">
        <v>0.7158564814814815</v>
      </c>
      <c r="D348" t="s">
        <v>410</v>
      </c>
      <c r="E348">
        <v>0.678</v>
      </c>
      <c r="F348">
        <v>10.306</v>
      </c>
      <c r="G348" t="s">
        <v>411</v>
      </c>
      <c r="H348">
        <v>1.675</v>
      </c>
      <c r="I348">
        <v>65.5494</v>
      </c>
      <c r="K348" s="2">
        <v>0.715972222222221</v>
      </c>
      <c r="L348" s="3">
        <f t="shared" si="26"/>
        <v>283.7159722222222</v>
      </c>
      <c r="M348">
        <f t="shared" si="27"/>
        <v>542.9883325474245</v>
      </c>
      <c r="N348">
        <f t="shared" si="28"/>
        <v>109.2092577378499</v>
      </c>
    </row>
    <row r="349" spans="1:14" ht="12.75">
      <c r="A349" t="s">
        <v>315</v>
      </c>
      <c r="B349" s="1">
        <v>36808</v>
      </c>
      <c r="C349" s="2">
        <v>0.7179398148148147</v>
      </c>
      <c r="D349" t="s">
        <v>410</v>
      </c>
      <c r="E349">
        <v>0.676</v>
      </c>
      <c r="F349">
        <v>9.1593</v>
      </c>
      <c r="G349" t="s">
        <v>411</v>
      </c>
      <c r="H349">
        <v>1.675</v>
      </c>
      <c r="I349">
        <v>64.1718</v>
      </c>
      <c r="K349" s="2">
        <v>0.718055555555555</v>
      </c>
      <c r="L349" s="3">
        <f t="shared" si="26"/>
        <v>283.71805555555557</v>
      </c>
      <c r="M349">
        <f t="shared" si="27"/>
        <v>482.5725824084635</v>
      </c>
      <c r="N349">
        <f t="shared" si="28"/>
        <v>107.60906690070323</v>
      </c>
    </row>
    <row r="350" spans="1:14" ht="12.75">
      <c r="A350" t="s">
        <v>316</v>
      </c>
      <c r="B350" s="1">
        <v>36808</v>
      </c>
      <c r="C350" s="2">
        <v>0.7200347222222222</v>
      </c>
      <c r="D350" t="s">
        <v>410</v>
      </c>
      <c r="E350">
        <v>0.675</v>
      </c>
      <c r="F350">
        <v>9.8593</v>
      </c>
      <c r="G350" t="s">
        <v>411</v>
      </c>
      <c r="H350">
        <v>1.673</v>
      </c>
      <c r="I350">
        <v>66.04</v>
      </c>
      <c r="K350" s="2">
        <v>0.720138888888888</v>
      </c>
      <c r="L350" s="3">
        <f t="shared" si="26"/>
        <v>283.72013888888887</v>
      </c>
      <c r="M350">
        <f t="shared" si="27"/>
        <v>519.4532182306251</v>
      </c>
      <c r="N350">
        <f t="shared" si="28"/>
        <v>109.77912825520195</v>
      </c>
    </row>
    <row r="351" spans="1:14" ht="12.75">
      <c r="A351" t="s">
        <v>317</v>
      </c>
      <c r="B351" s="1">
        <v>36808</v>
      </c>
      <c r="C351" s="2">
        <v>0.7221180555555556</v>
      </c>
      <c r="D351" t="s">
        <v>410</v>
      </c>
      <c r="E351">
        <v>0.676</v>
      </c>
      <c r="F351">
        <v>10.9002</v>
      </c>
      <c r="G351" t="s">
        <v>411</v>
      </c>
      <c r="H351">
        <v>1.675</v>
      </c>
      <c r="I351">
        <v>65.1658</v>
      </c>
      <c r="K351" s="2">
        <v>0.722222222222221</v>
      </c>
      <c r="L351" s="3">
        <f t="shared" si="26"/>
        <v>283.72222222222223</v>
      </c>
      <c r="M351">
        <f t="shared" si="27"/>
        <v>574.2947236981794</v>
      </c>
      <c r="N351">
        <f t="shared" si="28"/>
        <v>108.76367614295339</v>
      </c>
    </row>
    <row r="352" spans="1:14" ht="12.75">
      <c r="A352" t="s">
        <v>318</v>
      </c>
      <c r="B352" s="1">
        <v>36808</v>
      </c>
      <c r="C352" s="2">
        <v>0.724201388888889</v>
      </c>
      <c r="D352" t="s">
        <v>410</v>
      </c>
      <c r="E352">
        <v>0.676</v>
      </c>
      <c r="F352">
        <v>9.4307</v>
      </c>
      <c r="G352" t="s">
        <v>411</v>
      </c>
      <c r="H352">
        <v>1.675</v>
      </c>
      <c r="I352">
        <v>65.1085</v>
      </c>
      <c r="K352" s="2">
        <v>0.724305555555555</v>
      </c>
      <c r="L352" s="3">
        <f t="shared" si="26"/>
        <v>283.72430555555553</v>
      </c>
      <c r="M352">
        <f t="shared" si="27"/>
        <v>496.87173178294165</v>
      </c>
      <c r="N352">
        <f t="shared" si="28"/>
        <v>108.69711768261038</v>
      </c>
    </row>
    <row r="353" spans="1:14" ht="12.75">
      <c r="A353" t="s">
        <v>319</v>
      </c>
      <c r="B353" s="1">
        <v>36808</v>
      </c>
      <c r="C353" s="2">
        <v>0.7262847222222222</v>
      </c>
      <c r="D353" t="s">
        <v>410</v>
      </c>
      <c r="E353">
        <v>0.676</v>
      </c>
      <c r="F353">
        <v>9.2614</v>
      </c>
      <c r="G353" t="s">
        <v>411</v>
      </c>
      <c r="H353">
        <v>1.675</v>
      </c>
      <c r="I353">
        <v>63.601</v>
      </c>
      <c r="K353" s="2">
        <v>0.726388888888888</v>
      </c>
      <c r="L353" s="3">
        <f t="shared" si="26"/>
        <v>283.7263888888889</v>
      </c>
      <c r="M353">
        <f t="shared" si="27"/>
        <v>487.9518865762388</v>
      </c>
      <c r="N353">
        <f t="shared" si="28"/>
        <v>106.94603777044534</v>
      </c>
    </row>
    <row r="354" spans="1:14" ht="12.75">
      <c r="A354" t="s">
        <v>320</v>
      </c>
      <c r="B354" s="1">
        <v>36808</v>
      </c>
      <c r="C354" s="2">
        <v>0.7283680555555555</v>
      </c>
      <c r="D354" t="s">
        <v>410</v>
      </c>
      <c r="E354">
        <v>0.675</v>
      </c>
      <c r="F354">
        <v>9.5071</v>
      </c>
      <c r="G354" t="s">
        <v>411</v>
      </c>
      <c r="H354">
        <v>1.671</v>
      </c>
      <c r="I354">
        <v>67.6136</v>
      </c>
      <c r="K354" s="2">
        <v>0.728472222222221</v>
      </c>
      <c r="L354" s="3">
        <f t="shared" si="26"/>
        <v>283.7284722222222</v>
      </c>
      <c r="M354">
        <f t="shared" si="27"/>
        <v>500.89698974981746</v>
      </c>
      <c r="N354">
        <f t="shared" si="28"/>
        <v>111.60698852039792</v>
      </c>
    </row>
    <row r="355" spans="1:14" ht="12.75">
      <c r="A355" t="s">
        <v>418</v>
      </c>
      <c r="B355" s="1">
        <v>36808</v>
      </c>
      <c r="C355">
        <f>AVERAGE(C354,C356)</f>
        <v>0.7304513888888888</v>
      </c>
      <c r="D355" t="s">
        <v>410</v>
      </c>
      <c r="E355" t="s">
        <v>418</v>
      </c>
      <c r="F355" t="s">
        <v>418</v>
      </c>
      <c r="G355" t="s">
        <v>411</v>
      </c>
      <c r="H355" t="s">
        <v>418</v>
      </c>
      <c r="I355" t="s">
        <v>418</v>
      </c>
      <c r="K355" s="2">
        <v>0.730555555555555</v>
      </c>
      <c r="L355" s="3">
        <f t="shared" si="26"/>
        <v>283.73055555555555</v>
      </c>
      <c r="M355" t="s">
        <v>418</v>
      </c>
      <c r="N355" t="s">
        <v>418</v>
      </c>
    </row>
    <row r="356" spans="1:14" ht="12.75">
      <c r="A356" t="s">
        <v>321</v>
      </c>
      <c r="B356" s="1">
        <v>36808</v>
      </c>
      <c r="C356" s="2">
        <v>0.7325347222222223</v>
      </c>
      <c r="D356" t="s">
        <v>410</v>
      </c>
      <c r="E356">
        <v>0.675</v>
      </c>
      <c r="F356">
        <v>10.3257</v>
      </c>
      <c r="G356" t="s">
        <v>411</v>
      </c>
      <c r="H356">
        <v>1.671</v>
      </c>
      <c r="I356">
        <v>64.2737</v>
      </c>
      <c r="K356" s="2">
        <v>0.732638888888888</v>
      </c>
      <c r="L356" s="3">
        <f t="shared" si="26"/>
        <v>283.7326388888889</v>
      </c>
      <c r="M356">
        <f t="shared" si="27"/>
        <v>544.0262590127053</v>
      </c>
      <c r="N356">
        <f>(277-103)/(-62+(AVERAGE($P$207,$P$367)))*I356+277-((277-103)/(-62+(AVERAGE($P$207,$P$367)))*210)</f>
        <v>107.72743177171463</v>
      </c>
    </row>
    <row r="357" spans="1:14" ht="12.75">
      <c r="A357" t="s">
        <v>418</v>
      </c>
      <c r="B357" s="1">
        <v>36808</v>
      </c>
      <c r="C357">
        <f>AVERAGE(C356,C358)</f>
        <v>0.7346238425925926</v>
      </c>
      <c r="D357" t="s">
        <v>410</v>
      </c>
      <c r="E357" t="s">
        <v>418</v>
      </c>
      <c r="F357" t="s">
        <v>418</v>
      </c>
      <c r="G357" t="s">
        <v>411</v>
      </c>
      <c r="H357" t="s">
        <v>418</v>
      </c>
      <c r="I357" t="s">
        <v>418</v>
      </c>
      <c r="K357" s="2">
        <v>0.734722222222221</v>
      </c>
      <c r="L357" s="3">
        <f t="shared" si="26"/>
        <v>283.7347222222222</v>
      </c>
      <c r="M357" t="s">
        <v>418</v>
      </c>
      <c r="N357" t="s">
        <v>418</v>
      </c>
    </row>
    <row r="358" spans="1:14" ht="12.75">
      <c r="A358" t="s">
        <v>322</v>
      </c>
      <c r="B358" s="1">
        <v>36808</v>
      </c>
      <c r="C358" s="2">
        <v>0.736712962962963</v>
      </c>
      <c r="D358" t="s">
        <v>410</v>
      </c>
      <c r="E358">
        <v>0.675</v>
      </c>
      <c r="F358">
        <v>10.6899</v>
      </c>
      <c r="G358" t="s">
        <v>411</v>
      </c>
      <c r="H358">
        <v>1.671</v>
      </c>
      <c r="I358">
        <v>61.6442</v>
      </c>
      <c r="K358" s="2">
        <v>0.736805555555555</v>
      </c>
      <c r="L358" s="3">
        <f t="shared" si="26"/>
        <v>283.7368055555556</v>
      </c>
      <c r="M358">
        <f t="shared" si="27"/>
        <v>563.21472696475</v>
      </c>
      <c r="N358">
        <f>(277-103)/(-62+(AVERAGE($P$207,$P$367)))*I358+277-((277-103)/(-62+(AVERAGE($P$207,$P$367)))*210)</f>
        <v>104.67306054183865</v>
      </c>
    </row>
    <row r="359" spans="1:14" ht="12.75">
      <c r="A359" t="s">
        <v>418</v>
      </c>
      <c r="B359" s="1">
        <v>36808</v>
      </c>
      <c r="C359">
        <f>AVERAGE(C358,C360)</f>
        <v>0.7387962962962964</v>
      </c>
      <c r="D359" t="s">
        <v>410</v>
      </c>
      <c r="E359" t="s">
        <v>418</v>
      </c>
      <c r="F359" t="s">
        <v>418</v>
      </c>
      <c r="G359" t="s">
        <v>411</v>
      </c>
      <c r="H359" t="s">
        <v>418</v>
      </c>
      <c r="I359" t="s">
        <v>418</v>
      </c>
      <c r="K359" s="2">
        <v>0.738888888888888</v>
      </c>
      <c r="L359" s="3">
        <f t="shared" si="26"/>
        <v>283.7388888888889</v>
      </c>
      <c r="M359" t="s">
        <v>418</v>
      </c>
      <c r="N359" t="s">
        <v>418</v>
      </c>
    </row>
    <row r="360" spans="1:14" ht="12.75">
      <c r="A360" t="s">
        <v>323</v>
      </c>
      <c r="B360" s="1">
        <v>36808</v>
      </c>
      <c r="C360" s="2">
        <v>0.7408796296296297</v>
      </c>
      <c r="D360" t="s">
        <v>410</v>
      </c>
      <c r="E360">
        <v>0.675</v>
      </c>
      <c r="F360">
        <v>10.0698</v>
      </c>
      <c r="G360" t="s">
        <v>411</v>
      </c>
      <c r="H360">
        <v>1.673</v>
      </c>
      <c r="I360">
        <v>60.5329</v>
      </c>
      <c r="K360" s="2">
        <v>0.740972222222221</v>
      </c>
      <c r="L360" s="3">
        <f t="shared" si="26"/>
        <v>283.74097222222224</v>
      </c>
      <c r="M360">
        <f t="shared" si="27"/>
        <v>530.5437522885752</v>
      </c>
      <c r="N360">
        <f>(277-103)/(-62+(AVERAGE($P$207,$P$367)))*I360+277-((277-103)/(-62+(AVERAGE($P$207,$P$367)))*210)</f>
        <v>103.38219811637327</v>
      </c>
    </row>
    <row r="361" spans="1:14" ht="12.75">
      <c r="A361" t="s">
        <v>324</v>
      </c>
      <c r="B361" s="1">
        <v>36808</v>
      </c>
      <c r="C361" s="2">
        <v>0.7429629629629629</v>
      </c>
      <c r="D361" t="s">
        <v>410</v>
      </c>
      <c r="E361">
        <v>0.676</v>
      </c>
      <c r="F361">
        <v>10.5272</v>
      </c>
      <c r="G361" t="s">
        <v>411</v>
      </c>
      <c r="H361">
        <v>1.671</v>
      </c>
      <c r="I361">
        <v>60.656</v>
      </c>
      <c r="K361" s="2">
        <v>0.743055555555554</v>
      </c>
      <c r="L361" s="3">
        <f t="shared" si="26"/>
        <v>283.74305555555554</v>
      </c>
      <c r="M361">
        <f t="shared" si="27"/>
        <v>554.6426134672275</v>
      </c>
      <c r="N361">
        <f>(277-103)/(-62+(AVERAGE($P$207,$P$367)))*I361+277-((277-103)/(-62+(AVERAGE($P$207,$P$367)))*210)</f>
        <v>103.52518845613281</v>
      </c>
    </row>
    <row r="362" spans="1:14" ht="12.75">
      <c r="A362" t="s">
        <v>325</v>
      </c>
      <c r="B362" s="1">
        <v>36808</v>
      </c>
      <c r="C362" s="2">
        <v>0.7450462962962963</v>
      </c>
      <c r="D362" t="s">
        <v>410</v>
      </c>
      <c r="E362">
        <v>0.675</v>
      </c>
      <c r="F362">
        <v>10.2295</v>
      </c>
      <c r="G362" t="s">
        <v>411</v>
      </c>
      <c r="H362">
        <v>1.673</v>
      </c>
      <c r="I362">
        <v>59.9792</v>
      </c>
      <c r="K362" s="2">
        <v>0.745138888888888</v>
      </c>
      <c r="L362" s="3">
        <f t="shared" si="26"/>
        <v>283.7451388888889</v>
      </c>
      <c r="M362">
        <f t="shared" si="27"/>
        <v>538.9578059182883</v>
      </c>
      <c r="N362">
        <f>(277-103)/(-62+(AVERAGE($P$207,$P$367)))*I362+277-((277-103)/(-62+(AVERAGE($P$207,$P$367)))*210)</f>
        <v>102.7390319821339</v>
      </c>
    </row>
    <row r="363" spans="1:14" ht="12.75">
      <c r="A363" t="s">
        <v>326</v>
      </c>
      <c r="B363" s="1">
        <v>36808</v>
      </c>
      <c r="C363" s="2">
        <v>0.7471296296296296</v>
      </c>
      <c r="D363" t="s">
        <v>410</v>
      </c>
      <c r="E363">
        <v>0.676</v>
      </c>
      <c r="F363">
        <v>10.1152</v>
      </c>
      <c r="G363" t="s">
        <v>411</v>
      </c>
      <c r="H363">
        <v>1.673</v>
      </c>
      <c r="I363">
        <v>63.7254</v>
      </c>
      <c r="K363" s="2">
        <v>0.747222222222221</v>
      </c>
      <c r="L363" s="3">
        <f t="shared" si="26"/>
        <v>283.7472222222222</v>
      </c>
      <c r="M363">
        <f t="shared" si="27"/>
        <v>532.9357249547553</v>
      </c>
      <c r="N363">
        <f>(277-103)/(-62+(AVERAGE($P$207,$P$367)))*I363+277-((277-103)/(-62+(AVERAGE($P$207,$P$367)))*210)</f>
        <v>107.09053816253379</v>
      </c>
    </row>
    <row r="364" spans="1:14" ht="12.75">
      <c r="A364" t="s">
        <v>327</v>
      </c>
      <c r="B364" s="1">
        <v>36808</v>
      </c>
      <c r="C364" s="2">
        <v>0.7492245370370371</v>
      </c>
      <c r="D364" t="s">
        <v>410</v>
      </c>
      <c r="E364">
        <v>0.676</v>
      </c>
      <c r="F364">
        <v>10.4258</v>
      </c>
      <c r="G364" t="s">
        <v>411</v>
      </c>
      <c r="H364">
        <v>1.675</v>
      </c>
      <c r="I364">
        <v>61.4782</v>
      </c>
      <c r="K364" s="2">
        <v>0.749305555555555</v>
      </c>
      <c r="L364" s="3">
        <f t="shared" si="26"/>
        <v>283.74930555555557</v>
      </c>
      <c r="M364">
        <f t="shared" si="27"/>
        <v>549.3001899352745</v>
      </c>
      <c r="N364">
        <f>$O$4/AVERAGE($P$207,$P$367)*I364</f>
        <v>80.40496836265818</v>
      </c>
    </row>
    <row r="365" spans="1:17" ht="12.75">
      <c r="A365" t="s">
        <v>328</v>
      </c>
      <c r="B365" s="1">
        <v>36808</v>
      </c>
      <c r="C365" s="2">
        <v>0.7513657407407407</v>
      </c>
      <c r="D365" t="s">
        <v>410</v>
      </c>
      <c r="E365">
        <v>0.676</v>
      </c>
      <c r="F365">
        <v>10.4544</v>
      </c>
      <c r="G365" t="s">
        <v>411</v>
      </c>
      <c r="H365">
        <v>1.67</v>
      </c>
      <c r="I365">
        <v>204.9107</v>
      </c>
      <c r="K365" s="2">
        <v>0.751388888888888</v>
      </c>
      <c r="L365" s="3">
        <f t="shared" si="26"/>
        <v>283.75138888888887</v>
      </c>
      <c r="M365" t="s">
        <v>418</v>
      </c>
      <c r="N365" t="s">
        <v>418</v>
      </c>
      <c r="P365" t="s">
        <v>419</v>
      </c>
      <c r="Q365" t="s">
        <v>410</v>
      </c>
    </row>
    <row r="366" spans="1:14" ht="12.75">
      <c r="A366" t="s">
        <v>329</v>
      </c>
      <c r="B366" s="1">
        <v>36808</v>
      </c>
      <c r="C366" s="2">
        <v>0.7533912037037037</v>
      </c>
      <c r="D366" t="s">
        <v>410</v>
      </c>
      <c r="E366">
        <v>0.675</v>
      </c>
      <c r="F366">
        <v>9.6104</v>
      </c>
      <c r="G366" t="s">
        <v>411</v>
      </c>
      <c r="H366">
        <v>1.671</v>
      </c>
      <c r="I366">
        <v>206.0016</v>
      </c>
      <c r="K366" s="2">
        <v>0.753472222222221</v>
      </c>
      <c r="L366" s="3">
        <f t="shared" si="26"/>
        <v>283.75347222222223</v>
      </c>
      <c r="M366" t="s">
        <v>418</v>
      </c>
      <c r="N366" t="s">
        <v>418</v>
      </c>
    </row>
    <row r="367" spans="1:17" ht="12.75">
      <c r="A367" t="s">
        <v>330</v>
      </c>
      <c r="B367" s="1">
        <v>36808</v>
      </c>
      <c r="C367" s="2">
        <v>0.755474537037037</v>
      </c>
      <c r="D367" t="s">
        <v>410</v>
      </c>
      <c r="E367">
        <v>0.675</v>
      </c>
      <c r="F367">
        <v>9.3781</v>
      </c>
      <c r="G367" t="s">
        <v>411</v>
      </c>
      <c r="H367">
        <v>1.67</v>
      </c>
      <c r="I367">
        <v>206.4831</v>
      </c>
      <c r="K367" s="2">
        <v>0.755555555555554</v>
      </c>
      <c r="L367" s="3">
        <f t="shared" si="26"/>
        <v>283.75555555555553</v>
      </c>
      <c r="M367" t="s">
        <v>418</v>
      </c>
      <c r="N367" t="s">
        <v>418</v>
      </c>
      <c r="P367">
        <f>AVERAGE(I366:I368)</f>
        <v>206.60356666666667</v>
      </c>
      <c r="Q367">
        <f>AVERAGE(F366:F368)</f>
        <v>9.497300000000001</v>
      </c>
    </row>
    <row r="368" spans="1:17" ht="12.75">
      <c r="A368" t="s">
        <v>331</v>
      </c>
      <c r="B368" s="1">
        <v>36808</v>
      </c>
      <c r="C368" s="2">
        <v>0.7575578703703704</v>
      </c>
      <c r="D368" t="s">
        <v>410</v>
      </c>
      <c r="E368">
        <v>0.675</v>
      </c>
      <c r="F368">
        <v>9.5034</v>
      </c>
      <c r="G368" t="s">
        <v>411</v>
      </c>
      <c r="H368">
        <v>1.671</v>
      </c>
      <c r="I368">
        <v>207.326</v>
      </c>
      <c r="K368" s="2">
        <v>0.757638888888888</v>
      </c>
      <c r="L368" s="3">
        <f t="shared" si="26"/>
        <v>283.7576388888889</v>
      </c>
      <c r="M368" t="s">
        <v>418</v>
      </c>
      <c r="N368" t="s">
        <v>418</v>
      </c>
      <c r="P368">
        <f>STDEV(I366:I368)</f>
        <v>0.6703678119771188</v>
      </c>
      <c r="Q368">
        <f>STDEV(F366:F368)</f>
        <v>0.11627007353577905</v>
      </c>
    </row>
    <row r="369" spans="1:14" ht="12.75">
      <c r="A369" t="s">
        <v>332</v>
      </c>
      <c r="B369" s="1">
        <v>36808</v>
      </c>
      <c r="C369" s="2">
        <v>0.7596412037037038</v>
      </c>
      <c r="D369" t="s">
        <v>410</v>
      </c>
      <c r="E369">
        <v>0.675</v>
      </c>
      <c r="F369">
        <v>9.4012</v>
      </c>
      <c r="G369" t="s">
        <v>411</v>
      </c>
      <c r="H369">
        <v>1.673</v>
      </c>
      <c r="I369">
        <v>61.7981</v>
      </c>
      <c r="K369" s="2">
        <v>0.759722222222221</v>
      </c>
      <c r="L369" s="3">
        <f t="shared" si="26"/>
        <v>283.7597222222222</v>
      </c>
      <c r="M369">
        <f aca="true" t="shared" si="29" ref="M369:M431">500*F369/AVERAGE($Q$367,$Q$6)</f>
        <v>497.782327453074</v>
      </c>
      <c r="N369">
        <f aca="true" t="shared" si="30" ref="N369:N382">(277-103)/(-62+(AVERAGE($Q$4,$P$367)))*I369+277-((277-103)/(-62+(AVERAGE($Q$4,$P$367)))*210)</f>
        <v>97.85739175741156</v>
      </c>
    </row>
    <row r="370" spans="1:14" ht="12.75">
      <c r="A370" t="s">
        <v>333</v>
      </c>
      <c r="B370" s="1">
        <v>36808</v>
      </c>
      <c r="C370" s="2">
        <v>0.761724537037037</v>
      </c>
      <c r="D370" t="s">
        <v>410</v>
      </c>
      <c r="E370">
        <v>0.676</v>
      </c>
      <c r="F370">
        <v>10.6239</v>
      </c>
      <c r="G370" t="s">
        <v>411</v>
      </c>
      <c r="H370">
        <v>1.673</v>
      </c>
      <c r="I370">
        <v>63.0155</v>
      </c>
      <c r="K370" s="2">
        <v>0.761805555555554</v>
      </c>
      <c r="L370" s="3">
        <f t="shared" si="26"/>
        <v>283.76180555555555</v>
      </c>
      <c r="M370">
        <f t="shared" si="29"/>
        <v>562.5228341731603</v>
      </c>
      <c r="N370">
        <f t="shared" si="30"/>
        <v>99.3289532642109</v>
      </c>
    </row>
    <row r="371" spans="1:14" ht="12.75">
      <c r="A371" t="s">
        <v>334</v>
      </c>
      <c r="B371" s="1">
        <v>36808</v>
      </c>
      <c r="C371" s="2">
        <v>0.7638194444444445</v>
      </c>
      <c r="D371" t="s">
        <v>410</v>
      </c>
      <c r="E371">
        <v>0.675</v>
      </c>
      <c r="F371">
        <v>9.8622</v>
      </c>
      <c r="G371" t="s">
        <v>411</v>
      </c>
      <c r="H371">
        <v>1.673</v>
      </c>
      <c r="I371">
        <v>61.7097</v>
      </c>
      <c r="K371" s="2">
        <v>0.763888888888888</v>
      </c>
      <c r="L371" s="3">
        <f t="shared" si="26"/>
        <v>283.7638888888889</v>
      </c>
      <c r="M371">
        <f t="shared" si="29"/>
        <v>522.191727631335</v>
      </c>
      <c r="N371">
        <f t="shared" si="30"/>
        <v>97.75053613296512</v>
      </c>
    </row>
    <row r="372" spans="1:14" ht="12.75">
      <c r="A372" t="s">
        <v>335</v>
      </c>
      <c r="B372" s="1">
        <v>36808</v>
      </c>
      <c r="C372" s="2">
        <v>0.7659027777777778</v>
      </c>
      <c r="D372" t="s">
        <v>410</v>
      </c>
      <c r="E372">
        <v>0.678</v>
      </c>
      <c r="F372">
        <v>10.3649</v>
      </c>
      <c r="G372" t="s">
        <v>411</v>
      </c>
      <c r="H372">
        <v>1.675</v>
      </c>
      <c r="I372">
        <v>61.4312</v>
      </c>
      <c r="K372" s="2">
        <v>0.765972222222221</v>
      </c>
      <c r="L372" s="3">
        <f t="shared" si="26"/>
        <v>283.7659722222222</v>
      </c>
      <c r="M372">
        <f t="shared" si="29"/>
        <v>548.8090930751785</v>
      </c>
      <c r="N372">
        <f t="shared" si="30"/>
        <v>97.41389256499764</v>
      </c>
    </row>
    <row r="373" spans="1:14" ht="12.75">
      <c r="A373" t="s">
        <v>336</v>
      </c>
      <c r="B373" s="1">
        <v>36808</v>
      </c>
      <c r="C373" s="2">
        <v>0.767986111111111</v>
      </c>
      <c r="D373" t="s">
        <v>410</v>
      </c>
      <c r="E373">
        <v>0.675</v>
      </c>
      <c r="F373">
        <v>9.6242</v>
      </c>
      <c r="G373" t="s">
        <v>411</v>
      </c>
      <c r="H373">
        <v>1.671</v>
      </c>
      <c r="I373">
        <v>60.7758</v>
      </c>
      <c r="K373" s="2">
        <v>0.768055555555553</v>
      </c>
      <c r="L373" s="3">
        <f t="shared" si="26"/>
        <v>283.7680555555556</v>
      </c>
      <c r="M373">
        <f t="shared" si="29"/>
        <v>509.58991148724374</v>
      </c>
      <c r="N373">
        <f t="shared" si="30"/>
        <v>96.62166206429424</v>
      </c>
    </row>
    <row r="374" spans="1:14" ht="12.75">
      <c r="A374" t="s">
        <v>337</v>
      </c>
      <c r="B374" s="1">
        <v>36808</v>
      </c>
      <c r="C374" s="2">
        <v>0.7700694444444444</v>
      </c>
      <c r="D374" t="s">
        <v>410</v>
      </c>
      <c r="E374">
        <v>0.675</v>
      </c>
      <c r="F374">
        <v>10.0738</v>
      </c>
      <c r="G374" t="s">
        <v>411</v>
      </c>
      <c r="H374">
        <v>1.671</v>
      </c>
      <c r="I374">
        <v>59.9466</v>
      </c>
      <c r="K374" s="2">
        <v>0.770138888888888</v>
      </c>
      <c r="L374" s="3">
        <f t="shared" si="26"/>
        <v>283.7701388888889</v>
      </c>
      <c r="M374">
        <f t="shared" si="29"/>
        <v>533.3956952619642</v>
      </c>
      <c r="N374">
        <f t="shared" si="30"/>
        <v>95.61934663679466</v>
      </c>
    </row>
    <row r="375" spans="1:14" ht="12.75">
      <c r="A375" t="s">
        <v>338</v>
      </c>
      <c r="B375" s="1">
        <v>36808</v>
      </c>
      <c r="C375" s="2">
        <v>0.7721527777777778</v>
      </c>
      <c r="D375" t="s">
        <v>410</v>
      </c>
      <c r="E375">
        <v>0.675</v>
      </c>
      <c r="F375">
        <v>9.4974</v>
      </c>
      <c r="G375" t="s">
        <v>411</v>
      </c>
      <c r="H375">
        <v>1.673</v>
      </c>
      <c r="I375">
        <v>61.1307</v>
      </c>
      <c r="K375" s="2">
        <v>0.772222222222221</v>
      </c>
      <c r="L375" s="3">
        <f t="shared" si="26"/>
        <v>283.77222222222224</v>
      </c>
      <c r="M375">
        <f t="shared" si="29"/>
        <v>502.8760027180388</v>
      </c>
      <c r="N375">
        <f t="shared" si="30"/>
        <v>97.05065596832179</v>
      </c>
    </row>
    <row r="376" spans="1:14" ht="12.75">
      <c r="A376" t="s">
        <v>339</v>
      </c>
      <c r="B376" s="1">
        <v>36808</v>
      </c>
      <c r="C376" s="2">
        <v>0.7742939814814815</v>
      </c>
      <c r="D376" t="s">
        <v>410</v>
      </c>
      <c r="E376">
        <v>0.675</v>
      </c>
      <c r="F376">
        <v>10.1025</v>
      </c>
      <c r="G376" t="s">
        <v>411</v>
      </c>
      <c r="H376">
        <v>1.673</v>
      </c>
      <c r="I376">
        <v>62.3889</v>
      </c>
      <c r="K376" s="2">
        <v>0.774305555555554</v>
      </c>
      <c r="L376" s="3">
        <f t="shared" si="26"/>
        <v>283.77430555555554</v>
      </c>
      <c r="M376">
        <f t="shared" si="29"/>
        <v>534.9153260322811</v>
      </c>
      <c r="N376">
        <f t="shared" si="30"/>
        <v>98.57153545563489</v>
      </c>
    </row>
    <row r="377" spans="1:14" ht="12.75">
      <c r="A377" t="s">
        <v>340</v>
      </c>
      <c r="B377" s="1">
        <v>36808</v>
      </c>
      <c r="C377" s="2">
        <v>0.7763194444444445</v>
      </c>
      <c r="D377" t="s">
        <v>410</v>
      </c>
      <c r="E377">
        <v>0.676</v>
      </c>
      <c r="F377">
        <v>9.5648</v>
      </c>
      <c r="G377" t="s">
        <v>411</v>
      </c>
      <c r="H377">
        <v>1.673</v>
      </c>
      <c r="I377">
        <v>62.5907</v>
      </c>
      <c r="K377" s="2">
        <v>0.776388888888888</v>
      </c>
      <c r="L377" s="3">
        <f t="shared" si="26"/>
        <v>283.7763888888889</v>
      </c>
      <c r="M377">
        <f t="shared" si="29"/>
        <v>506.4447523319537</v>
      </c>
      <c r="N377">
        <f t="shared" si="30"/>
        <v>98.81546605533265</v>
      </c>
    </row>
    <row r="378" spans="1:14" ht="12.75">
      <c r="A378" t="s">
        <v>341</v>
      </c>
      <c r="B378" s="1">
        <v>36808</v>
      </c>
      <c r="C378" s="2">
        <v>0.7784143518518518</v>
      </c>
      <c r="D378" t="s">
        <v>410</v>
      </c>
      <c r="E378">
        <v>0.675</v>
      </c>
      <c r="F378">
        <v>10.2071</v>
      </c>
      <c r="G378" t="s">
        <v>411</v>
      </c>
      <c r="H378">
        <v>1.67</v>
      </c>
      <c r="I378">
        <v>66.0755</v>
      </c>
      <c r="K378" s="2">
        <v>0.778472222222221</v>
      </c>
      <c r="L378" s="3">
        <f t="shared" si="26"/>
        <v>283.7784722222222</v>
      </c>
      <c r="M378">
        <f t="shared" si="29"/>
        <v>540.4537712788019</v>
      </c>
      <c r="N378">
        <f t="shared" si="30"/>
        <v>103.02780180274056</v>
      </c>
    </row>
    <row r="379" spans="1:14" ht="12.75">
      <c r="A379" t="s">
        <v>342</v>
      </c>
      <c r="B379" s="1">
        <v>36808</v>
      </c>
      <c r="C379" s="2">
        <v>0.7804976851851851</v>
      </c>
      <c r="D379" t="s">
        <v>410</v>
      </c>
      <c r="E379">
        <v>0.673</v>
      </c>
      <c r="F379">
        <v>11.4859</v>
      </c>
      <c r="G379" t="s">
        <v>411</v>
      </c>
      <c r="H379">
        <v>1.668</v>
      </c>
      <c r="I379">
        <v>59.5281</v>
      </c>
      <c r="K379" s="2">
        <v>0.780555555555554</v>
      </c>
      <c r="L379" s="3">
        <f t="shared" si="26"/>
        <v>283.78055555555557</v>
      </c>
      <c r="M379">
        <f t="shared" si="29"/>
        <v>608.1647060899953</v>
      </c>
      <c r="N379">
        <f t="shared" si="30"/>
        <v>95.11347470431929</v>
      </c>
    </row>
    <row r="380" spans="1:14" ht="12.75">
      <c r="A380" t="s">
        <v>343</v>
      </c>
      <c r="B380" s="1">
        <v>36808</v>
      </c>
      <c r="C380" s="2">
        <v>0.782638888888889</v>
      </c>
      <c r="D380" t="s">
        <v>410</v>
      </c>
      <c r="E380">
        <v>0.675</v>
      </c>
      <c r="F380">
        <v>10.2231</v>
      </c>
      <c r="G380" t="s">
        <v>411</v>
      </c>
      <c r="H380">
        <v>1.67</v>
      </c>
      <c r="I380">
        <v>60.6911</v>
      </c>
      <c r="K380" s="2">
        <v>0.782638888888888</v>
      </c>
      <c r="L380" s="3">
        <f t="shared" si="26"/>
        <v>283.78263888888887</v>
      </c>
      <c r="M380">
        <f t="shared" si="29"/>
        <v>541.3009521960518</v>
      </c>
      <c r="N380">
        <f t="shared" si="30"/>
        <v>96.51927890376703</v>
      </c>
    </row>
    <row r="381" spans="1:14" ht="12.75">
      <c r="A381" t="s">
        <v>344</v>
      </c>
      <c r="B381" s="1">
        <v>36808</v>
      </c>
      <c r="C381" s="2">
        <v>0.7846643518518519</v>
      </c>
      <c r="D381" t="s">
        <v>410</v>
      </c>
      <c r="E381">
        <v>0.675</v>
      </c>
      <c r="F381">
        <v>9.9596</v>
      </c>
      <c r="G381" t="s">
        <v>411</v>
      </c>
      <c r="H381">
        <v>1.673</v>
      </c>
      <c r="I381">
        <v>61.5053</v>
      </c>
      <c r="K381" s="2">
        <v>0.784722222222221</v>
      </c>
      <c r="L381" s="3">
        <f t="shared" si="26"/>
        <v>283.78472222222223</v>
      </c>
      <c r="M381">
        <f t="shared" si="29"/>
        <v>527.3489414650935</v>
      </c>
      <c r="N381">
        <f t="shared" si="30"/>
        <v>97.5034627207836</v>
      </c>
    </row>
    <row r="382" spans="1:14" ht="12.75">
      <c r="A382" t="s">
        <v>345</v>
      </c>
      <c r="B382" s="1">
        <v>36808</v>
      </c>
      <c r="C382" s="2">
        <v>0.7867476851851851</v>
      </c>
      <c r="D382" t="s">
        <v>410</v>
      </c>
      <c r="E382">
        <v>0.675</v>
      </c>
      <c r="F382">
        <v>11.4297</v>
      </c>
      <c r="G382" t="s">
        <v>411</v>
      </c>
      <c r="H382">
        <v>1.671</v>
      </c>
      <c r="I382">
        <v>62.8188</v>
      </c>
      <c r="K382" s="2">
        <v>0.786805555555554</v>
      </c>
      <c r="L382" s="3">
        <f t="shared" si="26"/>
        <v>283.78680555555553</v>
      </c>
      <c r="M382">
        <f t="shared" si="29"/>
        <v>605.1889831181553</v>
      </c>
      <c r="N382">
        <f t="shared" si="30"/>
        <v>99.09118741207732</v>
      </c>
    </row>
    <row r="383" spans="1:14" ht="12.75">
      <c r="A383" t="s">
        <v>418</v>
      </c>
      <c r="B383" s="1">
        <v>36808</v>
      </c>
      <c r="C383">
        <f>AVERAGE(C382,C384)</f>
        <v>0.7888599537037038</v>
      </c>
      <c r="D383" t="s">
        <v>410</v>
      </c>
      <c r="E383" t="s">
        <v>418</v>
      </c>
      <c r="F383" t="s">
        <v>418</v>
      </c>
      <c r="G383" t="s">
        <v>411</v>
      </c>
      <c r="H383" t="s">
        <v>418</v>
      </c>
      <c r="I383" t="s">
        <v>418</v>
      </c>
      <c r="K383" s="2">
        <v>0.788888888888888</v>
      </c>
      <c r="L383" s="3">
        <f t="shared" si="26"/>
        <v>283.7888888888889</v>
      </c>
      <c r="M383" t="s">
        <v>418</v>
      </c>
      <c r="N383" t="s">
        <v>418</v>
      </c>
    </row>
    <row r="384" spans="1:14" ht="12.75">
      <c r="A384" t="s">
        <v>346</v>
      </c>
      <c r="B384" s="1">
        <v>36808</v>
      </c>
      <c r="C384" s="2">
        <v>0.7909722222222223</v>
      </c>
      <c r="D384" t="s">
        <v>410</v>
      </c>
      <c r="E384">
        <v>0.676</v>
      </c>
      <c r="F384">
        <v>10.1655</v>
      </c>
      <c r="G384" t="s">
        <v>411</v>
      </c>
      <c r="H384">
        <v>1.673</v>
      </c>
      <c r="I384">
        <v>62.4474</v>
      </c>
      <c r="K384" s="2">
        <v>0.790972222222221</v>
      </c>
      <c r="L384" s="3">
        <f t="shared" si="26"/>
        <v>283.7909722222222</v>
      </c>
      <c r="M384">
        <f t="shared" si="29"/>
        <v>538.2511008939523</v>
      </c>
      <c r="N384">
        <f aca="true" t="shared" si="31" ref="N384:N398">(277-103)/(-62+(AVERAGE($Q$4,$P$367)))*I384+277-((277-103)/(-62+(AVERAGE($Q$4,$P$367)))*210)</f>
        <v>98.64224873651852</v>
      </c>
    </row>
    <row r="385" spans="1:14" ht="12.75">
      <c r="A385" t="s">
        <v>347</v>
      </c>
      <c r="B385" s="1">
        <v>36808</v>
      </c>
      <c r="C385" s="2">
        <v>0.7930092592592594</v>
      </c>
      <c r="D385" t="s">
        <v>410</v>
      </c>
      <c r="E385">
        <v>0.675</v>
      </c>
      <c r="F385">
        <v>9.6368</v>
      </c>
      <c r="G385" t="s">
        <v>411</v>
      </c>
      <c r="H385">
        <v>1.671</v>
      </c>
      <c r="I385">
        <v>61.5551</v>
      </c>
      <c r="K385" s="2">
        <v>0.793055555555554</v>
      </c>
      <c r="L385" s="3">
        <f t="shared" si="26"/>
        <v>283.79305555555555</v>
      </c>
      <c r="M385">
        <f t="shared" si="29"/>
        <v>510.2570664595779</v>
      </c>
      <c r="N385">
        <f t="shared" si="31"/>
        <v>97.56365966758716</v>
      </c>
    </row>
    <row r="386" spans="1:14" ht="12.75">
      <c r="A386" t="s">
        <v>348</v>
      </c>
      <c r="B386" s="1">
        <v>36808</v>
      </c>
      <c r="C386" s="2">
        <v>0.7950925925925926</v>
      </c>
      <c r="D386" t="s">
        <v>410</v>
      </c>
      <c r="E386">
        <v>0.675</v>
      </c>
      <c r="F386">
        <v>10.2641</v>
      </c>
      <c r="G386" t="s">
        <v>411</v>
      </c>
      <c r="H386">
        <v>1.671</v>
      </c>
      <c r="I386">
        <v>62.8927</v>
      </c>
      <c r="K386" s="2">
        <v>0.795138888888888</v>
      </c>
      <c r="L386" s="3">
        <f t="shared" si="26"/>
        <v>283.7951388888889</v>
      </c>
      <c r="M386">
        <f t="shared" si="29"/>
        <v>543.4718532965044</v>
      </c>
      <c r="N386">
        <f t="shared" si="31"/>
        <v>99.18051581305684</v>
      </c>
    </row>
    <row r="387" spans="1:14" ht="12.75">
      <c r="A387" t="s">
        <v>349</v>
      </c>
      <c r="B387" s="1">
        <v>36808</v>
      </c>
      <c r="C387" s="2">
        <v>0.7971759259259259</v>
      </c>
      <c r="D387" t="s">
        <v>410</v>
      </c>
      <c r="E387">
        <v>0.675</v>
      </c>
      <c r="F387">
        <v>9.6566</v>
      </c>
      <c r="G387" t="s">
        <v>411</v>
      </c>
      <c r="H387">
        <v>1.67</v>
      </c>
      <c r="I387">
        <v>63.9614</v>
      </c>
      <c r="K387" s="2">
        <v>0.797222222222221</v>
      </c>
      <c r="L387" s="3">
        <f t="shared" si="26"/>
        <v>283.7972222222222</v>
      </c>
      <c r="M387">
        <f t="shared" si="29"/>
        <v>511.30545284467456</v>
      </c>
      <c r="N387">
        <f t="shared" si="31"/>
        <v>100.47233262126815</v>
      </c>
    </row>
    <row r="388" spans="1:14" ht="12.75">
      <c r="A388" t="s">
        <v>350</v>
      </c>
      <c r="B388" s="1">
        <v>36808</v>
      </c>
      <c r="C388" s="2">
        <v>0.7992592592592592</v>
      </c>
      <c r="D388" t="s">
        <v>410</v>
      </c>
      <c r="E388">
        <v>0.675</v>
      </c>
      <c r="F388">
        <v>11.0461</v>
      </c>
      <c r="G388" t="s">
        <v>411</v>
      </c>
      <c r="H388">
        <v>1.671</v>
      </c>
      <c r="I388">
        <v>62.7535</v>
      </c>
      <c r="K388" s="2">
        <v>0.799305555555553</v>
      </c>
      <c r="L388" s="3">
        <f t="shared" si="26"/>
        <v>283.7993055555556</v>
      </c>
      <c r="M388">
        <f t="shared" si="29"/>
        <v>584.8778206270903</v>
      </c>
      <c r="N388">
        <f t="shared" si="31"/>
        <v>99.01225446777471</v>
      </c>
    </row>
    <row r="389" spans="1:14" ht="12.75">
      <c r="A389" t="s">
        <v>351</v>
      </c>
      <c r="B389" s="1">
        <v>36808</v>
      </c>
      <c r="C389" s="2">
        <v>0.8013425925925927</v>
      </c>
      <c r="D389" t="s">
        <v>410</v>
      </c>
      <c r="E389">
        <v>0.676</v>
      </c>
      <c r="F389">
        <v>9.9063</v>
      </c>
      <c r="G389" t="s">
        <v>411</v>
      </c>
      <c r="H389">
        <v>1.673</v>
      </c>
      <c r="I389">
        <v>62.7218</v>
      </c>
      <c r="K389" s="2">
        <v>0.801388888888888</v>
      </c>
      <c r="L389" s="3">
        <f t="shared" si="26"/>
        <v>283.8013888888889</v>
      </c>
      <c r="M389">
        <f t="shared" si="29"/>
        <v>524.5267700345049</v>
      </c>
      <c r="N389">
        <f t="shared" si="31"/>
        <v>98.97393633095396</v>
      </c>
    </row>
    <row r="390" spans="1:14" ht="12.75">
      <c r="A390" t="s">
        <v>352</v>
      </c>
      <c r="B390" s="1">
        <v>36808</v>
      </c>
      <c r="C390" s="2">
        <v>0.803425925925926</v>
      </c>
      <c r="D390" t="s">
        <v>410</v>
      </c>
      <c r="E390">
        <v>0.675</v>
      </c>
      <c r="F390">
        <v>10.219</v>
      </c>
      <c r="G390" t="s">
        <v>411</v>
      </c>
      <c r="H390">
        <v>1.673</v>
      </c>
      <c r="I390">
        <v>63.0976</v>
      </c>
      <c r="K390" s="2">
        <v>0.803472222222221</v>
      </c>
      <c r="L390" s="3">
        <f aca="true" t="shared" si="32" ref="L390:L453">B390-DATE(1999,12,31)+K390</f>
        <v>283.80347222222224</v>
      </c>
      <c r="M390">
        <f t="shared" si="29"/>
        <v>541.0838620860064</v>
      </c>
      <c r="N390">
        <f t="shared" si="31"/>
        <v>99.42819361225446</v>
      </c>
    </row>
    <row r="391" spans="1:14" ht="12.75">
      <c r="A391" t="s">
        <v>353</v>
      </c>
      <c r="B391" s="1">
        <v>36808</v>
      </c>
      <c r="C391" s="2">
        <v>0.8055208333333334</v>
      </c>
      <c r="D391" t="s">
        <v>410</v>
      </c>
      <c r="E391">
        <v>0.676</v>
      </c>
      <c r="F391">
        <v>9.7058</v>
      </c>
      <c r="G391" t="s">
        <v>411</v>
      </c>
      <c r="H391">
        <v>1.671</v>
      </c>
      <c r="I391">
        <v>63.2477</v>
      </c>
      <c r="K391" s="2">
        <v>0.805555555555554</v>
      </c>
      <c r="L391" s="3">
        <f t="shared" si="32"/>
        <v>283.80555555555554</v>
      </c>
      <c r="M391">
        <f t="shared" si="29"/>
        <v>513.9105341652179</v>
      </c>
      <c r="N391">
        <f t="shared" si="31"/>
        <v>99.60963059448756</v>
      </c>
    </row>
    <row r="392" spans="1:14" ht="12.75">
      <c r="A392" t="s">
        <v>354</v>
      </c>
      <c r="B392" s="1">
        <v>36808</v>
      </c>
      <c r="C392" s="2">
        <v>0.8076041666666667</v>
      </c>
      <c r="D392" t="s">
        <v>410</v>
      </c>
      <c r="E392">
        <v>0.675</v>
      </c>
      <c r="F392">
        <v>10.3733</v>
      </c>
      <c r="G392" t="s">
        <v>411</v>
      </c>
      <c r="H392">
        <v>1.671</v>
      </c>
      <c r="I392">
        <v>63.0657</v>
      </c>
      <c r="K392" s="2">
        <v>0.807638888888888</v>
      </c>
      <c r="L392" s="3">
        <f t="shared" si="32"/>
        <v>283.8076388888889</v>
      </c>
      <c r="M392">
        <f t="shared" si="29"/>
        <v>549.2538630567346</v>
      </c>
      <c r="N392">
        <f t="shared" si="31"/>
        <v>99.38963372062733</v>
      </c>
    </row>
    <row r="393" spans="1:14" ht="12.75">
      <c r="A393" t="s">
        <v>355</v>
      </c>
      <c r="B393" s="1">
        <v>36808</v>
      </c>
      <c r="C393" s="2">
        <v>0.8097453703703703</v>
      </c>
      <c r="D393" t="s">
        <v>410</v>
      </c>
      <c r="E393">
        <v>0.675</v>
      </c>
      <c r="F393">
        <v>10.0629</v>
      </c>
      <c r="G393" t="s">
        <v>411</v>
      </c>
      <c r="H393">
        <v>1.67</v>
      </c>
      <c r="I393">
        <v>61.2711</v>
      </c>
      <c r="K393" s="2">
        <v>0.809722222222221</v>
      </c>
      <c r="L393" s="3">
        <f t="shared" si="32"/>
        <v>283.8097222222222</v>
      </c>
      <c r="M393">
        <f t="shared" si="29"/>
        <v>532.8185532620878</v>
      </c>
      <c r="N393">
        <f t="shared" si="31"/>
        <v>97.22036784244256</v>
      </c>
    </row>
    <row r="394" spans="1:14" ht="12.75">
      <c r="A394" t="s">
        <v>356</v>
      </c>
      <c r="B394" s="1">
        <v>36808</v>
      </c>
      <c r="C394" s="2">
        <v>0.8117708333333334</v>
      </c>
      <c r="D394" t="s">
        <v>410</v>
      </c>
      <c r="E394">
        <v>0.676</v>
      </c>
      <c r="F394">
        <v>10.301</v>
      </c>
      <c r="G394" t="s">
        <v>411</v>
      </c>
      <c r="H394">
        <v>1.671</v>
      </c>
      <c r="I394">
        <v>60.522</v>
      </c>
      <c r="K394" s="2">
        <v>0.811805555555554</v>
      </c>
      <c r="L394" s="3">
        <f t="shared" si="32"/>
        <v>283.81180555555557</v>
      </c>
      <c r="M394">
        <f t="shared" si="29"/>
        <v>545.4256642869119</v>
      </c>
      <c r="N394">
        <f t="shared" si="31"/>
        <v>96.3148752149221</v>
      </c>
    </row>
    <row r="395" spans="1:14" ht="12.75">
      <c r="A395" t="s">
        <v>357</v>
      </c>
      <c r="B395" s="1">
        <v>36808</v>
      </c>
      <c r="C395" s="2">
        <v>0.8138541666666667</v>
      </c>
      <c r="D395" t="s">
        <v>410</v>
      </c>
      <c r="E395">
        <v>0.675</v>
      </c>
      <c r="F395">
        <v>9.952</v>
      </c>
      <c r="G395" t="s">
        <v>411</v>
      </c>
      <c r="H395">
        <v>1.671</v>
      </c>
      <c r="I395">
        <v>62.9626</v>
      </c>
      <c r="K395" s="2">
        <v>0.813888888888888</v>
      </c>
      <c r="L395" s="3">
        <f t="shared" si="32"/>
        <v>283.81388888888887</v>
      </c>
      <c r="M395">
        <f t="shared" si="29"/>
        <v>526.9465305293998</v>
      </c>
      <c r="N395">
        <f t="shared" si="31"/>
        <v>99.26500911790754</v>
      </c>
    </row>
    <row r="396" spans="1:14" ht="12.75">
      <c r="A396" t="s">
        <v>358</v>
      </c>
      <c r="B396" s="1">
        <v>36808</v>
      </c>
      <c r="C396" s="2">
        <v>0.8159375</v>
      </c>
      <c r="D396" t="s">
        <v>410</v>
      </c>
      <c r="E396">
        <v>0.675</v>
      </c>
      <c r="F396">
        <v>10.3152</v>
      </c>
      <c r="G396" t="s">
        <v>411</v>
      </c>
      <c r="H396">
        <v>1.671</v>
      </c>
      <c r="I396">
        <v>64.3202</v>
      </c>
      <c r="K396" s="2">
        <v>0.815972222222221</v>
      </c>
      <c r="L396" s="3">
        <f t="shared" si="32"/>
        <v>283.81597222222223</v>
      </c>
      <c r="M396">
        <f t="shared" si="29"/>
        <v>546.1775373509712</v>
      </c>
      <c r="N396">
        <f t="shared" si="31"/>
        <v>100.90604074402125</v>
      </c>
    </row>
    <row r="397" spans="1:14" ht="12.75">
      <c r="A397" t="s">
        <v>359</v>
      </c>
      <c r="B397" s="1">
        <v>36808</v>
      </c>
      <c r="C397" s="2">
        <v>0.8180787037037037</v>
      </c>
      <c r="D397" t="s">
        <v>410</v>
      </c>
      <c r="E397">
        <v>0.675</v>
      </c>
      <c r="F397">
        <v>9.8192</v>
      </c>
      <c r="G397" t="s">
        <v>411</v>
      </c>
      <c r="H397">
        <v>1.671</v>
      </c>
      <c r="I397">
        <v>64.145</v>
      </c>
      <c r="K397" s="2">
        <v>0.818055555555554</v>
      </c>
      <c r="L397" s="3">
        <f t="shared" si="32"/>
        <v>283.81805555555553</v>
      </c>
      <c r="M397">
        <f t="shared" si="29"/>
        <v>519.9149289162261</v>
      </c>
      <c r="N397">
        <f t="shared" si="31"/>
        <v>100.69426353357994</v>
      </c>
    </row>
    <row r="398" spans="1:14" ht="12.75">
      <c r="A398" t="s">
        <v>360</v>
      </c>
      <c r="B398" s="1">
        <v>36808</v>
      </c>
      <c r="C398" s="2">
        <v>0.8201041666666667</v>
      </c>
      <c r="D398" t="s">
        <v>410</v>
      </c>
      <c r="E398">
        <v>0.676</v>
      </c>
      <c r="F398">
        <v>10.2179</v>
      </c>
      <c r="G398" t="s">
        <v>411</v>
      </c>
      <c r="H398">
        <v>1.673</v>
      </c>
      <c r="I398">
        <v>60.547</v>
      </c>
      <c r="K398" s="2">
        <v>0.820138888888888</v>
      </c>
      <c r="L398" s="3">
        <f t="shared" si="32"/>
        <v>283.8201388888889</v>
      </c>
      <c r="M398">
        <f t="shared" si="29"/>
        <v>541.0256183979455</v>
      </c>
      <c r="N398">
        <f t="shared" si="31"/>
        <v>96.3450945657271</v>
      </c>
    </row>
    <row r="399" spans="1:14" ht="12.75">
      <c r="A399" t="s">
        <v>418</v>
      </c>
      <c r="B399" s="1">
        <v>36808</v>
      </c>
      <c r="C399">
        <f>AVERAGE(C398,C400)</f>
        <v>0.8221932870370371</v>
      </c>
      <c r="D399" t="s">
        <v>410</v>
      </c>
      <c r="E399" t="s">
        <v>418</v>
      </c>
      <c r="F399" t="s">
        <v>418</v>
      </c>
      <c r="G399" t="s">
        <v>411</v>
      </c>
      <c r="H399" t="s">
        <v>418</v>
      </c>
      <c r="I399" t="s">
        <v>418</v>
      </c>
      <c r="K399" s="2">
        <v>0.822222222222221</v>
      </c>
      <c r="L399" s="3">
        <f t="shared" si="32"/>
        <v>283.8222222222222</v>
      </c>
      <c r="M399" t="s">
        <v>418</v>
      </c>
      <c r="N399" t="s">
        <v>418</v>
      </c>
    </row>
    <row r="400" spans="1:14" ht="12.75">
      <c r="A400" t="s">
        <v>361</v>
      </c>
      <c r="B400" s="1">
        <v>36808</v>
      </c>
      <c r="C400" s="2">
        <v>0.8242824074074074</v>
      </c>
      <c r="D400" t="s">
        <v>410</v>
      </c>
      <c r="E400">
        <v>0.675</v>
      </c>
      <c r="F400">
        <v>10.112</v>
      </c>
      <c r="G400" t="s">
        <v>411</v>
      </c>
      <c r="H400">
        <v>1.67</v>
      </c>
      <c r="I400">
        <v>61.4286</v>
      </c>
      <c r="K400" s="2">
        <v>0.824305555555554</v>
      </c>
      <c r="L400" s="3">
        <f t="shared" si="32"/>
        <v>283.82430555555555</v>
      </c>
      <c r="M400">
        <f t="shared" si="29"/>
        <v>535.4183397018982</v>
      </c>
      <c r="N400">
        <f>(277-103)/(-62+(AVERAGE($Q$4,$P$367)))*I400+277-((277-103)/(-62+(AVERAGE($Q$4,$P$367)))*210)</f>
        <v>97.41074975251394</v>
      </c>
    </row>
    <row r="401" spans="1:14" ht="12.75">
      <c r="A401" t="s">
        <v>418</v>
      </c>
      <c r="B401" s="1">
        <v>36808</v>
      </c>
      <c r="C401">
        <f>AVERAGE(C400,C402)</f>
        <v>0.8263657407407408</v>
      </c>
      <c r="D401" t="s">
        <v>410</v>
      </c>
      <c r="E401" t="s">
        <v>418</v>
      </c>
      <c r="F401" t="s">
        <v>418</v>
      </c>
      <c r="G401" t="s">
        <v>411</v>
      </c>
      <c r="H401" t="s">
        <v>418</v>
      </c>
      <c r="I401" t="s">
        <v>418</v>
      </c>
      <c r="K401" s="2">
        <v>0.826388888888888</v>
      </c>
      <c r="L401" s="3">
        <f t="shared" si="32"/>
        <v>283.8263888888889</v>
      </c>
      <c r="M401" t="s">
        <v>418</v>
      </c>
      <c r="N401" t="s">
        <v>418</v>
      </c>
    </row>
    <row r="402" spans="1:14" ht="12.75">
      <c r="A402" t="s">
        <v>362</v>
      </c>
      <c r="B402" s="1">
        <v>36808</v>
      </c>
      <c r="C402" s="2">
        <v>0.8284490740740741</v>
      </c>
      <c r="D402" t="s">
        <v>410</v>
      </c>
      <c r="E402">
        <v>0.675</v>
      </c>
      <c r="F402">
        <v>10.3415</v>
      </c>
      <c r="G402" t="s">
        <v>411</v>
      </c>
      <c r="H402">
        <v>1.671</v>
      </c>
      <c r="I402">
        <v>60.8221</v>
      </c>
      <c r="K402" s="2">
        <v>0.828472222222221</v>
      </c>
      <c r="L402" s="3">
        <f t="shared" si="32"/>
        <v>283.8284722222222</v>
      </c>
      <c r="M402">
        <f t="shared" si="29"/>
        <v>547.5700909837005</v>
      </c>
      <c r="N402">
        <f>(277-103)/(-62+(AVERAGE($Q$4,$P$367)))*I402+277-((277-103)/(-62+(AVERAGE($Q$4,$P$367)))*210)</f>
        <v>96.67762830198512</v>
      </c>
    </row>
    <row r="403" spans="1:14" ht="12.75">
      <c r="A403" t="s">
        <v>363</v>
      </c>
      <c r="B403" s="1">
        <v>36808</v>
      </c>
      <c r="C403" s="2">
        <v>0.8305324074074073</v>
      </c>
      <c r="D403" t="s">
        <v>410</v>
      </c>
      <c r="E403">
        <v>0.675</v>
      </c>
      <c r="F403">
        <v>9.743</v>
      </c>
      <c r="G403" t="s">
        <v>411</v>
      </c>
      <c r="H403">
        <v>1.671</v>
      </c>
      <c r="I403">
        <v>60.7102</v>
      </c>
      <c r="K403" s="2">
        <v>0.830555555555553</v>
      </c>
      <c r="L403" s="3">
        <f t="shared" si="32"/>
        <v>283.8305555555556</v>
      </c>
      <c r="M403">
        <f t="shared" si="29"/>
        <v>515.8802297978237</v>
      </c>
      <c r="N403">
        <f>(277-103)/(-62+(AVERAGE($Q$4,$P$367)))*I403+277-((277-103)/(-62+(AVERAGE($Q$4,$P$367)))*210)</f>
        <v>96.54236648778203</v>
      </c>
    </row>
    <row r="404" spans="1:14" ht="12.75">
      <c r="A404" t="s">
        <v>364</v>
      </c>
      <c r="B404" s="1">
        <v>36808</v>
      </c>
      <c r="C404" s="2">
        <v>0.8326157407407407</v>
      </c>
      <c r="D404" t="s">
        <v>410</v>
      </c>
      <c r="E404">
        <v>0.676</v>
      </c>
      <c r="F404">
        <v>10.0021</v>
      </c>
      <c r="G404" t="s">
        <v>411</v>
      </c>
      <c r="H404">
        <v>1.675</v>
      </c>
      <c r="I404">
        <v>60.0837</v>
      </c>
      <c r="K404" s="2">
        <v>0.832638888888888</v>
      </c>
      <c r="L404" s="3">
        <f t="shared" si="32"/>
        <v>283.8326388888889</v>
      </c>
      <c r="M404">
        <f t="shared" si="29"/>
        <v>529.5992657765383</v>
      </c>
      <c r="N404">
        <f>(277-103)/(-62+(AVERAGE($Q$4,$P$367)))*I404+277-((277-103)/(-62+(AVERAGE($Q$4,$P$367)))*210)</f>
        <v>95.78506955660919</v>
      </c>
    </row>
    <row r="405" spans="1:14" ht="12.75">
      <c r="A405" t="s">
        <v>365</v>
      </c>
      <c r="B405" s="1">
        <v>36808</v>
      </c>
      <c r="C405" s="2">
        <v>0.8347106481481482</v>
      </c>
      <c r="D405" t="s">
        <v>410</v>
      </c>
      <c r="E405">
        <v>0.675</v>
      </c>
      <c r="F405">
        <v>10.1183</v>
      </c>
      <c r="G405" t="s">
        <v>411</v>
      </c>
      <c r="H405">
        <v>1.673</v>
      </c>
      <c r="I405">
        <v>61.0539</v>
      </c>
      <c r="K405" s="2">
        <v>0.834722222222221</v>
      </c>
      <c r="L405" s="3">
        <f t="shared" si="32"/>
        <v>283.83472222222224</v>
      </c>
      <c r="M405">
        <f t="shared" si="29"/>
        <v>535.7519171880652</v>
      </c>
      <c r="N405">
        <f>(277-103)/(-62+(AVERAGE($Q$4,$P$367)))*I405+277-((277-103)/(-62+(AVERAGE($Q$4,$P$367)))*210)</f>
        <v>96.95782212264885</v>
      </c>
    </row>
    <row r="406" spans="1:14" ht="12.75">
      <c r="A406" t="s">
        <v>418</v>
      </c>
      <c r="B406" s="1">
        <v>36808</v>
      </c>
      <c r="C406">
        <f>AVERAGE(C405,C407)</f>
        <v>0.8367939814814815</v>
      </c>
      <c r="D406" t="s">
        <v>410</v>
      </c>
      <c r="E406" t="s">
        <v>418</v>
      </c>
      <c r="F406" t="s">
        <v>418</v>
      </c>
      <c r="G406" t="s">
        <v>411</v>
      </c>
      <c r="H406" t="s">
        <v>418</v>
      </c>
      <c r="I406" t="s">
        <v>418</v>
      </c>
      <c r="K406" s="2">
        <v>0.836805555555554</v>
      </c>
      <c r="L406" s="3">
        <f t="shared" si="32"/>
        <v>283.83680555555554</v>
      </c>
      <c r="M406" t="s">
        <v>418</v>
      </c>
      <c r="N406" t="s">
        <v>418</v>
      </c>
    </row>
    <row r="407" spans="1:14" ht="12.75">
      <c r="A407" t="s">
        <v>366</v>
      </c>
      <c r="B407" s="1">
        <v>36808</v>
      </c>
      <c r="C407" s="2">
        <v>0.8388773148148148</v>
      </c>
      <c r="D407" t="s">
        <v>410</v>
      </c>
      <c r="E407">
        <v>0.675</v>
      </c>
      <c r="F407">
        <v>10.2578</v>
      </c>
      <c r="G407" t="s">
        <v>411</v>
      </c>
      <c r="H407">
        <v>1.671</v>
      </c>
      <c r="I407">
        <v>60.0981</v>
      </c>
      <c r="K407" s="2">
        <v>0.838888888888887</v>
      </c>
      <c r="L407" s="3">
        <f t="shared" si="32"/>
        <v>283.8388888888889</v>
      </c>
      <c r="M407">
        <f t="shared" si="29"/>
        <v>543.1382758103373</v>
      </c>
      <c r="N407">
        <f>(277-103)/(-62+(AVERAGE($Q$4,$P$367)))*I407+277-((277-103)/(-62+(AVERAGE($Q$4,$P$367)))*210)</f>
        <v>95.80247590267288</v>
      </c>
    </row>
    <row r="408" spans="1:14" ht="12.75">
      <c r="A408" t="s">
        <v>367</v>
      </c>
      <c r="B408" s="1">
        <v>36808</v>
      </c>
      <c r="C408" s="2">
        <v>0.8409606481481481</v>
      </c>
      <c r="D408" t="s">
        <v>410</v>
      </c>
      <c r="E408">
        <v>0.678</v>
      </c>
      <c r="F408">
        <v>10.8778</v>
      </c>
      <c r="G408" t="s">
        <v>411</v>
      </c>
      <c r="H408">
        <v>1.673</v>
      </c>
      <c r="I408">
        <v>59.4147</v>
      </c>
      <c r="K408" s="2">
        <v>0.84097222222222</v>
      </c>
      <c r="L408" s="3">
        <f t="shared" si="32"/>
        <v>283.8409722222222</v>
      </c>
      <c r="M408">
        <f t="shared" si="29"/>
        <v>575.9665363537687</v>
      </c>
      <c r="N408">
        <f>(277-103)/(-62+(AVERAGE($Q$4,$P$367)))*I408+277-((277-103)/(-62+(AVERAGE($Q$4,$P$367)))*210)</f>
        <v>94.97639972906791</v>
      </c>
    </row>
    <row r="409" spans="1:14" ht="12.75">
      <c r="A409" t="s">
        <v>368</v>
      </c>
      <c r="B409" s="1">
        <v>36808</v>
      </c>
      <c r="C409" s="2">
        <v>0.8430439814814815</v>
      </c>
      <c r="D409" t="s">
        <v>410</v>
      </c>
      <c r="E409">
        <v>0.675</v>
      </c>
      <c r="F409">
        <v>9.6388</v>
      </c>
      <c r="G409" t="s">
        <v>411</v>
      </c>
      <c r="H409">
        <v>1.67</v>
      </c>
      <c r="I409">
        <v>61.8102</v>
      </c>
      <c r="K409" s="2">
        <v>0.843055555555553</v>
      </c>
      <c r="L409" s="3">
        <f t="shared" si="32"/>
        <v>283.84305555555557</v>
      </c>
      <c r="M409">
        <f t="shared" si="29"/>
        <v>510.3629640742342</v>
      </c>
      <c r="N409">
        <f>(277-103)/(-62+(AVERAGE($Q$4,$P$367)))*I409+277-((277-103)/(-62+(AVERAGE($Q$4,$P$367)))*210)</f>
        <v>97.87201792320116</v>
      </c>
    </row>
    <row r="410" spans="1:14" ht="12.75">
      <c r="A410" t="s">
        <v>369</v>
      </c>
      <c r="B410" s="1">
        <v>36808</v>
      </c>
      <c r="C410" s="2">
        <v>0.8451273148148148</v>
      </c>
      <c r="D410" t="s">
        <v>410</v>
      </c>
      <c r="E410">
        <v>0.675</v>
      </c>
      <c r="F410">
        <v>10.4309</v>
      </c>
      <c r="G410" t="s">
        <v>411</v>
      </c>
      <c r="H410">
        <v>1.671</v>
      </c>
      <c r="I410">
        <v>60.523</v>
      </c>
      <c r="K410" s="2">
        <v>0.845138888888888</v>
      </c>
      <c r="L410" s="3">
        <f t="shared" si="32"/>
        <v>283.84513888888887</v>
      </c>
      <c r="M410">
        <f t="shared" si="29"/>
        <v>552.303714358834</v>
      </c>
      <c r="N410">
        <f>(277-103)/(-62+(AVERAGE($Q$4,$P$367)))*I410+277-((277-103)/(-62+(AVERAGE($Q$4,$P$367)))*210)</f>
        <v>96.31608398895429</v>
      </c>
    </row>
    <row r="411" spans="1:14" ht="12.75">
      <c r="A411" t="s">
        <v>370</v>
      </c>
      <c r="B411" s="1">
        <v>36808</v>
      </c>
      <c r="C411" s="2">
        <v>0.8472106481481482</v>
      </c>
      <c r="D411" t="s">
        <v>410</v>
      </c>
      <c r="E411">
        <v>0.675</v>
      </c>
      <c r="F411">
        <v>9.7949</v>
      </c>
      <c r="G411" t="s">
        <v>411</v>
      </c>
      <c r="H411">
        <v>1.671</v>
      </c>
      <c r="I411">
        <v>62.0557</v>
      </c>
      <c r="K411" s="2">
        <v>0.847222222222221</v>
      </c>
      <c r="L411" s="3">
        <f t="shared" si="32"/>
        <v>283.84722222222223</v>
      </c>
      <c r="M411">
        <f t="shared" si="29"/>
        <v>518.6282728981529</v>
      </c>
      <c r="N411">
        <f>(277-103)/(-62+(AVERAGE($Q$4,$P$367)))*I411+277-((277-103)/(-62+(AVERAGE($Q$4,$P$367)))*210)</f>
        <v>98.1687719481061</v>
      </c>
    </row>
    <row r="412" spans="1:14" ht="12.75">
      <c r="A412" t="s">
        <v>418</v>
      </c>
      <c r="B412" s="1">
        <v>36808</v>
      </c>
      <c r="C412">
        <f>AVERAGE(C411,C414)</f>
        <v>0.8503414351851852</v>
      </c>
      <c r="D412" t="s">
        <v>410</v>
      </c>
      <c r="E412" t="s">
        <v>418</v>
      </c>
      <c r="F412" t="s">
        <v>418</v>
      </c>
      <c r="G412" t="s">
        <v>411</v>
      </c>
      <c r="H412" t="s">
        <v>418</v>
      </c>
      <c r="I412" t="s">
        <v>418</v>
      </c>
      <c r="K412" s="2">
        <v>0.849305555555554</v>
      </c>
      <c r="L412" s="3">
        <f t="shared" si="32"/>
        <v>283.84930555555553</v>
      </c>
      <c r="M412" t="s">
        <v>418</v>
      </c>
      <c r="N412" t="s">
        <v>418</v>
      </c>
    </row>
    <row r="413" spans="1:14" ht="12.75">
      <c r="A413" t="s">
        <v>418</v>
      </c>
      <c r="B413" s="1">
        <v>36808</v>
      </c>
      <c r="C413">
        <f>AVERAGE(C412,C414)</f>
        <v>0.8519068287037037</v>
      </c>
      <c r="D413" t="s">
        <v>410</v>
      </c>
      <c r="E413" t="s">
        <v>418</v>
      </c>
      <c r="F413" t="s">
        <v>418</v>
      </c>
      <c r="G413" t="s">
        <v>411</v>
      </c>
      <c r="H413" t="s">
        <v>418</v>
      </c>
      <c r="I413" t="s">
        <v>418</v>
      </c>
      <c r="K413" s="2">
        <v>0.851388888888887</v>
      </c>
      <c r="L413" s="3">
        <f t="shared" si="32"/>
        <v>283.8513888888889</v>
      </c>
      <c r="M413" t="s">
        <v>418</v>
      </c>
      <c r="N413" t="s">
        <v>418</v>
      </c>
    </row>
    <row r="414" spans="1:14" ht="12.75">
      <c r="A414" t="s">
        <v>371</v>
      </c>
      <c r="B414" s="1">
        <v>36808</v>
      </c>
      <c r="C414" s="2">
        <v>0.8534722222222223</v>
      </c>
      <c r="D414" t="s">
        <v>410</v>
      </c>
      <c r="E414">
        <v>0.676</v>
      </c>
      <c r="F414">
        <v>11.1992</v>
      </c>
      <c r="G414" t="s">
        <v>411</v>
      </c>
      <c r="H414">
        <v>1.673</v>
      </c>
      <c r="I414">
        <v>58.8313</v>
      </c>
      <c r="K414" s="2">
        <v>0.853472222222221</v>
      </c>
      <c r="L414" s="3">
        <f t="shared" si="32"/>
        <v>283.8534722222222</v>
      </c>
      <c r="M414">
        <f t="shared" si="29"/>
        <v>592.9842830290247</v>
      </c>
      <c r="N414">
        <f>(277-103)/(-62+(AVERAGE($Q$4,$P$367)))*I414+277-((277-103)/(-62+(AVERAGE($Q$4,$P$367)))*210)</f>
        <v>94.27120095868287</v>
      </c>
    </row>
    <row r="415" spans="1:14" ht="12.75">
      <c r="A415" t="s">
        <v>372</v>
      </c>
      <c r="B415" s="1">
        <v>36808</v>
      </c>
      <c r="C415" s="2">
        <v>0.8555555555555556</v>
      </c>
      <c r="D415" t="s">
        <v>410</v>
      </c>
      <c r="E415">
        <v>0.675</v>
      </c>
      <c r="F415">
        <v>9.3963</v>
      </c>
      <c r="G415" t="s">
        <v>411</v>
      </c>
      <c r="H415">
        <v>1.673</v>
      </c>
      <c r="I415">
        <v>62.8632</v>
      </c>
      <c r="K415" s="2">
        <v>0.855555555555554</v>
      </c>
      <c r="L415" s="3">
        <f t="shared" si="32"/>
        <v>283.85555555555555</v>
      </c>
      <c r="M415">
        <f t="shared" si="29"/>
        <v>497.5228782971663</v>
      </c>
      <c r="N415">
        <f>(277-103)/(-62+(AVERAGE($Q$4,$P$367)))*I415+277-((277-103)/(-62+(AVERAGE($Q$4,$P$367)))*210)</f>
        <v>99.14485697910698</v>
      </c>
    </row>
    <row r="416" spans="1:14" ht="12.75">
      <c r="A416" t="s">
        <v>373</v>
      </c>
      <c r="B416" s="1">
        <v>36808</v>
      </c>
      <c r="C416" s="2">
        <v>0.8576388888888888</v>
      </c>
      <c r="D416" t="s">
        <v>410</v>
      </c>
      <c r="E416">
        <v>0.673</v>
      </c>
      <c r="F416">
        <v>10.1935</v>
      </c>
      <c r="G416" t="s">
        <v>411</v>
      </c>
      <c r="H416">
        <v>1.67</v>
      </c>
      <c r="I416">
        <v>61.7264</v>
      </c>
      <c r="K416" s="2">
        <v>0.857638888888887</v>
      </c>
      <c r="L416" s="3">
        <f t="shared" si="32"/>
        <v>283.8576388888889</v>
      </c>
      <c r="M416">
        <f t="shared" si="29"/>
        <v>539.7336674991395</v>
      </c>
      <c r="N416">
        <f>(277-103)/(-62+(AVERAGE($Q$4,$P$367)))*I416+277-((277-103)/(-62+(AVERAGE($Q$4,$P$367)))*210)</f>
        <v>97.77072265930286</v>
      </c>
    </row>
    <row r="417" spans="1:14" ht="12.75">
      <c r="A417" t="s">
        <v>374</v>
      </c>
      <c r="B417" s="1">
        <v>36808</v>
      </c>
      <c r="C417" s="2">
        <v>0.8597222222222222</v>
      </c>
      <c r="D417" t="s">
        <v>410</v>
      </c>
      <c r="E417">
        <v>0.675</v>
      </c>
      <c r="F417">
        <v>10.2759</v>
      </c>
      <c r="G417" t="s">
        <v>411</v>
      </c>
      <c r="H417">
        <v>1.671</v>
      </c>
      <c r="I417">
        <v>60.4917</v>
      </c>
      <c r="K417" s="2">
        <v>0.859722222222221</v>
      </c>
      <c r="L417" s="3">
        <f t="shared" si="32"/>
        <v>283.8597222222222</v>
      </c>
      <c r="M417">
        <f t="shared" si="29"/>
        <v>544.0966492229762</v>
      </c>
      <c r="N417">
        <f>(277-103)/(-62+(AVERAGE($Q$4,$P$367)))*I417+277-((277-103)/(-62+(AVERAGE($Q$4,$P$367)))*210)</f>
        <v>96.27824936174648</v>
      </c>
    </row>
    <row r="418" spans="1:14" ht="12.75">
      <c r="A418" t="s">
        <v>418</v>
      </c>
      <c r="B418" s="1">
        <v>36808</v>
      </c>
      <c r="C418">
        <f>AVERAGE(C417,C419)</f>
        <v>0.8618055555555555</v>
      </c>
      <c r="D418" t="s">
        <v>410</v>
      </c>
      <c r="E418" t="s">
        <v>418</v>
      </c>
      <c r="F418" t="s">
        <v>418</v>
      </c>
      <c r="G418" t="s">
        <v>411</v>
      </c>
      <c r="H418" t="s">
        <v>418</v>
      </c>
      <c r="I418" t="s">
        <v>418</v>
      </c>
      <c r="K418" s="2">
        <v>0.861805555555553</v>
      </c>
      <c r="L418" s="3">
        <f t="shared" si="32"/>
        <v>283.8618055555556</v>
      </c>
      <c r="M418" t="s">
        <v>418</v>
      </c>
      <c r="N418" t="s">
        <v>418</v>
      </c>
    </row>
    <row r="419" spans="1:14" ht="12.75">
      <c r="A419" t="s">
        <v>375</v>
      </c>
      <c r="B419" s="1">
        <v>36808</v>
      </c>
      <c r="C419" s="2">
        <v>0.8638888888888889</v>
      </c>
      <c r="D419" t="s">
        <v>410</v>
      </c>
      <c r="E419">
        <v>0.675</v>
      </c>
      <c r="F419">
        <v>9.9265</v>
      </c>
      <c r="G419" t="s">
        <v>411</v>
      </c>
      <c r="H419">
        <v>1.67</v>
      </c>
      <c r="I419">
        <v>59.7537</v>
      </c>
      <c r="K419" s="2">
        <v>0.863888888888886</v>
      </c>
      <c r="L419" s="3">
        <f t="shared" si="32"/>
        <v>283.8638888888889</v>
      </c>
      <c r="M419">
        <f t="shared" si="29"/>
        <v>525.5963359425328</v>
      </c>
      <c r="N419">
        <f>(277-103)/(-62+(AVERAGE($Q$4,$P$367)))*I419+277-((277-103)/(-62+(AVERAGE($Q$4,$P$367)))*210)</f>
        <v>95.38617412598342</v>
      </c>
    </row>
    <row r="420" spans="1:14" ht="12.75">
      <c r="A420" t="s">
        <v>376</v>
      </c>
      <c r="B420" s="1">
        <v>36808</v>
      </c>
      <c r="C420" s="2">
        <v>0.8659837962962963</v>
      </c>
      <c r="D420" t="s">
        <v>410</v>
      </c>
      <c r="E420">
        <v>0.675</v>
      </c>
      <c r="F420">
        <v>10.2031</v>
      </c>
      <c r="G420" t="s">
        <v>411</v>
      </c>
      <c r="H420">
        <v>1.673</v>
      </c>
      <c r="I420">
        <v>60.8426</v>
      </c>
      <c r="K420" s="2">
        <v>0.865972222222221</v>
      </c>
      <c r="L420" s="3">
        <f t="shared" si="32"/>
        <v>283.86597222222224</v>
      </c>
      <c r="M420">
        <f t="shared" si="29"/>
        <v>540.2419760494894</v>
      </c>
      <c r="N420">
        <f>(277-103)/(-62+(AVERAGE($Q$4,$P$367)))*I420+277-((277-103)/(-62+(AVERAGE($Q$4,$P$367)))*210)</f>
        <v>96.7024081696452</v>
      </c>
    </row>
    <row r="421" spans="1:14" ht="12.75">
      <c r="A421" t="s">
        <v>418</v>
      </c>
      <c r="B421" s="1">
        <v>36808</v>
      </c>
      <c r="C421">
        <f>AVERAGE(C420,C422)</f>
        <v>0.8680671296296296</v>
      </c>
      <c r="D421" t="s">
        <v>410</v>
      </c>
      <c r="E421" t="s">
        <v>418</v>
      </c>
      <c r="F421" t="s">
        <v>418</v>
      </c>
      <c r="G421" t="s">
        <v>411</v>
      </c>
      <c r="H421" t="s">
        <v>418</v>
      </c>
      <c r="I421" t="s">
        <v>418</v>
      </c>
      <c r="K421" s="2">
        <v>0.868055555555554</v>
      </c>
      <c r="L421" s="3">
        <f t="shared" si="32"/>
        <v>283.86805555555554</v>
      </c>
      <c r="M421" t="s">
        <v>418</v>
      </c>
      <c r="N421" t="s">
        <v>418</v>
      </c>
    </row>
    <row r="422" spans="1:14" ht="12.75">
      <c r="A422" t="s">
        <v>377</v>
      </c>
      <c r="B422" s="1">
        <v>36808</v>
      </c>
      <c r="C422" s="2">
        <v>0.870150462962963</v>
      </c>
      <c r="D422" t="s">
        <v>410</v>
      </c>
      <c r="E422">
        <v>0.675</v>
      </c>
      <c r="F422">
        <v>9.833</v>
      </c>
      <c r="G422" t="s">
        <v>411</v>
      </c>
      <c r="H422">
        <v>1.671</v>
      </c>
      <c r="I422">
        <v>57.4953</v>
      </c>
      <c r="K422" s="2">
        <v>0.870138888888887</v>
      </c>
      <c r="L422" s="3">
        <f t="shared" si="32"/>
        <v>283.8701388888889</v>
      </c>
      <c r="M422">
        <f t="shared" si="29"/>
        <v>520.6456224573541</v>
      </c>
      <c r="N422">
        <f>(277-103)/(-62+(AVERAGE($Q$4,$P$367)))*I422+277-((277-103)/(-62+(AVERAGE($Q$4,$P$367)))*210)</f>
        <v>92.65627885166464</v>
      </c>
    </row>
    <row r="423" spans="1:14" ht="12.75">
      <c r="A423" t="s">
        <v>378</v>
      </c>
      <c r="B423" s="1">
        <v>36808</v>
      </c>
      <c r="C423" s="2">
        <v>0.8722337962962964</v>
      </c>
      <c r="D423" t="s">
        <v>410</v>
      </c>
      <c r="E423">
        <v>0.676</v>
      </c>
      <c r="F423">
        <v>9.4385</v>
      </c>
      <c r="G423" t="s">
        <v>411</v>
      </c>
      <c r="H423">
        <v>1.673</v>
      </c>
      <c r="I423">
        <v>58.7449</v>
      </c>
      <c r="K423" s="2">
        <v>0.87222222222222</v>
      </c>
      <c r="L423" s="3">
        <f t="shared" si="32"/>
        <v>283.8722222222222</v>
      </c>
      <c r="M423">
        <f t="shared" si="29"/>
        <v>499.75731796641276</v>
      </c>
      <c r="N423">
        <f>(277-103)/(-62+(AVERAGE($Q$4,$P$367)))*I423+277-((277-103)/(-62+(AVERAGE($Q$4,$P$367)))*210)</f>
        <v>94.16676288230087</v>
      </c>
    </row>
    <row r="424" spans="1:14" ht="12.75">
      <c r="A424" t="s">
        <v>379</v>
      </c>
      <c r="B424" s="1">
        <v>36808</v>
      </c>
      <c r="C424" s="2">
        <v>0.8743171296296296</v>
      </c>
      <c r="D424" t="s">
        <v>410</v>
      </c>
      <c r="E424">
        <v>0.675</v>
      </c>
      <c r="F424">
        <v>10.4467</v>
      </c>
      <c r="G424" t="s">
        <v>411</v>
      </c>
      <c r="H424">
        <v>1.67</v>
      </c>
      <c r="I424">
        <v>59.845</v>
      </c>
      <c r="K424" s="2">
        <v>0.874305555555553</v>
      </c>
      <c r="L424" s="3">
        <f t="shared" si="32"/>
        <v>283.87430555555557</v>
      </c>
      <c r="M424">
        <f t="shared" si="29"/>
        <v>553.1403055146183</v>
      </c>
      <c r="N424">
        <f>(277-103)/(-62+(AVERAGE($Q$4,$P$367)))*I424+277-((277-103)/(-62+(AVERAGE($Q$4,$P$367)))*210)</f>
        <v>95.49653519512322</v>
      </c>
    </row>
    <row r="425" spans="1:14" ht="12.75">
      <c r="A425" t="s">
        <v>380</v>
      </c>
      <c r="B425" s="1">
        <v>36808</v>
      </c>
      <c r="C425" s="2">
        <v>0.8764004629629629</v>
      </c>
      <c r="D425" t="s">
        <v>410</v>
      </c>
      <c r="E425">
        <v>0.673</v>
      </c>
      <c r="F425">
        <v>10.5025</v>
      </c>
      <c r="G425" t="s">
        <v>411</v>
      </c>
      <c r="H425">
        <v>1.67</v>
      </c>
      <c r="I425">
        <v>61.557</v>
      </c>
      <c r="K425" s="2">
        <v>0.876388888888886</v>
      </c>
      <c r="L425" s="3">
        <f t="shared" si="32"/>
        <v>283.87638888888887</v>
      </c>
      <c r="M425">
        <f t="shared" si="29"/>
        <v>556.094848963527</v>
      </c>
      <c r="N425">
        <f>(277-103)/(-62+(AVERAGE($Q$4,$P$367)))*I425+277-((277-103)/(-62+(AVERAGE($Q$4,$P$367)))*210)</f>
        <v>97.56595633824833</v>
      </c>
    </row>
    <row r="426" spans="1:14" ht="12.75">
      <c r="A426" t="s">
        <v>418</v>
      </c>
      <c r="B426" s="1">
        <v>36808</v>
      </c>
      <c r="C426">
        <f>AVERAGE(C425,C427)</f>
        <v>0.8784895833333333</v>
      </c>
      <c r="D426" t="s">
        <v>410</v>
      </c>
      <c r="E426" t="s">
        <v>418</v>
      </c>
      <c r="F426" t="s">
        <v>418</v>
      </c>
      <c r="G426" t="s">
        <v>411</v>
      </c>
      <c r="H426" t="s">
        <v>418</v>
      </c>
      <c r="I426" t="s">
        <v>418</v>
      </c>
      <c r="K426" s="2">
        <v>0.878472222222221</v>
      </c>
      <c r="L426" s="3">
        <f t="shared" si="32"/>
        <v>283.87847222222223</v>
      </c>
      <c r="M426" t="s">
        <v>418</v>
      </c>
      <c r="N426" t="s">
        <v>418</v>
      </c>
    </row>
    <row r="427" spans="1:14" ht="12.75">
      <c r="A427" t="s">
        <v>381</v>
      </c>
      <c r="B427" s="1">
        <v>36808</v>
      </c>
      <c r="C427" s="2">
        <v>0.8805787037037037</v>
      </c>
      <c r="D427" t="s">
        <v>410</v>
      </c>
      <c r="E427">
        <v>0.675</v>
      </c>
      <c r="F427">
        <v>10.4331</v>
      </c>
      <c r="G427" t="s">
        <v>411</v>
      </c>
      <c r="H427">
        <v>1.671</v>
      </c>
      <c r="I427">
        <v>58.323</v>
      </c>
      <c r="K427" s="2">
        <v>0.880555555555554</v>
      </c>
      <c r="L427" s="3">
        <f t="shared" si="32"/>
        <v>283.88055555555553</v>
      </c>
      <c r="M427">
        <f t="shared" si="29"/>
        <v>552.4202017349559</v>
      </c>
      <c r="N427">
        <f>(277-103)/(-62+(AVERAGE($Q$4,$P$367)))*I427+277-((277-103)/(-62+(AVERAGE($Q$4,$P$367)))*210)</f>
        <v>93.65678111811599</v>
      </c>
    </row>
    <row r="428" spans="1:14" ht="12.75">
      <c r="A428" t="s">
        <v>382</v>
      </c>
      <c r="B428" s="1">
        <v>36808</v>
      </c>
      <c r="C428" s="2">
        <v>0.8826620370370369</v>
      </c>
      <c r="D428" t="s">
        <v>410</v>
      </c>
      <c r="E428">
        <v>0.676</v>
      </c>
      <c r="F428">
        <v>10.6969</v>
      </c>
      <c r="G428" t="s">
        <v>411</v>
      </c>
      <c r="H428">
        <v>1.673</v>
      </c>
      <c r="I428">
        <v>60.3479</v>
      </c>
      <c r="K428" s="2">
        <v>0.882638888888887</v>
      </c>
      <c r="L428" s="3">
        <f t="shared" si="32"/>
        <v>283.8826388888889</v>
      </c>
      <c r="M428">
        <f t="shared" si="29"/>
        <v>566.3880971081126</v>
      </c>
      <c r="N428">
        <f>(277-103)/(-62+(AVERAGE($Q$4,$P$367)))*I428+277-((277-103)/(-62+(AVERAGE($Q$4,$P$367)))*210)</f>
        <v>96.1044276559162</v>
      </c>
    </row>
    <row r="429" spans="1:14" ht="12.75">
      <c r="A429" t="s">
        <v>383</v>
      </c>
      <c r="B429" s="1">
        <v>36808</v>
      </c>
      <c r="C429" s="2">
        <v>0.8847453703703704</v>
      </c>
      <c r="D429" t="s">
        <v>410</v>
      </c>
      <c r="E429">
        <v>0.676</v>
      </c>
      <c r="F429">
        <v>10.1225</v>
      </c>
      <c r="G429" t="s">
        <v>411</v>
      </c>
      <c r="H429">
        <v>1.671</v>
      </c>
      <c r="I429">
        <v>61.4482</v>
      </c>
      <c r="K429" s="2">
        <v>0.884722222222221</v>
      </c>
      <c r="L429" s="3">
        <f t="shared" si="32"/>
        <v>283.8847222222222</v>
      </c>
      <c r="M429">
        <f t="shared" si="29"/>
        <v>535.9743021788433</v>
      </c>
      <c r="N429">
        <f>(277-103)/(-62+(AVERAGE($Q$4,$P$367)))*I429+277-((277-103)/(-62+(AVERAGE($Q$4,$P$367)))*210)</f>
        <v>97.43444172354504</v>
      </c>
    </row>
    <row r="430" spans="1:14" ht="12.75">
      <c r="A430" t="s">
        <v>384</v>
      </c>
      <c r="B430" s="1">
        <v>36808</v>
      </c>
      <c r="C430" s="2">
        <v>0.8868287037037037</v>
      </c>
      <c r="D430" t="s">
        <v>410</v>
      </c>
      <c r="E430">
        <v>0.676</v>
      </c>
      <c r="F430">
        <v>10.3635</v>
      </c>
      <c r="G430" t="s">
        <v>411</v>
      </c>
      <c r="H430">
        <v>1.673</v>
      </c>
      <c r="I430">
        <v>60.046</v>
      </c>
      <c r="K430" s="2">
        <v>0.886805555555554</v>
      </c>
      <c r="L430" s="3">
        <f t="shared" si="32"/>
        <v>283.88680555555555</v>
      </c>
      <c r="M430">
        <f t="shared" si="29"/>
        <v>548.7349647449191</v>
      </c>
      <c r="N430">
        <f>(277-103)/(-62+(AVERAGE($Q$4,$P$367)))*I430+277-((277-103)/(-62+(AVERAGE($Q$4,$P$367)))*210)</f>
        <v>95.73949877559528</v>
      </c>
    </row>
    <row r="431" spans="1:14" ht="12.75">
      <c r="A431" t="s">
        <v>385</v>
      </c>
      <c r="B431" s="1">
        <v>36808</v>
      </c>
      <c r="C431" s="2">
        <v>0.888912037037037</v>
      </c>
      <c r="D431" t="s">
        <v>410</v>
      </c>
      <c r="E431">
        <v>0.675</v>
      </c>
      <c r="F431">
        <v>10.6835</v>
      </c>
      <c r="G431" t="s">
        <v>411</v>
      </c>
      <c r="H431">
        <v>1.671</v>
      </c>
      <c r="I431">
        <v>59.9596</v>
      </c>
      <c r="K431" s="2">
        <v>0.888888888888887</v>
      </c>
      <c r="L431" s="3">
        <f t="shared" si="32"/>
        <v>283.8888888888889</v>
      </c>
      <c r="M431">
        <f t="shared" si="29"/>
        <v>565.6785830899158</v>
      </c>
      <c r="N431">
        <f>(277-103)/(-62+(AVERAGE($Q$4,$P$367)))*I431+277-((277-103)/(-62+(AVERAGE($Q$4,$P$367)))*210)</f>
        <v>95.63506069921323</v>
      </c>
    </row>
    <row r="432" spans="1:14" ht="12.75">
      <c r="A432" t="s">
        <v>418</v>
      </c>
      <c r="B432" s="1">
        <v>36808</v>
      </c>
      <c r="C432">
        <f>AVERAGE(C431,C434)</f>
        <v>0.8920717592592593</v>
      </c>
      <c r="D432" t="s">
        <v>410</v>
      </c>
      <c r="E432" t="s">
        <v>418</v>
      </c>
      <c r="F432" t="s">
        <v>418</v>
      </c>
      <c r="G432" t="s">
        <v>411</v>
      </c>
      <c r="H432" t="s">
        <v>418</v>
      </c>
      <c r="I432" t="s">
        <v>418</v>
      </c>
      <c r="K432" s="2">
        <v>0.890972222222221</v>
      </c>
      <c r="L432" s="3">
        <f t="shared" si="32"/>
        <v>283.8909722222222</v>
      </c>
      <c r="M432" t="s">
        <v>418</v>
      </c>
      <c r="N432" t="s">
        <v>418</v>
      </c>
    </row>
    <row r="433" spans="1:14" ht="12.75">
      <c r="A433" t="s">
        <v>418</v>
      </c>
      <c r="B433" s="1">
        <v>36808</v>
      </c>
      <c r="C433">
        <f>AVERAGE(C432,C434)</f>
        <v>0.8936516203703704</v>
      </c>
      <c r="D433" t="s">
        <v>410</v>
      </c>
      <c r="E433" t="s">
        <v>418</v>
      </c>
      <c r="F433" t="s">
        <v>418</v>
      </c>
      <c r="G433" t="s">
        <v>411</v>
      </c>
      <c r="H433" t="s">
        <v>418</v>
      </c>
      <c r="I433" t="s">
        <v>418</v>
      </c>
      <c r="K433" s="2">
        <v>0.893055555555553</v>
      </c>
      <c r="L433" s="3">
        <f t="shared" si="32"/>
        <v>283.8930555555556</v>
      </c>
      <c r="M433" t="s">
        <v>418</v>
      </c>
      <c r="N433" t="s">
        <v>418</v>
      </c>
    </row>
    <row r="434" spans="1:14" ht="12.75">
      <c r="A434" t="s">
        <v>386</v>
      </c>
      <c r="B434" s="1">
        <v>36808</v>
      </c>
      <c r="C434" s="2">
        <v>0.8952314814814816</v>
      </c>
      <c r="D434" t="s">
        <v>410</v>
      </c>
      <c r="E434">
        <v>0.673</v>
      </c>
      <c r="F434">
        <v>11.153</v>
      </c>
      <c r="G434" t="s">
        <v>411</v>
      </c>
      <c r="H434">
        <v>1.67</v>
      </c>
      <c r="I434">
        <v>57.2785</v>
      </c>
      <c r="K434" s="2">
        <v>0.895138888888886</v>
      </c>
      <c r="L434" s="3">
        <f t="shared" si="32"/>
        <v>283.8951388888889</v>
      </c>
      <c r="M434">
        <f aca="true" t="shared" si="33" ref="M434:M484">500*F434/AVERAGE($Q$367,$Q$6)</f>
        <v>590.5380481304658</v>
      </c>
      <c r="N434">
        <f>(277-103)/(-62+(AVERAGE($Q$4,$P$367)))*I434+277-((277-103)/(-62+(AVERAGE($Q$4,$P$367)))*210)</f>
        <v>92.39421664148387</v>
      </c>
    </row>
    <row r="435" spans="1:14" ht="12.75">
      <c r="A435" t="s">
        <v>387</v>
      </c>
      <c r="B435" s="1">
        <v>36808</v>
      </c>
      <c r="C435" s="2">
        <v>0.8972569444444445</v>
      </c>
      <c r="D435" t="s">
        <v>410</v>
      </c>
      <c r="E435">
        <v>0.675</v>
      </c>
      <c r="F435">
        <v>10.0063</v>
      </c>
      <c r="G435" t="s">
        <v>411</v>
      </c>
      <c r="H435">
        <v>1.671</v>
      </c>
      <c r="I435">
        <v>61.2187</v>
      </c>
      <c r="K435" s="2">
        <v>0.897222222222221</v>
      </c>
      <c r="L435" s="3">
        <f t="shared" si="32"/>
        <v>283.89722222222224</v>
      </c>
      <c r="M435">
        <f t="shared" si="33"/>
        <v>529.8216507673164</v>
      </c>
      <c r="N435">
        <f>(277-103)/(-62+(AVERAGE($Q$4,$P$367)))*I435+277-((277-103)/(-62+(AVERAGE($Q$4,$P$367)))*210)</f>
        <v>97.1570280831553</v>
      </c>
    </row>
    <row r="436" spans="1:14" ht="12.75">
      <c r="A436" t="s">
        <v>388</v>
      </c>
      <c r="B436" s="1">
        <v>36808</v>
      </c>
      <c r="C436" s="2">
        <v>0.8993402777777778</v>
      </c>
      <c r="D436" t="s">
        <v>410</v>
      </c>
      <c r="E436">
        <v>0.675</v>
      </c>
      <c r="F436">
        <v>10.7878</v>
      </c>
      <c r="G436" t="s">
        <v>411</v>
      </c>
      <c r="H436">
        <v>1.671</v>
      </c>
      <c r="I436">
        <v>60.532</v>
      </c>
      <c r="K436" s="2">
        <v>0.899305555555554</v>
      </c>
      <c r="L436" s="3">
        <f t="shared" si="32"/>
        <v>283.89930555555554</v>
      </c>
      <c r="M436">
        <f t="shared" si="33"/>
        <v>571.2011436942383</v>
      </c>
      <c r="N436">
        <f>(277-103)/(-62+(AVERAGE($Q$4,$P$367)))*I436+277-((277-103)/(-62+(AVERAGE($Q$4,$P$367)))*210)</f>
        <v>96.32696295524408</v>
      </c>
    </row>
    <row r="437" spans="1:14" ht="12.75">
      <c r="A437" t="s">
        <v>369</v>
      </c>
      <c r="B437" s="1">
        <v>36808</v>
      </c>
      <c r="C437" s="2">
        <v>0.901423611111111</v>
      </c>
      <c r="D437" t="s">
        <v>410</v>
      </c>
      <c r="E437">
        <v>0.675</v>
      </c>
      <c r="F437">
        <v>9.631</v>
      </c>
      <c r="G437" t="s">
        <v>411</v>
      </c>
      <c r="H437">
        <v>1.671</v>
      </c>
      <c r="I437">
        <v>59.832</v>
      </c>
      <c r="K437" s="2">
        <v>0.901388888888887</v>
      </c>
      <c r="L437" s="3">
        <f t="shared" si="32"/>
        <v>283.9013888888889</v>
      </c>
      <c r="M437">
        <f t="shared" si="33"/>
        <v>509.9499633770749</v>
      </c>
      <c r="N437">
        <f>(277-103)/(-62+(AVERAGE($Q$4,$P$367)))*I437+277-((277-103)/(-62+(AVERAGE($Q$4,$P$367)))*210)</f>
        <v>95.48082113270465</v>
      </c>
    </row>
    <row r="438" spans="1:14" ht="12.75">
      <c r="A438" t="s">
        <v>389</v>
      </c>
      <c r="B438" s="1">
        <v>36808</v>
      </c>
      <c r="C438" s="2">
        <v>0.9035069444444445</v>
      </c>
      <c r="D438" t="s">
        <v>410</v>
      </c>
      <c r="E438">
        <v>0.676</v>
      </c>
      <c r="F438">
        <v>10.2946</v>
      </c>
      <c r="G438" t="s">
        <v>411</v>
      </c>
      <c r="H438">
        <v>1.673</v>
      </c>
      <c r="I438">
        <v>61.7117</v>
      </c>
      <c r="K438" s="2">
        <v>0.90347222222222</v>
      </c>
      <c r="L438" s="3">
        <f t="shared" si="32"/>
        <v>283.9034722222222</v>
      </c>
      <c r="M438">
        <f t="shared" si="33"/>
        <v>545.0867919200119</v>
      </c>
      <c r="N438">
        <f>(277-103)/(-62+(AVERAGE($Q$4,$P$367)))*I438+277-((277-103)/(-62+(AVERAGE($Q$4,$P$367)))*210)</f>
        <v>97.75295368102957</v>
      </c>
    </row>
    <row r="439" spans="1:14" ht="12.75">
      <c r="A439" t="s">
        <v>418</v>
      </c>
      <c r="B439" s="1">
        <v>36808</v>
      </c>
      <c r="C439">
        <f>AVERAGE(C438,C440)</f>
        <v>0.9055960648148149</v>
      </c>
      <c r="D439" t="s">
        <v>410</v>
      </c>
      <c r="E439" t="s">
        <v>418</v>
      </c>
      <c r="F439" t="s">
        <v>418</v>
      </c>
      <c r="G439" t="s">
        <v>411</v>
      </c>
      <c r="H439" t="s">
        <v>418</v>
      </c>
      <c r="I439" t="s">
        <v>418</v>
      </c>
      <c r="K439" s="2">
        <v>0.905555555555553</v>
      </c>
      <c r="L439" s="3">
        <f t="shared" si="32"/>
        <v>283.90555555555557</v>
      </c>
      <c r="M439" t="s">
        <v>418</v>
      </c>
      <c r="N439" t="s">
        <v>418</v>
      </c>
    </row>
    <row r="440" spans="1:14" ht="12.75">
      <c r="A440" t="s">
        <v>390</v>
      </c>
      <c r="B440" s="1">
        <v>36808</v>
      </c>
      <c r="C440" s="2">
        <v>0.9076851851851853</v>
      </c>
      <c r="D440" t="s">
        <v>410</v>
      </c>
      <c r="E440">
        <v>0.675</v>
      </c>
      <c r="F440">
        <v>10.5053</v>
      </c>
      <c r="G440" t="s">
        <v>411</v>
      </c>
      <c r="H440">
        <v>1.673</v>
      </c>
      <c r="I440">
        <v>61.0532</v>
      </c>
      <c r="K440" s="2">
        <v>0.907638888888886</v>
      </c>
      <c r="L440" s="3">
        <f t="shared" si="32"/>
        <v>283.90763888888887</v>
      </c>
      <c r="M440">
        <f t="shared" si="33"/>
        <v>556.2431056240457</v>
      </c>
      <c r="N440">
        <f>(277-103)/(-62+(AVERAGE($Q$4,$P$367)))*I440+277-((277-103)/(-62+(AVERAGE($Q$4,$P$367)))*210)</f>
        <v>96.95697598082631</v>
      </c>
    </row>
    <row r="441" spans="1:14" ht="12.75">
      <c r="A441" t="s">
        <v>391</v>
      </c>
      <c r="B441" s="1">
        <v>36808</v>
      </c>
      <c r="C441" s="2">
        <v>0.9097685185185185</v>
      </c>
      <c r="D441" t="s">
        <v>410</v>
      </c>
      <c r="E441">
        <v>0.676</v>
      </c>
      <c r="F441">
        <v>10.3993</v>
      </c>
      <c r="G441" t="s">
        <v>411</v>
      </c>
      <c r="H441">
        <v>1.673</v>
      </c>
      <c r="I441">
        <v>62.5183</v>
      </c>
      <c r="K441" s="2">
        <v>0.909722222222221</v>
      </c>
      <c r="L441" s="3">
        <f t="shared" si="32"/>
        <v>283.90972222222223</v>
      </c>
      <c r="M441">
        <f t="shared" si="33"/>
        <v>550.6305320472657</v>
      </c>
      <c r="N441">
        <f>(277-103)/(-62+(AVERAGE($Q$4,$P$367)))*I441+277-((277-103)/(-62+(AVERAGE($Q$4,$P$367)))*210)</f>
        <v>98.72795081540147</v>
      </c>
    </row>
    <row r="442" spans="1:14" ht="12.75">
      <c r="A442" t="s">
        <v>392</v>
      </c>
      <c r="B442" s="1">
        <v>36808</v>
      </c>
      <c r="C442" s="2">
        <v>0.9118518518518518</v>
      </c>
      <c r="D442" t="s">
        <v>410</v>
      </c>
      <c r="E442">
        <v>0.673</v>
      </c>
      <c r="F442">
        <v>11.3102</v>
      </c>
      <c r="G442" t="s">
        <v>411</v>
      </c>
      <c r="H442">
        <v>1.668</v>
      </c>
      <c r="I442">
        <v>60.8925</v>
      </c>
      <c r="K442" s="2">
        <v>0.911805555555554</v>
      </c>
      <c r="L442" s="3">
        <f t="shared" si="32"/>
        <v>283.91180555555553</v>
      </c>
      <c r="M442">
        <f t="shared" si="33"/>
        <v>598.8616006424455</v>
      </c>
      <c r="N442">
        <f>(277-103)/(-62+(AVERAGE($Q$4,$P$367)))*I442+277-((277-103)/(-62+(AVERAGE($Q$4,$P$367)))*210)</f>
        <v>96.76272599385192</v>
      </c>
    </row>
    <row r="443" spans="1:14" ht="12.75">
      <c r="A443" t="s">
        <v>418</v>
      </c>
      <c r="B443" s="1">
        <v>36808</v>
      </c>
      <c r="C443">
        <f>AVERAGE(C442,C444)</f>
        <v>0.9139351851851851</v>
      </c>
      <c r="D443" t="s">
        <v>410</v>
      </c>
      <c r="E443" t="s">
        <v>418</v>
      </c>
      <c r="F443" t="s">
        <v>418</v>
      </c>
      <c r="G443" t="s">
        <v>411</v>
      </c>
      <c r="H443" t="s">
        <v>418</v>
      </c>
      <c r="I443" t="s">
        <v>418</v>
      </c>
      <c r="K443" s="2">
        <v>0.913888888888887</v>
      </c>
      <c r="L443" s="3">
        <f t="shared" si="32"/>
        <v>283.9138888888889</v>
      </c>
      <c r="M443" t="s">
        <v>418</v>
      </c>
      <c r="N443" t="s">
        <v>418</v>
      </c>
    </row>
    <row r="444" spans="1:14" ht="12.75">
      <c r="A444" t="s">
        <v>393</v>
      </c>
      <c r="B444" s="1">
        <v>36808</v>
      </c>
      <c r="C444" s="2">
        <v>0.9160185185185186</v>
      </c>
      <c r="D444" t="s">
        <v>410</v>
      </c>
      <c r="E444">
        <v>0.675</v>
      </c>
      <c r="F444">
        <v>10.8126</v>
      </c>
      <c r="G444" t="s">
        <v>411</v>
      </c>
      <c r="H444">
        <v>1.67</v>
      </c>
      <c r="I444">
        <v>61.0982</v>
      </c>
      <c r="K444" s="2">
        <v>0.915972222222221</v>
      </c>
      <c r="L444" s="3">
        <f t="shared" si="32"/>
        <v>283.9159722222222</v>
      </c>
      <c r="M444">
        <f t="shared" si="33"/>
        <v>572.5142741159755</v>
      </c>
      <c r="N444">
        <f aca="true" t="shared" si="34" ref="N444:N449">(277-103)/(-62+(AVERAGE($Q$4,$P$367)))*I444+277-((277-103)/(-62+(AVERAGE($Q$4,$P$367)))*210)</f>
        <v>97.01137081227529</v>
      </c>
    </row>
    <row r="445" spans="1:14" ht="12.75">
      <c r="A445" t="s">
        <v>394</v>
      </c>
      <c r="B445" s="1">
        <v>36808</v>
      </c>
      <c r="C445" s="2">
        <v>0.9181018518518518</v>
      </c>
      <c r="D445" t="s">
        <v>410</v>
      </c>
      <c r="E445">
        <v>0.676</v>
      </c>
      <c r="F445">
        <v>10.5437</v>
      </c>
      <c r="G445" t="s">
        <v>411</v>
      </c>
      <c r="H445">
        <v>1.673</v>
      </c>
      <c r="I445">
        <v>62.6633</v>
      </c>
      <c r="K445" s="2">
        <v>0.918055555555554</v>
      </c>
      <c r="L445" s="3">
        <f t="shared" si="32"/>
        <v>283.91805555555555</v>
      </c>
      <c r="M445">
        <f t="shared" si="33"/>
        <v>558.2763398254453</v>
      </c>
      <c r="N445">
        <f t="shared" si="34"/>
        <v>98.90322305007032</v>
      </c>
    </row>
    <row r="446" spans="1:14" ht="12.75">
      <c r="A446" t="s">
        <v>395</v>
      </c>
      <c r="B446" s="1">
        <v>36808</v>
      </c>
      <c r="C446" s="2">
        <v>0.9201851851851851</v>
      </c>
      <c r="D446" t="s">
        <v>410</v>
      </c>
      <c r="E446">
        <v>0.675</v>
      </c>
      <c r="F446">
        <v>11.7759</v>
      </c>
      <c r="G446" t="s">
        <v>411</v>
      </c>
      <c r="H446">
        <v>1.671</v>
      </c>
      <c r="I446">
        <v>61.0553</v>
      </c>
      <c r="K446" s="2">
        <v>0.920138888888887</v>
      </c>
      <c r="L446" s="3">
        <f t="shared" si="32"/>
        <v>283.9201388888889</v>
      </c>
      <c r="M446">
        <f t="shared" si="33"/>
        <v>623.5198602151486</v>
      </c>
      <c r="N446">
        <f t="shared" si="34"/>
        <v>96.95951440629398</v>
      </c>
    </row>
    <row r="447" spans="1:14" ht="12.75">
      <c r="A447" t="s">
        <v>396</v>
      </c>
      <c r="B447" s="1">
        <v>36808</v>
      </c>
      <c r="C447" s="2">
        <v>0.9222800925925926</v>
      </c>
      <c r="D447" t="s">
        <v>410</v>
      </c>
      <c r="E447">
        <v>0.675</v>
      </c>
      <c r="F447">
        <v>10.7647</v>
      </c>
      <c r="G447" t="s">
        <v>411</v>
      </c>
      <c r="H447">
        <v>1.673</v>
      </c>
      <c r="I447">
        <v>63.2071</v>
      </c>
      <c r="K447" s="2">
        <v>0.922222222222221</v>
      </c>
      <c r="L447" s="3">
        <f t="shared" si="32"/>
        <v>283.9222222222222</v>
      </c>
      <c r="M447">
        <f t="shared" si="33"/>
        <v>569.9780262449588</v>
      </c>
      <c r="N447">
        <f t="shared" si="34"/>
        <v>99.56055436878029</v>
      </c>
    </row>
    <row r="448" spans="1:14" ht="12.75">
      <c r="A448" t="s">
        <v>397</v>
      </c>
      <c r="B448" s="1">
        <v>36808</v>
      </c>
      <c r="C448" s="2">
        <v>0.924363425925926</v>
      </c>
      <c r="D448" t="s">
        <v>410</v>
      </c>
      <c r="E448">
        <v>0.676</v>
      </c>
      <c r="F448">
        <v>11.6127</v>
      </c>
      <c r="G448" t="s">
        <v>411</v>
      </c>
      <c r="H448">
        <v>1.673</v>
      </c>
      <c r="I448">
        <v>63.4029</v>
      </c>
      <c r="K448" s="2">
        <v>0.924305555555553</v>
      </c>
      <c r="L448" s="3">
        <f t="shared" si="32"/>
        <v>283.9243055555556</v>
      </c>
      <c r="M448">
        <f t="shared" si="33"/>
        <v>614.8786148592003</v>
      </c>
      <c r="N448">
        <f t="shared" si="34"/>
        <v>99.79723232428489</v>
      </c>
    </row>
    <row r="449" spans="1:14" ht="12.75">
      <c r="A449" t="s">
        <v>398</v>
      </c>
      <c r="B449" s="1">
        <v>36808</v>
      </c>
      <c r="C449" s="2">
        <v>0.9264467592592592</v>
      </c>
      <c r="D449" t="s">
        <v>410</v>
      </c>
      <c r="E449">
        <v>0.676</v>
      </c>
      <c r="F449">
        <v>10.5061</v>
      </c>
      <c r="G449" t="s">
        <v>411</v>
      </c>
      <c r="H449">
        <v>1.675</v>
      </c>
      <c r="I449">
        <v>62.5247</v>
      </c>
      <c r="K449" s="2">
        <v>0.926388888888886</v>
      </c>
      <c r="L449" s="3">
        <f t="shared" si="32"/>
        <v>283.9263888888889</v>
      </c>
      <c r="M449">
        <f t="shared" si="33"/>
        <v>556.2854646699083</v>
      </c>
      <c r="N449">
        <f t="shared" si="34"/>
        <v>98.7356869692075</v>
      </c>
    </row>
    <row r="450" spans="1:14" ht="12.75">
      <c r="A450" t="s">
        <v>418</v>
      </c>
      <c r="B450" s="1">
        <v>36808</v>
      </c>
      <c r="C450">
        <f>AVERAGE(C449,C451)</f>
        <v>0.9285300925925926</v>
      </c>
      <c r="D450" t="s">
        <v>410</v>
      </c>
      <c r="E450" t="s">
        <v>418</v>
      </c>
      <c r="F450" t="s">
        <v>418</v>
      </c>
      <c r="G450" t="s">
        <v>411</v>
      </c>
      <c r="H450" t="s">
        <v>418</v>
      </c>
      <c r="I450" t="s">
        <v>418</v>
      </c>
      <c r="K450" s="2">
        <v>0.928472222222221</v>
      </c>
      <c r="L450" s="3">
        <f t="shared" si="32"/>
        <v>283.92847222222224</v>
      </c>
      <c r="M450" t="s">
        <v>418</v>
      </c>
      <c r="N450" t="s">
        <v>418</v>
      </c>
    </row>
    <row r="451" spans="1:14" ht="12.75">
      <c r="A451" t="s">
        <v>399</v>
      </c>
      <c r="B451" s="1">
        <v>36808</v>
      </c>
      <c r="C451" s="2">
        <v>0.9306134259259259</v>
      </c>
      <c r="D451" t="s">
        <v>410</v>
      </c>
      <c r="E451">
        <v>0.675</v>
      </c>
      <c r="F451">
        <v>10.4091</v>
      </c>
      <c r="G451" t="s">
        <v>411</v>
      </c>
      <c r="H451">
        <v>1.67</v>
      </c>
      <c r="I451">
        <v>62.031</v>
      </c>
      <c r="K451" s="2">
        <v>0.930555555555554</v>
      </c>
      <c r="L451" s="3">
        <f t="shared" si="32"/>
        <v>283.93055555555554</v>
      </c>
      <c r="M451">
        <f t="shared" si="33"/>
        <v>551.1494303590812</v>
      </c>
      <c r="N451">
        <f>(277-103)/(-62+(AVERAGE($Q$4,$P$367)))*I451+277-((277-103)/(-62+(AVERAGE($Q$4,$P$367)))*210)</f>
        <v>98.13891522951076</v>
      </c>
    </row>
    <row r="452" spans="1:14" ht="12.75">
      <c r="A452" t="s">
        <v>400</v>
      </c>
      <c r="B452" s="1">
        <v>36808</v>
      </c>
      <c r="C452" s="2">
        <v>0.9326967592592593</v>
      </c>
      <c r="D452" t="s">
        <v>410</v>
      </c>
      <c r="E452">
        <v>0.675</v>
      </c>
      <c r="F452">
        <v>9.9936</v>
      </c>
      <c r="G452" t="s">
        <v>411</v>
      </c>
      <c r="H452">
        <v>1.671</v>
      </c>
      <c r="I452">
        <v>62.4529</v>
      </c>
      <c r="K452" s="2">
        <v>0.932638888888887</v>
      </c>
      <c r="L452" s="3">
        <f t="shared" si="32"/>
        <v>283.9326388888889</v>
      </c>
      <c r="M452">
        <f t="shared" si="33"/>
        <v>529.1492009142494</v>
      </c>
      <c r="N452">
        <f>(277-103)/(-62+(AVERAGE($Q$4,$P$367)))*I452+277-((277-103)/(-62+(AVERAGE($Q$4,$P$367)))*210)</f>
        <v>98.64889699369564</v>
      </c>
    </row>
    <row r="453" spans="1:14" ht="12.75">
      <c r="A453" t="s">
        <v>418</v>
      </c>
      <c r="B453" s="1">
        <v>36808</v>
      </c>
      <c r="C453">
        <f>AVERAGE(C452,C454)</f>
        <v>0.9347858796296297</v>
      </c>
      <c r="D453" t="s">
        <v>410</v>
      </c>
      <c r="E453" t="s">
        <v>418</v>
      </c>
      <c r="F453" t="s">
        <v>418</v>
      </c>
      <c r="G453" t="s">
        <v>411</v>
      </c>
      <c r="H453" t="s">
        <v>418</v>
      </c>
      <c r="I453" t="s">
        <v>418</v>
      </c>
      <c r="K453" s="2">
        <v>0.93472222222222</v>
      </c>
      <c r="L453" s="3">
        <f t="shared" si="32"/>
        <v>283.9347222222222</v>
      </c>
      <c r="M453" t="s">
        <v>418</v>
      </c>
      <c r="N453" t="s">
        <v>418</v>
      </c>
    </row>
    <row r="454" spans="1:14" ht="12.75">
      <c r="A454" t="s">
        <v>0</v>
      </c>
      <c r="B454" s="1">
        <v>36808</v>
      </c>
      <c r="C454" s="2">
        <v>0.936875</v>
      </c>
      <c r="D454" t="s">
        <v>410</v>
      </c>
      <c r="E454">
        <v>0.675</v>
      </c>
      <c r="F454">
        <v>10.8005</v>
      </c>
      <c r="G454" t="s">
        <v>411</v>
      </c>
      <c r="H454">
        <v>1.671</v>
      </c>
      <c r="I454">
        <v>62.76</v>
      </c>
      <c r="K454" s="2">
        <v>0.936805555555553</v>
      </c>
      <c r="L454" s="3">
        <f aca="true" t="shared" si="35" ref="L454:L484">B454-DATE(1999,12,31)+K454</f>
        <v>283.93680555555557</v>
      </c>
      <c r="M454">
        <f t="shared" si="33"/>
        <v>571.8735935473053</v>
      </c>
      <c r="N454">
        <f>(277-103)/(-62+(AVERAGE($Q$4,$P$367)))*I454+277-((277-103)/(-62+(AVERAGE($Q$4,$P$367)))*210)</f>
        <v>99.02011149898402</v>
      </c>
    </row>
    <row r="455" spans="1:14" ht="12.75">
      <c r="A455" t="s">
        <v>1</v>
      </c>
      <c r="B455" s="1">
        <v>36808</v>
      </c>
      <c r="C455" s="2">
        <v>0.9389583333333333</v>
      </c>
      <c r="D455" t="s">
        <v>410</v>
      </c>
      <c r="E455">
        <v>0.676</v>
      </c>
      <c r="F455">
        <v>9.7171</v>
      </c>
      <c r="G455" t="s">
        <v>411</v>
      </c>
      <c r="H455">
        <v>1.673</v>
      </c>
      <c r="I455">
        <v>62.5617</v>
      </c>
      <c r="K455" s="2">
        <v>0.938888888888886</v>
      </c>
      <c r="L455" s="3">
        <f t="shared" si="35"/>
        <v>283.93888888888887</v>
      </c>
      <c r="M455">
        <f t="shared" si="33"/>
        <v>514.5088556880256</v>
      </c>
      <c r="N455">
        <f>(277-103)/(-62+(AVERAGE($Q$4,$P$367)))*I455+277-((277-103)/(-62+(AVERAGE($Q$4,$P$367)))*210)</f>
        <v>98.78041160839888</v>
      </c>
    </row>
    <row r="456" spans="1:14" ht="12.75">
      <c r="A456" t="s">
        <v>418</v>
      </c>
      <c r="B456" s="1">
        <v>36808</v>
      </c>
      <c r="C456">
        <f>AVERAGE(C455,C457)</f>
        <v>0.9410416666666667</v>
      </c>
      <c r="D456" t="s">
        <v>410</v>
      </c>
      <c r="E456" t="s">
        <v>418</v>
      </c>
      <c r="F456" t="s">
        <v>418</v>
      </c>
      <c r="G456" t="s">
        <v>411</v>
      </c>
      <c r="H456" t="s">
        <v>418</v>
      </c>
      <c r="I456" t="s">
        <v>418</v>
      </c>
      <c r="K456" s="2">
        <v>0.94097222222222</v>
      </c>
      <c r="L456" s="3">
        <f t="shared" si="35"/>
        <v>283.94097222222223</v>
      </c>
      <c r="M456" t="s">
        <v>418</v>
      </c>
      <c r="N456" t="s">
        <v>418</v>
      </c>
    </row>
    <row r="457" spans="1:14" ht="12.75">
      <c r="A457" t="s">
        <v>2</v>
      </c>
      <c r="B457" s="1">
        <v>36808</v>
      </c>
      <c r="C457" s="2">
        <v>0.943125</v>
      </c>
      <c r="D457" t="s">
        <v>410</v>
      </c>
      <c r="E457">
        <v>0.675</v>
      </c>
      <c r="F457">
        <v>10.2731</v>
      </c>
      <c r="G457" t="s">
        <v>411</v>
      </c>
      <c r="H457">
        <v>1.673</v>
      </c>
      <c r="I457">
        <v>60.6936</v>
      </c>
      <c r="K457" s="2">
        <v>0.943055555555554</v>
      </c>
      <c r="L457" s="3">
        <f t="shared" si="35"/>
        <v>283.94305555555553</v>
      </c>
      <c r="M457">
        <f t="shared" si="33"/>
        <v>543.9483925624575</v>
      </c>
      <c r="N457">
        <f>(277-103)/(-62+(AVERAGE($Q$4,$P$367)))*I457+277-((277-103)/(-62+(AVERAGE($Q$4,$P$367)))*210)</f>
        <v>96.52230083884751</v>
      </c>
    </row>
    <row r="458" spans="1:14" ht="12.75">
      <c r="A458" t="s">
        <v>418</v>
      </c>
      <c r="B458" s="1">
        <v>36808</v>
      </c>
      <c r="C458">
        <f>AVERAGE(C457,C459)</f>
        <v>0.9452083333333333</v>
      </c>
      <c r="D458" t="s">
        <v>410</v>
      </c>
      <c r="E458" t="s">
        <v>418</v>
      </c>
      <c r="F458" t="s">
        <v>418</v>
      </c>
      <c r="G458" t="s">
        <v>411</v>
      </c>
      <c r="H458" t="s">
        <v>418</v>
      </c>
      <c r="I458" t="s">
        <v>418</v>
      </c>
      <c r="K458" s="2">
        <v>0.945138888888887</v>
      </c>
      <c r="L458" s="3">
        <f t="shared" si="35"/>
        <v>283.9451388888889</v>
      </c>
      <c r="M458" t="s">
        <v>418</v>
      </c>
      <c r="N458" t="s">
        <v>418</v>
      </c>
    </row>
    <row r="459" spans="1:14" ht="12.75">
      <c r="A459" t="s">
        <v>3</v>
      </c>
      <c r="B459" s="1">
        <v>36808</v>
      </c>
      <c r="C459" s="2">
        <v>0.9472916666666666</v>
      </c>
      <c r="D459" t="s">
        <v>410</v>
      </c>
      <c r="E459">
        <v>0.675</v>
      </c>
      <c r="F459">
        <v>9.649</v>
      </c>
      <c r="G459" t="s">
        <v>411</v>
      </c>
      <c r="H459">
        <v>1.671</v>
      </c>
      <c r="I459">
        <v>61.705</v>
      </c>
      <c r="K459" s="2">
        <v>0.94722222222222</v>
      </c>
      <c r="L459" s="3">
        <f t="shared" si="35"/>
        <v>283.9472222222222</v>
      </c>
      <c r="M459">
        <f t="shared" si="33"/>
        <v>510.903041908981</v>
      </c>
      <c r="N459">
        <f aca="true" t="shared" si="36" ref="N459:N466">(277-103)/(-62+(AVERAGE($Q$4,$P$367)))*I459+277-((277-103)/(-62+(AVERAGE($Q$4,$P$367)))*210)</f>
        <v>97.74485489501382</v>
      </c>
    </row>
    <row r="460" spans="1:14" ht="12.75">
      <c r="A460" t="s">
        <v>4</v>
      </c>
      <c r="B460" s="1">
        <v>36808</v>
      </c>
      <c r="C460" s="2">
        <v>0.949375</v>
      </c>
      <c r="D460" t="s">
        <v>410</v>
      </c>
      <c r="E460">
        <v>0.676</v>
      </c>
      <c r="F460">
        <v>10.8095</v>
      </c>
      <c r="G460" t="s">
        <v>411</v>
      </c>
      <c r="H460">
        <v>1.67</v>
      </c>
      <c r="I460">
        <v>64.1371</v>
      </c>
      <c r="K460" s="2">
        <v>0.949305555555554</v>
      </c>
      <c r="L460" s="3">
        <f t="shared" si="35"/>
        <v>283.94930555555555</v>
      </c>
      <c r="M460">
        <f t="shared" si="33"/>
        <v>572.3501328132584</v>
      </c>
      <c r="N460">
        <f t="shared" si="36"/>
        <v>100.68471421872562</v>
      </c>
    </row>
    <row r="461" spans="1:14" ht="12.75">
      <c r="A461" t="s">
        <v>5</v>
      </c>
      <c r="B461" s="1">
        <v>36808</v>
      </c>
      <c r="C461" s="2">
        <v>0.9514699074074073</v>
      </c>
      <c r="D461" t="s">
        <v>410</v>
      </c>
      <c r="E461">
        <v>0.675</v>
      </c>
      <c r="F461">
        <v>9.5586</v>
      </c>
      <c r="G461" t="s">
        <v>411</v>
      </c>
      <c r="H461">
        <v>1.671</v>
      </c>
      <c r="I461">
        <v>62.6754</v>
      </c>
      <c r="K461" s="2">
        <v>0.951388888888887</v>
      </c>
      <c r="L461" s="3">
        <f t="shared" si="35"/>
        <v>283.9513888888889</v>
      </c>
      <c r="M461">
        <f t="shared" si="33"/>
        <v>506.11646972651937</v>
      </c>
      <c r="N461">
        <f t="shared" si="36"/>
        <v>98.91784921585997</v>
      </c>
    </row>
    <row r="462" spans="1:14" ht="12.75">
      <c r="A462" t="s">
        <v>6</v>
      </c>
      <c r="B462" s="1">
        <v>36808</v>
      </c>
      <c r="C462" s="2">
        <v>0.9535416666666667</v>
      </c>
      <c r="D462" t="s">
        <v>410</v>
      </c>
      <c r="E462">
        <v>0.675</v>
      </c>
      <c r="F462">
        <v>11.0284</v>
      </c>
      <c r="G462" t="s">
        <v>411</v>
      </c>
      <c r="H462">
        <v>1.671</v>
      </c>
      <c r="I462">
        <v>63.6038</v>
      </c>
      <c r="K462" s="2">
        <v>0.95347222222222</v>
      </c>
      <c r="L462" s="3">
        <f t="shared" si="35"/>
        <v>283.9534722222222</v>
      </c>
      <c r="M462">
        <f t="shared" si="33"/>
        <v>583.9406267373827</v>
      </c>
      <c r="N462">
        <f t="shared" si="36"/>
        <v>100.04007502735374</v>
      </c>
    </row>
    <row r="463" spans="1:14" ht="12.75">
      <c r="A463" t="s">
        <v>7</v>
      </c>
      <c r="B463" s="1">
        <v>36808</v>
      </c>
      <c r="C463" s="2">
        <v>0.9556365740740741</v>
      </c>
      <c r="D463" t="s">
        <v>410</v>
      </c>
      <c r="E463">
        <v>0.675</v>
      </c>
      <c r="F463">
        <v>10.3174</v>
      </c>
      <c r="G463" t="s">
        <v>411</v>
      </c>
      <c r="H463">
        <v>1.671</v>
      </c>
      <c r="I463">
        <v>64.9444</v>
      </c>
      <c r="K463" s="2">
        <v>0.955555555555553</v>
      </c>
      <c r="L463" s="3">
        <f t="shared" si="35"/>
        <v>283.9555555555556</v>
      </c>
      <c r="M463">
        <f t="shared" si="33"/>
        <v>546.294024727093</v>
      </c>
      <c r="N463">
        <f t="shared" si="36"/>
        <v>101.66055749492</v>
      </c>
    </row>
    <row r="464" spans="1:14" ht="12.75">
      <c r="A464" t="s">
        <v>8</v>
      </c>
      <c r="B464" s="1">
        <v>36808</v>
      </c>
      <c r="C464" s="2">
        <v>0.9577199074074074</v>
      </c>
      <c r="D464" t="s">
        <v>410</v>
      </c>
      <c r="E464">
        <v>0.675</v>
      </c>
      <c r="F464">
        <v>10.4204</v>
      </c>
      <c r="G464" t="s">
        <v>411</v>
      </c>
      <c r="H464">
        <v>1.673</v>
      </c>
      <c r="I464">
        <v>65.1396</v>
      </c>
      <c r="K464" s="2">
        <v>0.957638888888886</v>
      </c>
      <c r="L464" s="3">
        <f t="shared" si="35"/>
        <v>283.9576388888889</v>
      </c>
      <c r="M464">
        <f t="shared" si="33"/>
        <v>551.7477518818889</v>
      </c>
      <c r="N464">
        <f t="shared" si="36"/>
        <v>101.89651018600534</v>
      </c>
    </row>
    <row r="465" spans="1:14" ht="12.75">
      <c r="A465" t="s">
        <v>9</v>
      </c>
      <c r="B465" s="1">
        <v>36808</v>
      </c>
      <c r="C465" s="2">
        <v>0.9598032407407407</v>
      </c>
      <c r="D465" t="s">
        <v>410</v>
      </c>
      <c r="E465">
        <v>0.675</v>
      </c>
      <c r="F465">
        <v>9.9829</v>
      </c>
      <c r="G465" t="s">
        <v>411</v>
      </c>
      <c r="H465">
        <v>1.671</v>
      </c>
      <c r="I465">
        <v>64.5618</v>
      </c>
      <c r="K465" s="2">
        <v>0.959722222222219</v>
      </c>
      <c r="L465" s="3">
        <f t="shared" si="35"/>
        <v>283.95972222222224</v>
      </c>
      <c r="M465">
        <f t="shared" si="33"/>
        <v>528.5826486758386</v>
      </c>
      <c r="N465">
        <f t="shared" si="36"/>
        <v>101.19808055020059</v>
      </c>
    </row>
    <row r="466" spans="1:14" ht="12.75">
      <c r="A466" t="s">
        <v>10</v>
      </c>
      <c r="B466" s="1">
        <v>36808</v>
      </c>
      <c r="C466" s="2">
        <v>0.961886574074074</v>
      </c>
      <c r="D466" t="s">
        <v>410</v>
      </c>
      <c r="E466">
        <v>0.675</v>
      </c>
      <c r="F466">
        <v>10.8194</v>
      </c>
      <c r="G466" t="s">
        <v>411</v>
      </c>
      <c r="H466">
        <v>1.673</v>
      </c>
      <c r="I466">
        <v>64.5401</v>
      </c>
      <c r="K466" s="2">
        <v>0.961805555555554</v>
      </c>
      <c r="L466" s="3">
        <f t="shared" si="35"/>
        <v>283.96180555555554</v>
      </c>
      <c r="M466">
        <f t="shared" si="33"/>
        <v>572.8743260058067</v>
      </c>
      <c r="N466">
        <f t="shared" si="36"/>
        <v>101.17185015370188</v>
      </c>
    </row>
    <row r="467" spans="1:14" ht="12.75">
      <c r="A467" t="s">
        <v>418</v>
      </c>
      <c r="B467" s="1">
        <v>36808</v>
      </c>
      <c r="C467">
        <f>AVERAGE(C466,C468)</f>
        <v>0.9639756944444444</v>
      </c>
      <c r="D467" t="s">
        <v>410</v>
      </c>
      <c r="E467" t="s">
        <v>418</v>
      </c>
      <c r="F467" t="s">
        <v>418</v>
      </c>
      <c r="G467" t="s">
        <v>411</v>
      </c>
      <c r="H467" t="s">
        <v>418</v>
      </c>
      <c r="I467" t="s">
        <v>418</v>
      </c>
      <c r="K467" s="2">
        <v>0.963888888888887</v>
      </c>
      <c r="L467" s="3">
        <f t="shared" si="35"/>
        <v>283.9638888888889</v>
      </c>
      <c r="M467" t="s">
        <v>418</v>
      </c>
      <c r="N467" t="s">
        <v>418</v>
      </c>
    </row>
    <row r="468" spans="1:14" ht="12.75">
      <c r="A468" t="s">
        <v>11</v>
      </c>
      <c r="B468" s="1">
        <v>36808</v>
      </c>
      <c r="C468" s="2">
        <v>0.9660648148148149</v>
      </c>
      <c r="D468" t="s">
        <v>410</v>
      </c>
      <c r="E468">
        <v>0.676</v>
      </c>
      <c r="F468">
        <v>11.2876</v>
      </c>
      <c r="G468" t="s">
        <v>411</v>
      </c>
      <c r="H468">
        <v>1.671</v>
      </c>
      <c r="I468">
        <v>64.6011</v>
      </c>
      <c r="K468" s="2">
        <v>0.96597222222222</v>
      </c>
      <c r="L468" s="3">
        <f t="shared" si="35"/>
        <v>283.9659722222222</v>
      </c>
      <c r="M468">
        <f t="shared" si="33"/>
        <v>597.66495759683</v>
      </c>
      <c r="N468">
        <f aca="true" t="shared" si="37" ref="N468:N474">(277-103)/(-62+(AVERAGE($Q$4,$P$367)))*I468+277-((277-103)/(-62+(AVERAGE($Q$4,$P$367)))*210)</f>
        <v>101.24558536966606</v>
      </c>
    </row>
    <row r="469" spans="1:14" ht="12.75">
      <c r="A469" t="s">
        <v>12</v>
      </c>
      <c r="B469" s="1">
        <v>36808</v>
      </c>
      <c r="C469" s="2">
        <v>0.9681481481481482</v>
      </c>
      <c r="D469" t="s">
        <v>410</v>
      </c>
      <c r="E469">
        <v>0.675</v>
      </c>
      <c r="F469">
        <v>9.8493</v>
      </c>
      <c r="G469" t="s">
        <v>411</v>
      </c>
      <c r="H469">
        <v>1.671</v>
      </c>
      <c r="I469">
        <v>65.1152</v>
      </c>
      <c r="K469" s="2">
        <v>0.968055555555553</v>
      </c>
      <c r="L469" s="3">
        <f t="shared" si="35"/>
        <v>283.96805555555557</v>
      </c>
      <c r="M469">
        <f t="shared" si="33"/>
        <v>521.5086880168024</v>
      </c>
      <c r="N469">
        <f t="shared" si="37"/>
        <v>101.86701609961966</v>
      </c>
    </row>
    <row r="470" spans="1:14" ht="12.75">
      <c r="A470" t="s">
        <v>13</v>
      </c>
      <c r="B470" s="1">
        <v>36808</v>
      </c>
      <c r="C470" s="2">
        <v>0.9702314814814814</v>
      </c>
      <c r="D470" t="s">
        <v>410</v>
      </c>
      <c r="E470">
        <v>0.675</v>
      </c>
      <c r="F470">
        <v>10.718</v>
      </c>
      <c r="G470" t="s">
        <v>411</v>
      </c>
      <c r="H470">
        <v>1.67</v>
      </c>
      <c r="I470">
        <v>63.016</v>
      </c>
      <c r="K470" s="2">
        <v>0.970138888888886</v>
      </c>
      <c r="L470" s="3">
        <f t="shared" si="35"/>
        <v>283.97013888888887</v>
      </c>
      <c r="M470">
        <f t="shared" si="33"/>
        <v>567.5053169427358</v>
      </c>
      <c r="N470">
        <f t="shared" si="37"/>
        <v>99.32955765122699</v>
      </c>
    </row>
    <row r="471" spans="1:14" ht="12.75">
      <c r="A471" t="s">
        <v>14</v>
      </c>
      <c r="B471" s="1">
        <v>36808</v>
      </c>
      <c r="C471" s="2">
        <v>0.9723148148148147</v>
      </c>
      <c r="D471" t="s">
        <v>410</v>
      </c>
      <c r="E471">
        <v>0.675</v>
      </c>
      <c r="F471">
        <v>9.8507</v>
      </c>
      <c r="G471" t="s">
        <v>411</v>
      </c>
      <c r="H471">
        <v>1.671</v>
      </c>
      <c r="I471">
        <v>66.0457</v>
      </c>
      <c r="K471" s="2">
        <v>0.97222222222222</v>
      </c>
      <c r="L471" s="3">
        <f t="shared" si="35"/>
        <v>283.97222222222223</v>
      </c>
      <c r="M471">
        <f t="shared" si="33"/>
        <v>521.5828163470617</v>
      </c>
      <c r="N471">
        <f t="shared" si="37"/>
        <v>102.99178033658103</v>
      </c>
    </row>
    <row r="472" spans="1:14" ht="12.75">
      <c r="A472" t="s">
        <v>15</v>
      </c>
      <c r="B472" s="1">
        <v>36808</v>
      </c>
      <c r="C472" s="2">
        <v>0.9743981481481482</v>
      </c>
      <c r="D472" t="s">
        <v>410</v>
      </c>
      <c r="E472">
        <v>0.675</v>
      </c>
      <c r="F472">
        <v>10.6179</v>
      </c>
      <c r="G472" t="s">
        <v>411</v>
      </c>
      <c r="H472">
        <v>1.67</v>
      </c>
      <c r="I472">
        <v>62.2362</v>
      </c>
      <c r="K472" s="2">
        <v>0.974305555555554</v>
      </c>
      <c r="L472" s="3">
        <f t="shared" si="35"/>
        <v>283.97430555555553</v>
      </c>
      <c r="M472">
        <f t="shared" si="33"/>
        <v>562.2051413291916</v>
      </c>
      <c r="N472">
        <f t="shared" si="37"/>
        <v>98.38695566091803</v>
      </c>
    </row>
    <row r="473" spans="1:14" ht="12.75">
      <c r="A473" t="s">
        <v>16</v>
      </c>
      <c r="B473" s="1">
        <v>36808</v>
      </c>
      <c r="C473" s="2">
        <v>0.9764814814814815</v>
      </c>
      <c r="D473" t="s">
        <v>410</v>
      </c>
      <c r="E473">
        <v>0.675</v>
      </c>
      <c r="F473">
        <v>10.0723</v>
      </c>
      <c r="G473" t="s">
        <v>411</v>
      </c>
      <c r="H473">
        <v>1.673</v>
      </c>
      <c r="I473">
        <v>64.4821</v>
      </c>
      <c r="K473" s="2">
        <v>0.976388888888887</v>
      </c>
      <c r="L473" s="3">
        <f t="shared" si="35"/>
        <v>283.9763888888889</v>
      </c>
      <c r="M473">
        <f t="shared" si="33"/>
        <v>533.3162720509721</v>
      </c>
      <c r="N473">
        <f t="shared" si="37"/>
        <v>101.10174125983428</v>
      </c>
    </row>
    <row r="474" spans="1:14" ht="12.75">
      <c r="A474" t="s">
        <v>17</v>
      </c>
      <c r="B474" s="1">
        <v>36808</v>
      </c>
      <c r="C474" s="2">
        <v>0.9785763888888889</v>
      </c>
      <c r="D474" t="s">
        <v>410</v>
      </c>
      <c r="E474">
        <v>0.675</v>
      </c>
      <c r="F474">
        <v>10.5711</v>
      </c>
      <c r="G474" t="s">
        <v>411</v>
      </c>
      <c r="H474">
        <v>1.671</v>
      </c>
      <c r="I474">
        <v>64.932</v>
      </c>
      <c r="K474" s="2">
        <v>0.97847222222222</v>
      </c>
      <c r="L474" s="3">
        <f t="shared" si="35"/>
        <v>283.9784722222222</v>
      </c>
      <c r="M474">
        <f t="shared" si="33"/>
        <v>559.7271371462358</v>
      </c>
      <c r="N474">
        <f t="shared" si="37"/>
        <v>101.64556869692075</v>
      </c>
    </row>
    <row r="475" spans="1:14" ht="12.75">
      <c r="A475" t="s">
        <v>418</v>
      </c>
      <c r="B475" s="1">
        <v>36808</v>
      </c>
      <c r="C475">
        <f>AVERAGE(C474,C476)</f>
        <v>0.9806597222222222</v>
      </c>
      <c r="D475" t="s">
        <v>410</v>
      </c>
      <c r="E475" t="s">
        <v>418</v>
      </c>
      <c r="F475" t="s">
        <v>418</v>
      </c>
      <c r="G475" t="s">
        <v>411</v>
      </c>
      <c r="H475" t="s">
        <v>418</v>
      </c>
      <c r="I475" t="s">
        <v>418</v>
      </c>
      <c r="K475" s="2">
        <v>0.980555555555554</v>
      </c>
      <c r="L475" s="3">
        <f t="shared" si="35"/>
        <v>283.98055555555555</v>
      </c>
      <c r="M475" t="s">
        <v>418</v>
      </c>
      <c r="N475" t="s">
        <v>418</v>
      </c>
    </row>
    <row r="476" spans="1:14" ht="12.75">
      <c r="A476" t="s">
        <v>18</v>
      </c>
      <c r="B476" s="1">
        <v>36808</v>
      </c>
      <c r="C476" s="2">
        <v>0.9827430555555555</v>
      </c>
      <c r="D476" t="s">
        <v>410</v>
      </c>
      <c r="E476">
        <v>0.675</v>
      </c>
      <c r="F476">
        <v>10.2236</v>
      </c>
      <c r="G476" t="s">
        <v>411</v>
      </c>
      <c r="H476">
        <v>1.671</v>
      </c>
      <c r="I476">
        <v>65.8913</v>
      </c>
      <c r="K476" s="2">
        <v>0.982638888888887</v>
      </c>
      <c r="L476" s="3">
        <f t="shared" si="35"/>
        <v>283.9826388888889</v>
      </c>
      <c r="M476">
        <f t="shared" si="33"/>
        <v>541.3274265997157</v>
      </c>
      <c r="N476">
        <f>(277-103)/(-62+(AVERAGE($Q$4,$P$367)))*I476+277-((277-103)/(-62+(AVERAGE($Q$4,$P$367)))*210)</f>
        <v>102.80514562600945</v>
      </c>
    </row>
    <row r="477" spans="1:14" ht="12.75">
      <c r="A477" t="s">
        <v>19</v>
      </c>
      <c r="B477" s="1">
        <v>36808</v>
      </c>
      <c r="C477" s="2">
        <v>0.984826388888889</v>
      </c>
      <c r="D477" t="s">
        <v>410</v>
      </c>
      <c r="E477">
        <v>0.676</v>
      </c>
      <c r="F477">
        <v>9.7576</v>
      </c>
      <c r="G477" t="s">
        <v>411</v>
      </c>
      <c r="H477">
        <v>1.675</v>
      </c>
      <c r="I477">
        <v>65.0792</v>
      </c>
      <c r="K477" s="2">
        <v>0.98472222222222</v>
      </c>
      <c r="L477" s="3">
        <f t="shared" si="35"/>
        <v>283.9847222222222</v>
      </c>
      <c r="M477">
        <f t="shared" si="33"/>
        <v>516.6532823848142</v>
      </c>
      <c r="N477">
        <f>(277-103)/(-62+(AVERAGE($Q$4,$P$367)))*I477+277-((277-103)/(-62+(AVERAGE($Q$4,$P$367)))*210)</f>
        <v>101.82350023446048</v>
      </c>
    </row>
    <row r="478" spans="1:14" ht="12.75">
      <c r="A478" t="s">
        <v>20</v>
      </c>
      <c r="B478" s="1">
        <v>36808</v>
      </c>
      <c r="C478" s="2">
        <v>0.9869097222222223</v>
      </c>
      <c r="D478" t="s">
        <v>410</v>
      </c>
      <c r="E478">
        <v>0.676</v>
      </c>
      <c r="F478">
        <v>11.0064</v>
      </c>
      <c r="G478" t="s">
        <v>411</v>
      </c>
      <c r="H478">
        <v>1.673</v>
      </c>
      <c r="I478">
        <v>66.2202</v>
      </c>
      <c r="K478" s="2">
        <v>0.986805555555553</v>
      </c>
      <c r="L478" s="3">
        <f t="shared" si="35"/>
        <v>283.9868055555556</v>
      </c>
      <c r="M478">
        <f t="shared" si="33"/>
        <v>582.7757529761642</v>
      </c>
      <c r="N478">
        <f>(277-103)/(-62+(AVERAGE($Q$4,$P$367)))*I478+277-((277-103)/(-62+(AVERAGE($Q$4,$P$367)))*210)</f>
        <v>103.2027114051998</v>
      </c>
    </row>
    <row r="479" spans="1:14" ht="12.75">
      <c r="A479" t="s">
        <v>21</v>
      </c>
      <c r="B479" s="1">
        <v>36808</v>
      </c>
      <c r="C479" s="2">
        <v>0.9889930555555555</v>
      </c>
      <c r="D479" t="s">
        <v>410</v>
      </c>
      <c r="E479">
        <v>0.675</v>
      </c>
      <c r="F479">
        <v>10.3273</v>
      </c>
      <c r="G479" t="s">
        <v>411</v>
      </c>
      <c r="H479">
        <v>1.67</v>
      </c>
      <c r="I479">
        <v>64.0667</v>
      </c>
      <c r="K479" s="2">
        <v>0.988888888888886</v>
      </c>
      <c r="L479" s="3">
        <f t="shared" si="35"/>
        <v>283.9888888888889</v>
      </c>
      <c r="M479">
        <f t="shared" si="33"/>
        <v>546.8182179196413</v>
      </c>
      <c r="N479">
        <f>(277-103)/(-62+(AVERAGE($Q$4,$P$367)))*I479+277-((277-103)/(-62+(AVERAGE($Q$4,$P$367)))*210)</f>
        <v>100.59961652685877</v>
      </c>
    </row>
    <row r="480" spans="1:14" ht="12.75">
      <c r="A480" t="s">
        <v>418</v>
      </c>
      <c r="B480" s="1">
        <v>36808</v>
      </c>
      <c r="C480">
        <f>AVERAGE(C479,C482)</f>
        <v>0.9921238425925927</v>
      </c>
      <c r="D480" t="s">
        <v>410</v>
      </c>
      <c r="E480" t="s">
        <v>418</v>
      </c>
      <c r="F480" t="s">
        <v>418</v>
      </c>
      <c r="G480" t="s">
        <v>411</v>
      </c>
      <c r="H480" t="s">
        <v>418</v>
      </c>
      <c r="I480" t="s">
        <v>418</v>
      </c>
      <c r="K480" s="2">
        <v>0.990972222222219</v>
      </c>
      <c r="L480" s="3">
        <f t="shared" si="35"/>
        <v>283.99097222222224</v>
      </c>
      <c r="M480" t="s">
        <v>418</v>
      </c>
      <c r="N480" t="s">
        <v>418</v>
      </c>
    </row>
    <row r="481" spans="1:14" ht="12.75">
      <c r="A481" t="s">
        <v>418</v>
      </c>
      <c r="B481" s="1">
        <v>36808</v>
      </c>
      <c r="C481">
        <f>AVERAGE(C480,C482)</f>
        <v>0.9936892361111112</v>
      </c>
      <c r="D481" t="s">
        <v>410</v>
      </c>
      <c r="E481" t="s">
        <v>418</v>
      </c>
      <c r="F481" t="s">
        <v>418</v>
      </c>
      <c r="G481" t="s">
        <v>411</v>
      </c>
      <c r="H481" t="s">
        <v>418</v>
      </c>
      <c r="I481" t="s">
        <v>418</v>
      </c>
      <c r="K481" s="2">
        <v>0.993055555555554</v>
      </c>
      <c r="L481" s="3">
        <f t="shared" si="35"/>
        <v>283.99305555555554</v>
      </c>
      <c r="M481" t="s">
        <v>418</v>
      </c>
      <c r="N481" t="s">
        <v>418</v>
      </c>
    </row>
    <row r="482" spans="1:14" ht="12.75">
      <c r="A482" t="s">
        <v>22</v>
      </c>
      <c r="B482" s="1">
        <v>36808</v>
      </c>
      <c r="C482" s="2">
        <v>0.9952546296296297</v>
      </c>
      <c r="D482" t="s">
        <v>410</v>
      </c>
      <c r="E482">
        <v>0.675</v>
      </c>
      <c r="F482">
        <v>10.4937</v>
      </c>
      <c r="G482" t="s">
        <v>411</v>
      </c>
      <c r="H482">
        <v>1.67</v>
      </c>
      <c r="I482">
        <v>60.7423</v>
      </c>
      <c r="K482" s="2">
        <v>0.995138888888887</v>
      </c>
      <c r="L482" s="3">
        <f t="shared" si="35"/>
        <v>283.9951388888889</v>
      </c>
      <c r="M482">
        <f t="shared" si="33"/>
        <v>555.6288994590396</v>
      </c>
      <c r="N482">
        <f>(277-103)/(-62+(AVERAGE($Q$4,$P$367)))*I482+277-((277-103)/(-62+(AVERAGE($Q$4,$P$367)))*210)</f>
        <v>96.5811681342156</v>
      </c>
    </row>
    <row r="483" spans="1:14" ht="12.75">
      <c r="A483" t="s">
        <v>23</v>
      </c>
      <c r="B483" s="1">
        <v>36808</v>
      </c>
      <c r="C483" s="2">
        <v>0.997337962962963</v>
      </c>
      <c r="D483" t="s">
        <v>410</v>
      </c>
      <c r="E483">
        <v>0.675</v>
      </c>
      <c r="F483">
        <v>9.6115</v>
      </c>
      <c r="G483" t="s">
        <v>411</v>
      </c>
      <c r="H483">
        <v>1.671</v>
      </c>
      <c r="I483">
        <v>60.8038</v>
      </c>
      <c r="K483" s="2">
        <v>0.99722222222222</v>
      </c>
      <c r="L483" s="3">
        <f t="shared" si="35"/>
        <v>283.9972222222222</v>
      </c>
      <c r="M483">
        <f t="shared" si="33"/>
        <v>508.9174616341767</v>
      </c>
      <c r="N483">
        <f>(277-103)/(-62+(AVERAGE($Q$4,$P$367)))*I483+277-((277-103)/(-62+(AVERAGE($Q$4,$P$367)))*210)</f>
        <v>96.65550773719588</v>
      </c>
    </row>
    <row r="484" spans="1:14" ht="12.75">
      <c r="A484" t="s">
        <v>24</v>
      </c>
      <c r="B484" s="1">
        <v>36808</v>
      </c>
      <c r="C484" s="2">
        <v>0.9994212962962963</v>
      </c>
      <c r="D484" t="s">
        <v>410</v>
      </c>
      <c r="E484">
        <v>0.675</v>
      </c>
      <c r="F484">
        <v>10.2497</v>
      </c>
      <c r="G484" t="s">
        <v>411</v>
      </c>
      <c r="H484">
        <v>1.673</v>
      </c>
      <c r="I484">
        <v>62.059</v>
      </c>
      <c r="K484" s="2">
        <v>0.999305555555553</v>
      </c>
      <c r="L484" s="3">
        <f t="shared" si="35"/>
        <v>283.99930555555557</v>
      </c>
      <c r="M484">
        <f t="shared" si="33"/>
        <v>542.7093904709797</v>
      </c>
      <c r="N484">
        <f>(277-103)/(-62+(AVERAGE($Q$4,$P$367)))*I484+277-((277-103)/(-62+(AVERAGE($Q$4,$P$367)))*210)</f>
        <v>98.17276090241234</v>
      </c>
    </row>
    <row r="485" ht="12.75">
      <c r="K485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