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<sst xmlns="http://schemas.openxmlformats.org/spreadsheetml/2006/main" count="1874" uniqueCount="433">
  <si>
    <t>c:\data\co\001018\fld919</t>
  </si>
  <si>
    <t>c:\data\co\001018\fld920</t>
  </si>
  <si>
    <t>c:\data\co\001018\fld921</t>
  </si>
  <si>
    <t>c:\data\co\001018\fld922</t>
  </si>
  <si>
    <t>c:\data\co\001018\fld923</t>
  </si>
  <si>
    <t>c:\data\co\001018\fld924</t>
  </si>
  <si>
    <t>c:\data\co\001018\fld925</t>
  </si>
  <si>
    <t>c:\data\co\001018\fld926</t>
  </si>
  <si>
    <t>c:\data\co\001018\fld927</t>
  </si>
  <si>
    <t>c:\data\co\001018\fld928</t>
  </si>
  <si>
    <t>c:\data\co\001018\fld929</t>
  </si>
  <si>
    <t>c:\data\co\001018\fld930</t>
  </si>
  <si>
    <t>c:\data\co\001018\fld931</t>
  </si>
  <si>
    <t>c:\data\co\001018\fld932</t>
  </si>
  <si>
    <t>c:\data\co\001018\fld933</t>
  </si>
  <si>
    <t>c:\data\co\001018\fld934</t>
  </si>
  <si>
    <t>c:\data\co\001018\fld935</t>
  </si>
  <si>
    <t>c:\data\co\001018\fld936</t>
  </si>
  <si>
    <t>c:\data\co\001018\fld937</t>
  </si>
  <si>
    <t>c:\data\co\001018\fld938</t>
  </si>
  <si>
    <t>c:\data\co\001018\fld939</t>
  </si>
  <si>
    <t>c:\data\co\001018\fld940</t>
  </si>
  <si>
    <t>c:\data\co\001018\fld941</t>
  </si>
  <si>
    <t>c:\data\co\001018\fld942</t>
  </si>
  <si>
    <t>c:\data\co\001018\fld943</t>
  </si>
  <si>
    <t>c:\data\co\001018\fld944</t>
  </si>
  <si>
    <t>c:\data\co\001018\fld945</t>
  </si>
  <si>
    <t>c:\data\co\001018\fld946</t>
  </si>
  <si>
    <t>c:\data\co\001018\fld947</t>
  </si>
  <si>
    <t>c:\data\co\001018\fld948</t>
  </si>
  <si>
    <t>c:\data\co\001018\fld949</t>
  </si>
  <si>
    <t>c:\data\co\001018\fld950</t>
  </si>
  <si>
    <t>c:\data\co\001018\fld951</t>
  </si>
  <si>
    <t>c:\data\co\001018\fld952</t>
  </si>
  <si>
    <t>c:\data\co\001018\fld953</t>
  </si>
  <si>
    <t>c:\data\co\001018\fld954</t>
  </si>
  <si>
    <t>c:\data\co\001018\fld955</t>
  </si>
  <si>
    <t>c:\data\co\001018\fld956</t>
  </si>
  <si>
    <t>c:\data\co\001018\fld957</t>
  </si>
  <si>
    <t>c:\data\co\001018\fld958</t>
  </si>
  <si>
    <t>c:\data\co\001018\fld959</t>
  </si>
  <si>
    <t>c:\data\co\001018\fld960</t>
  </si>
  <si>
    <t>c:\data\co\001018\fld961</t>
  </si>
  <si>
    <t>c:\data\co\001018\fld962</t>
  </si>
  <si>
    <t>c:\data\co\001018\fld963</t>
  </si>
  <si>
    <t>c:\data\co\001018\fld964</t>
  </si>
  <si>
    <t>c:\data\co\001018\fld965</t>
  </si>
  <si>
    <t>c:\data\co\001018\fld966</t>
  </si>
  <si>
    <t>c:\data\co\001018\fld967</t>
  </si>
  <si>
    <t>c:\data\co\001018\fld968</t>
  </si>
  <si>
    <t>c:\data\co\001018\fld969</t>
  </si>
  <si>
    <t>c:\data\co\001018\fld970</t>
  </si>
  <si>
    <t>c:\data\co\001018\fld971</t>
  </si>
  <si>
    <t>c:\data\co\001018\fld972</t>
  </si>
  <si>
    <t>c:\data\co\001018\fld973</t>
  </si>
  <si>
    <t>c:\data\co\001018\fld974</t>
  </si>
  <si>
    <t>c:\data\co\001018\fld975</t>
  </si>
  <si>
    <t>c:\data\co\001018\fld976</t>
  </si>
  <si>
    <t>c:\data\co\001018\fld977</t>
  </si>
  <si>
    <t>c:\data\co\001018\fld978</t>
  </si>
  <si>
    <t>c:\data\co\001018\fld979</t>
  </si>
  <si>
    <t>c:\data\co\001018\fld980</t>
  </si>
  <si>
    <t>c:\data\co\001018\fld981</t>
  </si>
  <si>
    <t>c:\data\co\001018\fld982</t>
  </si>
  <si>
    <t>c:\data\co\001018\fld983</t>
  </si>
  <si>
    <t>c:\data\co\001018\fld984</t>
  </si>
  <si>
    <t>c:\data\co\001018\fld985</t>
  </si>
  <si>
    <t>c:\data\co\001018\fld986</t>
  </si>
  <si>
    <t>c:\data\co\001018\fld987</t>
  </si>
  <si>
    <t>c:\data\co\001018\fld988</t>
  </si>
  <si>
    <t>c:\data\co\001018\fld989</t>
  </si>
  <si>
    <t>c:\data\co\001018\fld990</t>
  </si>
  <si>
    <t>c:\data\co\001018\fld991</t>
  </si>
  <si>
    <t>c:\data\co\001018\fld992</t>
  </si>
  <si>
    <t>c:\data\co\001018\fld993</t>
  </si>
  <si>
    <t>c:\data\co\001018\fld994</t>
  </si>
  <si>
    <t>c:\data\co\001018\fld995</t>
  </si>
  <si>
    <t>c:\data\co\001018\fld996</t>
  </si>
  <si>
    <t>c:\data\co\001018\fld997</t>
  </si>
  <si>
    <t>c:\data\co\001018\fld998</t>
  </si>
  <si>
    <t>c:\data\co\001018\fld999</t>
  </si>
  <si>
    <t>c:\data\co\001018\fld1000</t>
  </si>
  <si>
    <t>c:\data\co\001018\fld1001</t>
  </si>
  <si>
    <t>c:\data\co\001018\fld1002</t>
  </si>
  <si>
    <t>c:\data\co\001018\fld1003</t>
  </si>
  <si>
    <t>c:\data\co\001018\fld1004</t>
  </si>
  <si>
    <t>c:\data\co\001018\fld1005</t>
  </si>
  <si>
    <t>c:\data\co\001018\fld1006</t>
  </si>
  <si>
    <t>c:\data\co\001018\fld1007</t>
  </si>
  <si>
    <t>c:\data\co\001018\fld1008</t>
  </si>
  <si>
    <t>c:\data\co\001018\fld1009</t>
  </si>
  <si>
    <t>c:\data\co\001018\fld1010</t>
  </si>
  <si>
    <t>c:\data\co\001018\fld1011</t>
  </si>
  <si>
    <t>c:\data\co\001018\fld1012</t>
  </si>
  <si>
    <t>c:\data\co\001018\fld1013</t>
  </si>
  <si>
    <t>c:\data\co\001018\fld1014</t>
  </si>
  <si>
    <t>c:\data\co\001018\fld1015</t>
  </si>
  <si>
    <t>c:\data\co\001018\fld1016</t>
  </si>
  <si>
    <t>c:\data\co\001018\fld1017</t>
  </si>
  <si>
    <t>c:\data\co\001018\fld1018</t>
  </si>
  <si>
    <t>c:\data\co\001018\fld1019</t>
  </si>
  <si>
    <t>c:\data\co\001018\fld1020</t>
  </si>
  <si>
    <t>c:\data\co\001018\fld1021</t>
  </si>
  <si>
    <t>c:\data\co\001018\fld1022</t>
  </si>
  <si>
    <t>c:\data\co\001018\fld1023</t>
  </si>
  <si>
    <t>c:\data\co\001018\fld1024</t>
  </si>
  <si>
    <t>c:\data\co\001018\fld1025</t>
  </si>
  <si>
    <t>c:\data\co\001018\fld1026</t>
  </si>
  <si>
    <t>c:\data\co\001018\fld1027</t>
  </si>
  <si>
    <t>c:\data\co\001018\fld1028</t>
  </si>
  <si>
    <t>c:\data\co\001018\fld1029</t>
  </si>
  <si>
    <t>c:\data\co\001018\fld1030</t>
  </si>
  <si>
    <t>c:\data\co\001018\fld1031</t>
  </si>
  <si>
    <t>c:\data\co\001018\fld1032</t>
  </si>
  <si>
    <t>c:\data\co\001018\fld1033</t>
  </si>
  <si>
    <t>c:\data\co\001018\fld1034</t>
  </si>
  <si>
    <t>c:\data\co\001018\fld1035</t>
  </si>
  <si>
    <t>c:\data\co\001018\fld1036</t>
  </si>
  <si>
    <t>c:\data\co\001018\fld1037</t>
  </si>
  <si>
    <t>c:\data\co\001018\fld1038</t>
  </si>
  <si>
    <t>c:\data\co\001018\fld1039</t>
  </si>
  <si>
    <t>c:\data\co\001018\fld1040</t>
  </si>
  <si>
    <t>c:\data\co\001018\fld1041</t>
  </si>
  <si>
    <t>c:\data\co\001018\fld1042</t>
  </si>
  <si>
    <t>c:\data\co\001018\fld1043</t>
  </si>
  <si>
    <t>c:\data\co\001018\fld1044</t>
  </si>
  <si>
    <t>c:\data\co\001018\fld1045</t>
  </si>
  <si>
    <t>c:\data\co\001018\fld1046</t>
  </si>
  <si>
    <t>c:\data\co\001018\fld1047</t>
  </si>
  <si>
    <t>c:\data\co\001018\fld634</t>
  </si>
  <si>
    <t>c:\data\co\001018\fld635</t>
  </si>
  <si>
    <t>c:\data\co\001018\fld636</t>
  </si>
  <si>
    <t>c:\data\co\001018\fld637</t>
  </si>
  <si>
    <t>c:\data\co\001018\fld638</t>
  </si>
  <si>
    <t>c:\data\co\001018\fld639</t>
  </si>
  <si>
    <t>c:\data\co\001018\fld640</t>
  </si>
  <si>
    <t>c:\data\co\001018\fld641</t>
  </si>
  <si>
    <t>c:\data\co\001018\fld642</t>
  </si>
  <si>
    <t>c:\data\co\001018\fld643</t>
  </si>
  <si>
    <t>c:\data\co\001018\fld644</t>
  </si>
  <si>
    <t>c:\data\co\001018\fld645</t>
  </si>
  <si>
    <t>c:\data\co\001018\fld646</t>
  </si>
  <si>
    <t>c:\data\co\001018\fld647</t>
  </si>
  <si>
    <t>c:\data\co\001018\fld648</t>
  </si>
  <si>
    <t>c:\data\co\001018\fld649</t>
  </si>
  <si>
    <t>c:\data\co\001018\fld650</t>
  </si>
  <si>
    <t>c:\data\co\001018\fld651</t>
  </si>
  <si>
    <t>c:\data\co\001018\fld652</t>
  </si>
  <si>
    <t>c:\data\co\001018\fld653</t>
  </si>
  <si>
    <t>c:\data\co\001018\fld654</t>
  </si>
  <si>
    <t>c:\data\co\001018\fld655</t>
  </si>
  <si>
    <t>c:\data\co\001018\fld656</t>
  </si>
  <si>
    <t>c:\data\co\001018\fld657</t>
  </si>
  <si>
    <t>c:\data\co\001018\fld658</t>
  </si>
  <si>
    <t>c:\data\co\001018\fld659</t>
  </si>
  <si>
    <t>c:\data\co\001018\fld660</t>
  </si>
  <si>
    <t>c:\data\co\001018\fld661</t>
  </si>
  <si>
    <t>c:\data\co\001018\fld662</t>
  </si>
  <si>
    <t>c:\data\co\001018\fld663</t>
  </si>
  <si>
    <t>c:\data\co\001018\fld664</t>
  </si>
  <si>
    <t>c:\data\co\001018\fld665</t>
  </si>
  <si>
    <t>c:\data\co\001018\fld666</t>
  </si>
  <si>
    <t>c:\data\co\001018\fld667</t>
  </si>
  <si>
    <t>c:\data\co\001018\fld668</t>
  </si>
  <si>
    <t>c:\data\co\001018\fld669</t>
  </si>
  <si>
    <t>c:\data\co\001018\fld670</t>
  </si>
  <si>
    <t>c:\data\co\001018\fld671</t>
  </si>
  <si>
    <t>c:\data\co\001018\fld672</t>
  </si>
  <si>
    <t>c:\data\co\001018\fld673</t>
  </si>
  <si>
    <t>c:\data\co\001018\fld674</t>
  </si>
  <si>
    <t>c:\data\co\001018\fld675</t>
  </si>
  <si>
    <t>c:\data\co\001018\fld676</t>
  </si>
  <si>
    <t>c:\data\co\001018\fld677</t>
  </si>
  <si>
    <t>c:\data\co\001018\fld678</t>
  </si>
  <si>
    <t>c:\data\co\001018\fld679</t>
  </si>
  <si>
    <t>c:\data\co\001018\fld680</t>
  </si>
  <si>
    <t>c:\data\co\001018\fld681</t>
  </si>
  <si>
    <t>c:\data\co\001018\fld682</t>
  </si>
  <si>
    <t>c:\data\co\001018\fld683</t>
  </si>
  <si>
    <t>c:\data\co\001018\fld684</t>
  </si>
  <si>
    <t>c:\data\co\001018\fld685</t>
  </si>
  <si>
    <t>c:\data\co\001018\fld686</t>
  </si>
  <si>
    <t>c:\data\co\001018\fld687</t>
  </si>
  <si>
    <t>c:\data\co\001018\fld688</t>
  </si>
  <si>
    <t>c:\data\co\001018\fld689</t>
  </si>
  <si>
    <t>c:\data\co\001018\fld690</t>
  </si>
  <si>
    <t>c:\data\co\001018\fld691</t>
  </si>
  <si>
    <t>c:\data\co\001018\fld692</t>
  </si>
  <si>
    <t>c:\data\co\001018\fld693</t>
  </si>
  <si>
    <t>c:\data\co\001018\fld694</t>
  </si>
  <si>
    <t>c:\data\co\001018\fld695</t>
  </si>
  <si>
    <t>c:\data\co\001018\fld696</t>
  </si>
  <si>
    <t>c:\data\co\001018\fld697</t>
  </si>
  <si>
    <t>c:\data\co\001018\fld698</t>
  </si>
  <si>
    <t>c:\data\co\001018\fld699</t>
  </si>
  <si>
    <t>c:\data\co\001018\fld700</t>
  </si>
  <si>
    <t>c:\data\co\001018\fld701</t>
  </si>
  <si>
    <t>c:\data\co\001018\fld702</t>
  </si>
  <si>
    <t>c:\data\co\001018\fld703</t>
  </si>
  <si>
    <t>c:\data\co\001018\fld704</t>
  </si>
  <si>
    <t>c:\data\co\001018\fld705</t>
  </si>
  <si>
    <t>c:\data\co\001018\fld706</t>
  </si>
  <si>
    <t>c:\data\co\001018\fld707</t>
  </si>
  <si>
    <t>c:\data\co\001018\fld708</t>
  </si>
  <si>
    <t>c:\data\co\001018\fld709</t>
  </si>
  <si>
    <t>c:\data\co\001018\fld710</t>
  </si>
  <si>
    <t>c:\data\co\001018\fld711</t>
  </si>
  <si>
    <t>c:\data\co\001018\fld712</t>
  </si>
  <si>
    <t>c:\data\co\001018\fld713</t>
  </si>
  <si>
    <t>c:\data\co\001018\fld714</t>
  </si>
  <si>
    <t>c:\data\co\001018\fld715</t>
  </si>
  <si>
    <t>c:\data\co\001018\fld716</t>
  </si>
  <si>
    <t>c:\data\co\001018\fld717</t>
  </si>
  <si>
    <t>c:\data\co\001018\fld718</t>
  </si>
  <si>
    <t>c:\data\co\001018\fld719</t>
  </si>
  <si>
    <t>c:\data\co\001018\fld720</t>
  </si>
  <si>
    <t>c:\data\co\001018\fld721</t>
  </si>
  <si>
    <t>c:\data\co\001018\fld722</t>
  </si>
  <si>
    <t>c:\data\co\001018\fld723</t>
  </si>
  <si>
    <t>c:\data\co\001018\fld724</t>
  </si>
  <si>
    <t>c:\data\co\001018\fld725</t>
  </si>
  <si>
    <t>c:\data\co\001018\fld726</t>
  </si>
  <si>
    <t>c:\data\co\001018\fld727</t>
  </si>
  <si>
    <t>c:\data\co\001018\fld728</t>
  </si>
  <si>
    <t>c:\data\co\001018\fld729</t>
  </si>
  <si>
    <t>c:\data\co\001018\fld730</t>
  </si>
  <si>
    <t>c:\data\co\001018\fld731</t>
  </si>
  <si>
    <t>c:\data\co\001018\fld732</t>
  </si>
  <si>
    <t>c:\data\co\001018\fld733</t>
  </si>
  <si>
    <t>c:\data\co\001018\fld734</t>
  </si>
  <si>
    <t>c:\data\co\001018\fld735</t>
  </si>
  <si>
    <t>c:\data\co\001018\fld736</t>
  </si>
  <si>
    <t>c:\data\co\001018\fld737</t>
  </si>
  <si>
    <t>c:\data\co\001018\fld738</t>
  </si>
  <si>
    <t>c:\data\co\001018\fld739</t>
  </si>
  <si>
    <t>c:\data\co\001018\fld740</t>
  </si>
  <si>
    <t>c:\data\co\001018\fld741</t>
  </si>
  <si>
    <t>c:\data\co\001018\fld742</t>
  </si>
  <si>
    <t>c:\data\co\001018\fld743</t>
  </si>
  <si>
    <t>c:\data\co\001018\fld744</t>
  </si>
  <si>
    <t>c:\data\co\001018\fld745</t>
  </si>
  <si>
    <t>c:\data\co\001018\fld746</t>
  </si>
  <si>
    <t>c:\data\co\001018\fld747</t>
  </si>
  <si>
    <t>c:\data\co\001018\fld748</t>
  </si>
  <si>
    <t>c:\data\co\001018\fld749</t>
  </si>
  <si>
    <t>c:\data\co\001018\fld750</t>
  </si>
  <si>
    <t>c:\data\co\001018\fld751</t>
  </si>
  <si>
    <t>c:\data\co\001018\fld752</t>
  </si>
  <si>
    <t>c:\data\co\001018\fld753</t>
  </si>
  <si>
    <t>c:\data\co\001018\fld754</t>
  </si>
  <si>
    <t>c:\data\co\001018\fld755</t>
  </si>
  <si>
    <t>c:\data\co\001018\fld756</t>
  </si>
  <si>
    <t>c:\data\co\001018\fld757</t>
  </si>
  <si>
    <t>c:\data\co\001018\fld758</t>
  </si>
  <si>
    <t>c:\data\co\001018\fld759</t>
  </si>
  <si>
    <t>c:\data\co\001018\fld760</t>
  </si>
  <si>
    <t>c:\data\co\001018\fld761</t>
  </si>
  <si>
    <t>c:\data\co\001018\fld762</t>
  </si>
  <si>
    <t>c:\data\co\001018\fld763</t>
  </si>
  <si>
    <t>c:\data\co\001018\fld764</t>
  </si>
  <si>
    <t>c:\data\co\001018\fld765</t>
  </si>
  <si>
    <t>c:\data\co\001018\fld766</t>
  </si>
  <si>
    <t>c:\data\co\001018\fld767</t>
  </si>
  <si>
    <t>c:\data\co\001018\fld768</t>
  </si>
  <si>
    <t>c:\data\co\001018\fld769</t>
  </si>
  <si>
    <t>c:\data\co\001018\fld770</t>
  </si>
  <si>
    <t>c:\data\co\001018\fld771</t>
  </si>
  <si>
    <t>c:\data\co\001018\fld772</t>
  </si>
  <si>
    <t>c:\data\co\001018\fld773</t>
  </si>
  <si>
    <t>c:\data\co\001018\fld774</t>
  </si>
  <si>
    <t>c:\data\co\001018\fld775</t>
  </si>
  <si>
    <t>c:\data\co\001018\fld776</t>
  </si>
  <si>
    <t>c:\data\co\001018\fld777</t>
  </si>
  <si>
    <t>c:\data\co\001018\fld778</t>
  </si>
  <si>
    <t>c:\data\co\001018\fld779</t>
  </si>
  <si>
    <t>c:\data\co\001018\fld780</t>
  </si>
  <si>
    <t>c:\data\co\001018\fld781</t>
  </si>
  <si>
    <t>c:\data\co\001018\fld782</t>
  </si>
  <si>
    <t>c:\data\co\001018\fld783</t>
  </si>
  <si>
    <t>c:\data\co\001018\fld784</t>
  </si>
  <si>
    <t>c:\data\co\001018\fld785</t>
  </si>
  <si>
    <t>c:\data\co\001018\fld786</t>
  </si>
  <si>
    <t>c:\data\co\001018\fld787</t>
  </si>
  <si>
    <t>c:\data\co\001018\fld788</t>
  </si>
  <si>
    <t>c:\data\co\001018\fld789</t>
  </si>
  <si>
    <t>c:\data\co\001018\fld790</t>
  </si>
  <si>
    <t>c:\data\co\001018\fld791</t>
  </si>
  <si>
    <t>c:\data\co\001018\fld792</t>
  </si>
  <si>
    <t>c:\data\co\001018\fld793</t>
  </si>
  <si>
    <t>c:\data\co\001018\fld794</t>
  </si>
  <si>
    <t>c:\data\co\001018\fld795</t>
  </si>
  <si>
    <t>c:\data\co\001018\fld796</t>
  </si>
  <si>
    <t>c:\data\co\001018\fld797</t>
  </si>
  <si>
    <t>c:\data\co\001018\fld798</t>
  </si>
  <si>
    <t>c:\data\co\001018\fld799</t>
  </si>
  <si>
    <t>c:\data\co\001018\fld800</t>
  </si>
  <si>
    <t>c:\data\co\001018\fld801</t>
  </si>
  <si>
    <t>c:\data\co\001018\fld802</t>
  </si>
  <si>
    <t>c:\data\co\001018\fld803</t>
  </si>
  <si>
    <t>c:\data\co\001018\fld804</t>
  </si>
  <si>
    <t>c:\data\co\001018\fld805</t>
  </si>
  <si>
    <t>c:\data\co\001018\fld806</t>
  </si>
  <si>
    <t>c:\data\co\001018\fld807</t>
  </si>
  <si>
    <t>c:\data\co\001018\fld808</t>
  </si>
  <si>
    <t>c:\data\co\001018\fld809</t>
  </si>
  <si>
    <t>c:\data\co\001018\fld810</t>
  </si>
  <si>
    <t>c:\data\co\001018\fld811</t>
  </si>
  <si>
    <t>c:\data\co\001018\fld812</t>
  </si>
  <si>
    <t>c:\data\co\001018\fld813</t>
  </si>
  <si>
    <t>c:\data\co\001018\fld814</t>
  </si>
  <si>
    <t>c:\data\co\001018\fld815</t>
  </si>
  <si>
    <t>c:\data\co\001018\fld816</t>
  </si>
  <si>
    <t>c:\data\co\001018\fld817</t>
  </si>
  <si>
    <t>c:\data\co\001018\fld818</t>
  </si>
  <si>
    <t>c:\data\co\001018\fld819</t>
  </si>
  <si>
    <t>c:\data\co\001018\fld820</t>
  </si>
  <si>
    <t>c:\data\co\001018\fld821</t>
  </si>
  <si>
    <t>c:\data\co\001018\fld822</t>
  </si>
  <si>
    <t>c:\data\co\001018\fld823</t>
  </si>
  <si>
    <t>c:\data\co\001018\fld824</t>
  </si>
  <si>
    <t>c:\data\co\001018\fld825</t>
  </si>
  <si>
    <t>c:\data\co\001018\fld826</t>
  </si>
  <si>
    <t>c:\data\co\001018\fld827</t>
  </si>
  <si>
    <t>c:\data\co\001018\fld828</t>
  </si>
  <si>
    <t>c:\data\co\001018\fld829</t>
  </si>
  <si>
    <t>c:\data\co\001018\fld830</t>
  </si>
  <si>
    <t>c:\data\co\001018\fld831</t>
  </si>
  <si>
    <t>c:\data\co\001018\fld832</t>
  </si>
  <si>
    <t>c:\data\co\001018\fld833</t>
  </si>
  <si>
    <t>c:\data\co\001018\fld834</t>
  </si>
  <si>
    <t>c:\data\co\001018\fld835</t>
  </si>
  <si>
    <t>c:\data\co\001018\fld836</t>
  </si>
  <si>
    <t>c:\data\co\001018\fld837</t>
  </si>
  <si>
    <t>c:\data\co\001018\fld838</t>
  </si>
  <si>
    <t>c:\data\co\001018\fld839</t>
  </si>
  <si>
    <t>c:\data\co\001018\fld840</t>
  </si>
  <si>
    <t>c:\data\co\001018\fld841</t>
  </si>
  <si>
    <t>c:\data\co\001018\fld842</t>
  </si>
  <si>
    <t>c:\data\co\001018\fld843</t>
  </si>
  <si>
    <t>c:\data\co\001018\fld844</t>
  </si>
  <si>
    <t>c:\data\co\001018\fld845</t>
  </si>
  <si>
    <t>c:\data\co\001018\fld846</t>
  </si>
  <si>
    <t>c:\data\co\001018\fld847</t>
  </si>
  <si>
    <t>c:\data\co\001018\fld848</t>
  </si>
  <si>
    <t>c:\data\co\001018\fld849</t>
  </si>
  <si>
    <t>c:\data\co\001018\fld850</t>
  </si>
  <si>
    <t>c:\data\co\001018\fld851</t>
  </si>
  <si>
    <t>c:\data\co\001018\fld852</t>
  </si>
  <si>
    <t>c:\data\co\001018\fld853</t>
  </si>
  <si>
    <t>c:\data\co\001018\fld854</t>
  </si>
  <si>
    <t>c:\data\co\001018\fld855</t>
  </si>
  <si>
    <t>c:\data\co\001018\fld856</t>
  </si>
  <si>
    <t>c:\data\co\001018\fld857</t>
  </si>
  <si>
    <t>c:\data\co\001018\fld858</t>
  </si>
  <si>
    <t>c:\data\co\001018\fld859</t>
  </si>
  <si>
    <t>c:\data\co\001018\fld860</t>
  </si>
  <si>
    <t>c:\data\co\001018\fld861</t>
  </si>
  <si>
    <t>c:\data\co\001018\fld862</t>
  </si>
  <si>
    <t>c:\data\co\001018\fld863</t>
  </si>
  <si>
    <t>c:\data\co\001018\fld864</t>
  </si>
  <si>
    <t>c:\data\co\001018\fld865</t>
  </si>
  <si>
    <t>c:\data\co\001018\fld866</t>
  </si>
  <si>
    <t>c:\data\co\001018\fld867</t>
  </si>
  <si>
    <t>c:\data\co\001018\fld868</t>
  </si>
  <si>
    <t>c:\data\co\001018\fld869</t>
  </si>
  <si>
    <t>c:\data\co\001018\fld870</t>
  </si>
  <si>
    <t>c:\data\co\001018\fld871</t>
  </si>
  <si>
    <t>c:\data\co\001018\fld872</t>
  </si>
  <si>
    <t>c:\data\co\001018\fld873</t>
  </si>
  <si>
    <t>c:\data\co\001018\fld874</t>
  </si>
  <si>
    <t>c:\data\co\001018\fld875</t>
  </si>
  <si>
    <t>c:\data\co\001018\fld876</t>
  </si>
  <si>
    <t>c:\data\co\001018\fld877</t>
  </si>
  <si>
    <t>c:\data\co\001018\fld878</t>
  </si>
  <si>
    <t>c:\data\co\001018\fld879</t>
  </si>
  <si>
    <t>c:\data\co\001018\fld880</t>
  </si>
  <si>
    <t>c:\data\co\001018\fld881</t>
  </si>
  <si>
    <t>c:\data\co\001018\fld882</t>
  </si>
  <si>
    <t>c:\data\co\001018\fld883</t>
  </si>
  <si>
    <t>c:\data\co\001018\fld884</t>
  </si>
  <si>
    <t>c:\data\co\001018\fld885</t>
  </si>
  <si>
    <t>c:\data\co\001018\fld886</t>
  </si>
  <si>
    <t>c:\data\co\001018\fld887</t>
  </si>
  <si>
    <t>c:\data\co\001018\fld888</t>
  </si>
  <si>
    <t>c:\data\co\001018\fld889</t>
  </si>
  <si>
    <t>c:\data\co\001018\fld890</t>
  </si>
  <si>
    <t>c:\data\co\001018\fld891</t>
  </si>
  <si>
    <t>c:\data\co\001018\fld892</t>
  </si>
  <si>
    <t>c:\data\co\001018\fld893</t>
  </si>
  <si>
    <t>c:\data\co\001018\fld894</t>
  </si>
  <si>
    <t>c:\data\co\001018\fld895</t>
  </si>
  <si>
    <t>c:\data\co\001018\fld896</t>
  </si>
  <si>
    <t>c:\data\co\001018\fld897</t>
  </si>
  <si>
    <t>c:\data\co\001018\fld898</t>
  </si>
  <si>
    <t>c:\data\co\001018\fld899</t>
  </si>
  <si>
    <t>c:\data\co\001018\fld900</t>
  </si>
  <si>
    <t>c:\data\co\001018\fld901</t>
  </si>
  <si>
    <t>c:\data\co\001018\fld902</t>
  </si>
  <si>
    <t>c:\data\co\001018\fld903</t>
  </si>
  <si>
    <t>c:\data\co\001018\fld904</t>
  </si>
  <si>
    <t>c:\data\co\001018\fld905</t>
  </si>
  <si>
    <t>c:\data\co\001018\fld906</t>
  </si>
  <si>
    <t>c:\data\co\001018\fld907</t>
  </si>
  <si>
    <t>c:\data\co\001018\fld908</t>
  </si>
  <si>
    <t>c:\data\co\001018\fld909</t>
  </si>
  <si>
    <t>c:\data\co\001018\fld910</t>
  </si>
  <si>
    <t>c:\data\co\001018\fld911</t>
  </si>
  <si>
    <t>c:\data\co\001018\fld912</t>
  </si>
  <si>
    <t>c:\data\co\001018\fld913</t>
  </si>
  <si>
    <t>c:\data\co\001018\fld914</t>
  </si>
  <si>
    <t>c:\data\co\001018\fld915</t>
  </si>
  <si>
    <t>c:\data\co\001018\fld916</t>
  </si>
  <si>
    <t>c:\data\co\001018\fld917</t>
  </si>
  <si>
    <t>c:\data\co\001018\fld918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</si>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</sst>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7" sqref="B47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414</v>
      </c>
      <c r="B3" t="s">
        <v>415</v>
      </c>
      <c r="C3" t="s">
        <v>416</v>
      </c>
      <c r="E3" t="s">
        <v>417</v>
      </c>
      <c r="F3" t="s">
        <v>418</v>
      </c>
      <c r="H3" t="s">
        <v>419</v>
      </c>
      <c r="I3" t="s">
        <v>420</v>
      </c>
      <c r="K3" t="s">
        <v>421</v>
      </c>
      <c r="L3" t="s">
        <v>422</v>
      </c>
      <c r="M3" t="s">
        <v>423</v>
      </c>
      <c r="N3" t="s">
        <v>424</v>
      </c>
      <c r="O3" t="s">
        <v>425</v>
      </c>
      <c r="P3" t="s">
        <v>426</v>
      </c>
      <c r="Q3" t="s">
        <v>427</v>
      </c>
    </row>
    <row r="4" spans="11:17" ht="12.75">
      <c r="K4" t="s">
        <v>428</v>
      </c>
      <c r="M4" t="s">
        <v>429</v>
      </c>
      <c r="N4" t="s">
        <v>430</v>
      </c>
      <c r="O4">
        <v>277</v>
      </c>
      <c r="P4">
        <v>211.538</v>
      </c>
      <c r="Q4">
        <v>208.31535000000002</v>
      </c>
    </row>
    <row r="5" spans="1:16" ht="12.75">
      <c r="A5" t="s">
        <v>129</v>
      </c>
      <c r="B5" s="1">
        <v>36819</v>
      </c>
      <c r="C5" s="2">
        <v>0.0025694444444444445</v>
      </c>
      <c r="D5" t="s">
        <v>423</v>
      </c>
      <c r="E5">
        <v>0.666</v>
      </c>
      <c r="F5">
        <v>8.8339</v>
      </c>
      <c r="G5" t="s">
        <v>424</v>
      </c>
      <c r="H5">
        <v>1.645</v>
      </c>
      <c r="I5">
        <v>91.1185</v>
      </c>
      <c r="K5" s="2">
        <v>0.001388888888888889</v>
      </c>
      <c r="L5" s="3">
        <f>B5-DATE(1999,12,31)+K5</f>
        <v>294.00138888888887</v>
      </c>
      <c r="M5">
        <f>500*F5/AVERAGE($Q$47,$P$6)</f>
        <v>487.8361711919006</v>
      </c>
      <c r="N5">
        <f aca="true" t="shared" si="0" ref="N5:N10">(277-103)/(-60+(AVERAGE($P$4,$P$47)))*I5+277-((277-103)/(-60+(AVERAGE($P$4,$P$47)))*210)</f>
        <v>140.49707004183767</v>
      </c>
      <c r="P5" t="s">
        <v>423</v>
      </c>
    </row>
    <row r="6" spans="1:17" ht="12.75">
      <c r="A6" t="s">
        <v>130</v>
      </c>
      <c r="B6" s="1">
        <v>36819</v>
      </c>
      <c r="C6" s="2">
        <v>0.004652777777777777</v>
      </c>
      <c r="D6" t="s">
        <v>423</v>
      </c>
      <c r="E6">
        <v>0.666</v>
      </c>
      <c r="F6">
        <v>9.0355</v>
      </c>
      <c r="G6" t="s">
        <v>424</v>
      </c>
      <c r="H6">
        <v>1.646</v>
      </c>
      <c r="I6">
        <v>94.4138</v>
      </c>
      <c r="K6" s="2">
        <v>0.003472222222222222</v>
      </c>
      <c r="L6" s="3">
        <f aca="true" t="shared" si="1" ref="L6:L69">B6-DATE(1999,12,31)+K6</f>
        <v>294.00347222222223</v>
      </c>
      <c r="M6">
        <f aca="true" t="shared" si="2" ref="M6:M44">500*F6/AVERAGE($Q$47,$P$6)</f>
        <v>498.96916705016105</v>
      </c>
      <c r="N6">
        <f t="shared" si="0"/>
        <v>144.28082197204662</v>
      </c>
      <c r="P6">
        <v>9.054166666666667</v>
      </c>
      <c r="Q6">
        <v>8.878699999999998</v>
      </c>
    </row>
    <row r="7" spans="1:14" ht="12.75">
      <c r="A7" t="s">
        <v>131</v>
      </c>
      <c r="B7" s="1">
        <v>36819</v>
      </c>
      <c r="C7" s="2">
        <v>0.006793981481481482</v>
      </c>
      <c r="D7" t="s">
        <v>423</v>
      </c>
      <c r="E7">
        <v>0.666</v>
      </c>
      <c r="F7">
        <v>9.4088</v>
      </c>
      <c r="G7" t="s">
        <v>424</v>
      </c>
      <c r="H7">
        <v>1.648</v>
      </c>
      <c r="I7">
        <v>91.0172</v>
      </c>
      <c r="K7" s="2">
        <v>0.005555555555555556</v>
      </c>
      <c r="L7" s="3">
        <f t="shared" si="1"/>
        <v>294.00555555555553</v>
      </c>
      <c r="M7">
        <f t="shared" si="2"/>
        <v>519.583985273815</v>
      </c>
      <c r="N7">
        <f t="shared" si="0"/>
        <v>140.38075466219698</v>
      </c>
    </row>
    <row r="8" spans="1:14" ht="12.75">
      <c r="A8" t="s">
        <v>132</v>
      </c>
      <c r="B8" s="1">
        <v>36819</v>
      </c>
      <c r="C8" s="2">
        <v>0.008819444444444444</v>
      </c>
      <c r="D8" t="s">
        <v>423</v>
      </c>
      <c r="E8">
        <v>0.666</v>
      </c>
      <c r="F8">
        <v>8.702</v>
      </c>
      <c r="G8" t="s">
        <v>424</v>
      </c>
      <c r="H8">
        <v>1.645</v>
      </c>
      <c r="I8">
        <v>94.8405</v>
      </c>
      <c r="K8" s="2">
        <v>0.007638888888888889</v>
      </c>
      <c r="L8" s="3">
        <f t="shared" si="1"/>
        <v>294.0076388888889</v>
      </c>
      <c r="M8">
        <f t="shared" si="2"/>
        <v>480.5522319374137</v>
      </c>
      <c r="N8">
        <f t="shared" si="0"/>
        <v>144.77077036782856</v>
      </c>
    </row>
    <row r="9" spans="1:14" ht="12.75">
      <c r="A9" t="s">
        <v>133</v>
      </c>
      <c r="B9" s="1">
        <v>36819</v>
      </c>
      <c r="C9" s="2">
        <v>0.010902777777777777</v>
      </c>
      <c r="D9" t="s">
        <v>423</v>
      </c>
      <c r="E9">
        <v>0.665</v>
      </c>
      <c r="F9">
        <v>9.5385</v>
      </c>
      <c r="G9" t="s">
        <v>424</v>
      </c>
      <c r="H9">
        <v>1.645</v>
      </c>
      <c r="I9">
        <v>93.362</v>
      </c>
      <c r="K9" s="2">
        <v>0.009722222222222222</v>
      </c>
      <c r="L9" s="3">
        <f t="shared" si="1"/>
        <v>294.0097222222222</v>
      </c>
      <c r="M9">
        <f t="shared" si="2"/>
        <v>526.7464335020709</v>
      </c>
      <c r="N9">
        <f t="shared" si="0"/>
        <v>143.07311697396034</v>
      </c>
    </row>
    <row r="10" spans="1:14" ht="12.75">
      <c r="A10" t="s">
        <v>134</v>
      </c>
      <c r="B10" s="1">
        <v>36819</v>
      </c>
      <c r="C10" s="2">
        <v>0.01298611111111111</v>
      </c>
      <c r="D10" t="s">
        <v>423</v>
      </c>
      <c r="E10">
        <v>0.665</v>
      </c>
      <c r="F10">
        <v>8.5888</v>
      </c>
      <c r="G10" t="s">
        <v>424</v>
      </c>
      <c r="H10">
        <v>1.643</v>
      </c>
      <c r="I10">
        <v>93.6779</v>
      </c>
      <c r="K10" s="2">
        <v>0.011805555555555555</v>
      </c>
      <c r="L10" s="3">
        <f t="shared" si="1"/>
        <v>294.01180555555555</v>
      </c>
      <c r="M10">
        <f t="shared" si="2"/>
        <v>474.3009664058905</v>
      </c>
      <c r="N10">
        <f t="shared" si="0"/>
        <v>143.4358418350513</v>
      </c>
    </row>
    <row r="11" spans="1:14" ht="12.75">
      <c r="A11" t="s">
        <v>431</v>
      </c>
      <c r="B11" s="1">
        <v>36819</v>
      </c>
      <c r="C11">
        <f>AVERAGE(C10,C12)</f>
        <v>0.015075231481481481</v>
      </c>
      <c r="D11" t="s">
        <v>423</v>
      </c>
      <c r="E11" t="s">
        <v>431</v>
      </c>
      <c r="F11" t="s">
        <v>431</v>
      </c>
      <c r="G11" t="s">
        <v>424</v>
      </c>
      <c r="H11" t="s">
        <v>431</v>
      </c>
      <c r="I11" t="s">
        <v>431</v>
      </c>
      <c r="K11" s="2">
        <v>0.013888888888888888</v>
      </c>
      <c r="L11" s="3">
        <f t="shared" si="1"/>
        <v>294.0138888888889</v>
      </c>
      <c r="M11" t="s">
        <v>431</v>
      </c>
      <c r="N11" t="s">
        <v>431</v>
      </c>
    </row>
    <row r="12" spans="1:14" ht="12.75">
      <c r="A12" t="s">
        <v>135</v>
      </c>
      <c r="B12" s="1">
        <v>36819</v>
      </c>
      <c r="C12" s="2">
        <v>0.01716435185185185</v>
      </c>
      <c r="D12" t="s">
        <v>423</v>
      </c>
      <c r="E12">
        <v>0.665</v>
      </c>
      <c r="F12">
        <v>8.3941</v>
      </c>
      <c r="G12" t="s">
        <v>424</v>
      </c>
      <c r="H12">
        <v>1.646</v>
      </c>
      <c r="I12">
        <v>90.9609</v>
      </c>
      <c r="K12" s="2">
        <v>0.015972222222222224</v>
      </c>
      <c r="L12" s="3">
        <f t="shared" si="1"/>
        <v>294.0159722222222</v>
      </c>
      <c r="M12">
        <f t="shared" si="2"/>
        <v>463.54901058444545</v>
      </c>
      <c r="N12">
        <f>(277-103)/(-60+(AVERAGE($P$4,$P$47)))*I12+277-((277-103)/(-60+(AVERAGE($P$4,$P$47)))*210)</f>
        <v>140.3161094906888</v>
      </c>
    </row>
    <row r="13" spans="1:14" ht="12.75">
      <c r="A13" t="s">
        <v>136</v>
      </c>
      <c r="B13" s="1">
        <v>36819</v>
      </c>
      <c r="C13" s="2">
        <v>0.019247685185185184</v>
      </c>
      <c r="D13" t="s">
        <v>423</v>
      </c>
      <c r="E13">
        <v>0.666</v>
      </c>
      <c r="F13">
        <v>9.343</v>
      </c>
      <c r="G13" t="s">
        <v>424</v>
      </c>
      <c r="H13">
        <v>1.645</v>
      </c>
      <c r="I13">
        <v>87.3666</v>
      </c>
      <c r="K13" s="2">
        <v>0.018055555555555557</v>
      </c>
      <c r="L13" s="3">
        <f t="shared" si="1"/>
        <v>294.0180555555556</v>
      </c>
      <c r="M13">
        <f t="shared" si="2"/>
        <v>515.9502991256327</v>
      </c>
      <c r="N13">
        <f>(277-103)/(-60+(AVERAGE($P$4,$P$47)))*I13+277-((277-103)/(-60+(AVERAGE($P$4,$P$47)))*210)</f>
        <v>136.1890377331099</v>
      </c>
    </row>
    <row r="14" spans="1:14" ht="12.75">
      <c r="A14" t="s">
        <v>431</v>
      </c>
      <c r="B14" s="1">
        <v>36819</v>
      </c>
      <c r="C14">
        <f>AVERAGE(C13,C17)</f>
        <v>0.02342013888888889</v>
      </c>
      <c r="D14" t="s">
        <v>423</v>
      </c>
      <c r="E14" t="s">
        <v>431</v>
      </c>
      <c r="F14" t="s">
        <v>431</v>
      </c>
      <c r="G14" t="s">
        <v>424</v>
      </c>
      <c r="H14" t="s">
        <v>431</v>
      </c>
      <c r="I14" t="s">
        <v>431</v>
      </c>
      <c r="K14" s="2">
        <v>0.02013888888888889</v>
      </c>
      <c r="L14" s="3">
        <f t="shared" si="1"/>
        <v>294.0201388888889</v>
      </c>
      <c r="M14" t="s">
        <v>431</v>
      </c>
      <c r="N14" t="s">
        <v>431</v>
      </c>
    </row>
    <row r="15" spans="1:14" ht="12.75">
      <c r="A15" t="s">
        <v>431</v>
      </c>
      <c r="B15" s="1">
        <v>36819</v>
      </c>
      <c r="C15">
        <f>AVERAGE(C14,C17)</f>
        <v>0.025506365740740743</v>
      </c>
      <c r="D15" t="s">
        <v>423</v>
      </c>
      <c r="E15" t="s">
        <v>431</v>
      </c>
      <c r="F15" t="s">
        <v>431</v>
      </c>
      <c r="G15" t="s">
        <v>424</v>
      </c>
      <c r="H15" t="s">
        <v>431</v>
      </c>
      <c r="I15" t="s">
        <v>431</v>
      </c>
      <c r="K15" s="2">
        <v>0.022222222222222223</v>
      </c>
      <c r="L15" s="3">
        <f t="shared" si="1"/>
        <v>294.02222222222224</v>
      </c>
      <c r="M15" t="s">
        <v>431</v>
      </c>
      <c r="N15" t="s">
        <v>431</v>
      </c>
    </row>
    <row r="16" spans="1:14" ht="12.75">
      <c r="A16" t="s">
        <v>431</v>
      </c>
      <c r="B16" s="1">
        <v>36819</v>
      </c>
      <c r="C16">
        <f>AVERAGE(C15,C17)</f>
        <v>0.026549479166666667</v>
      </c>
      <c r="D16" t="s">
        <v>423</v>
      </c>
      <c r="E16" t="s">
        <v>431</v>
      </c>
      <c r="F16" t="s">
        <v>431</v>
      </c>
      <c r="G16" t="s">
        <v>424</v>
      </c>
      <c r="H16" t="s">
        <v>431</v>
      </c>
      <c r="I16" t="s">
        <v>431</v>
      </c>
      <c r="K16" s="2">
        <v>0.024305555555555556</v>
      </c>
      <c r="L16" s="3">
        <f t="shared" si="1"/>
        <v>294.02430555555554</v>
      </c>
      <c r="M16" t="s">
        <v>431</v>
      </c>
      <c r="N16" t="s">
        <v>431</v>
      </c>
    </row>
    <row r="17" spans="1:14" ht="12.75">
      <c r="A17" t="s">
        <v>137</v>
      </c>
      <c r="B17" s="1">
        <v>36819</v>
      </c>
      <c r="C17" s="2">
        <v>0.027592592592592596</v>
      </c>
      <c r="D17" t="s">
        <v>423</v>
      </c>
      <c r="E17">
        <v>0.665</v>
      </c>
      <c r="F17">
        <v>8.6083</v>
      </c>
      <c r="G17" t="s">
        <v>424</v>
      </c>
      <c r="H17">
        <v>1.646</v>
      </c>
      <c r="I17">
        <v>88.9091</v>
      </c>
      <c r="K17" s="2">
        <v>0.02638888888888889</v>
      </c>
      <c r="L17" s="3">
        <f t="shared" si="1"/>
        <v>294.0263888888889</v>
      </c>
      <c r="M17">
        <f t="shared" si="2"/>
        <v>475.3778186838471</v>
      </c>
      <c r="N17">
        <f aca="true" t="shared" si="3" ref="N17:N22">(277-103)/(-60+(AVERAGE($P$4,$P$47)))*I17+277-((277-103)/(-60+(AVERAGE($P$4,$P$47)))*210)</f>
        <v>137.9601776452111</v>
      </c>
    </row>
    <row r="18" spans="1:14" ht="12.75">
      <c r="A18" t="s">
        <v>138</v>
      </c>
      <c r="B18" s="1">
        <v>36819</v>
      </c>
      <c r="C18" s="2">
        <v>0.029675925925925925</v>
      </c>
      <c r="D18" t="s">
        <v>423</v>
      </c>
      <c r="E18">
        <v>0.666</v>
      </c>
      <c r="F18">
        <v>8.6637</v>
      </c>
      <c r="G18" t="s">
        <v>424</v>
      </c>
      <c r="H18">
        <v>1.643</v>
      </c>
      <c r="I18">
        <v>91.1347</v>
      </c>
      <c r="K18" s="2">
        <v>0.02847222222222222</v>
      </c>
      <c r="L18" s="3">
        <f t="shared" si="1"/>
        <v>294.0284722222222</v>
      </c>
      <c r="M18">
        <f t="shared" si="2"/>
        <v>478.4371836171192</v>
      </c>
      <c r="N18">
        <f t="shared" si="3"/>
        <v>140.51567131676546</v>
      </c>
    </row>
    <row r="19" spans="1:14" ht="12.75">
      <c r="A19" t="s">
        <v>139</v>
      </c>
      <c r="B19" s="1">
        <v>36819</v>
      </c>
      <c r="C19" s="2">
        <v>0.03175925925925926</v>
      </c>
      <c r="D19" t="s">
        <v>423</v>
      </c>
      <c r="E19">
        <v>0.666</v>
      </c>
      <c r="F19">
        <v>8.8605</v>
      </c>
      <c r="G19" t="s">
        <v>424</v>
      </c>
      <c r="H19">
        <v>1.646</v>
      </c>
      <c r="I19">
        <v>87.2239</v>
      </c>
      <c r="K19" s="2">
        <v>0.030555555555555555</v>
      </c>
      <c r="L19" s="3">
        <f t="shared" si="1"/>
        <v>294.03055555555557</v>
      </c>
      <c r="M19">
        <f t="shared" si="2"/>
        <v>489.30510814542106</v>
      </c>
      <c r="N19">
        <f t="shared" si="3"/>
        <v>136.02518576198713</v>
      </c>
    </row>
    <row r="20" spans="1:14" ht="12.75">
      <c r="A20" t="s">
        <v>140</v>
      </c>
      <c r="B20" s="1">
        <v>36819</v>
      </c>
      <c r="C20" s="2">
        <v>0.0338425925925926</v>
      </c>
      <c r="D20" t="s">
        <v>423</v>
      </c>
      <c r="E20">
        <v>0.666</v>
      </c>
      <c r="F20">
        <v>8.4358</v>
      </c>
      <c r="G20" t="s">
        <v>424</v>
      </c>
      <c r="H20">
        <v>1.645</v>
      </c>
      <c r="I20">
        <v>89.5292</v>
      </c>
      <c r="K20" s="2">
        <v>0.03263888888888889</v>
      </c>
      <c r="L20" s="3">
        <f t="shared" si="1"/>
        <v>294.03263888888887</v>
      </c>
      <c r="M20">
        <f t="shared" si="2"/>
        <v>465.8518177634607</v>
      </c>
      <c r="N20">
        <f t="shared" si="3"/>
        <v>138.67219311327852</v>
      </c>
    </row>
    <row r="21" spans="1:14" ht="12.75">
      <c r="A21" t="s">
        <v>141</v>
      </c>
      <c r="B21" s="1">
        <v>36819</v>
      </c>
      <c r="C21" s="2">
        <v>0.035925925925925924</v>
      </c>
      <c r="D21" t="s">
        <v>423</v>
      </c>
      <c r="E21">
        <v>0.666</v>
      </c>
      <c r="F21">
        <v>9.2614</v>
      </c>
      <c r="G21" t="s">
        <v>424</v>
      </c>
      <c r="H21">
        <v>1.645</v>
      </c>
      <c r="I21">
        <v>88.3441</v>
      </c>
      <c r="K21" s="2">
        <v>0.034722222222222224</v>
      </c>
      <c r="L21" s="3">
        <f t="shared" si="1"/>
        <v>294.03472222222223</v>
      </c>
      <c r="M21">
        <f t="shared" si="2"/>
        <v>511.4440865163368</v>
      </c>
      <c r="N21">
        <f t="shared" si="3"/>
        <v>137.31142947643497</v>
      </c>
    </row>
    <row r="22" spans="1:14" ht="12.75">
      <c r="A22" t="s">
        <v>142</v>
      </c>
      <c r="B22" s="1">
        <v>36819</v>
      </c>
      <c r="C22" s="2">
        <v>0.03800925925925926</v>
      </c>
      <c r="D22" t="s">
        <v>423</v>
      </c>
      <c r="E22">
        <v>0.666</v>
      </c>
      <c r="F22">
        <v>9.1349</v>
      </c>
      <c r="G22" t="s">
        <v>424</v>
      </c>
      <c r="H22">
        <v>1.646</v>
      </c>
      <c r="I22">
        <v>90.5125</v>
      </c>
      <c r="K22" s="2">
        <v>0.03680555555555556</v>
      </c>
      <c r="L22" s="3">
        <f t="shared" si="1"/>
        <v>294.03680555555553</v>
      </c>
      <c r="M22">
        <f t="shared" si="2"/>
        <v>504.45835250805334</v>
      </c>
      <c r="N22">
        <f t="shared" si="3"/>
        <v>139.80124457231852</v>
      </c>
    </row>
    <row r="23" spans="1:14" ht="12.75">
      <c r="A23" t="s">
        <v>431</v>
      </c>
      <c r="B23" s="1">
        <v>36819</v>
      </c>
      <c r="C23">
        <f>AVERAGE(C22,C24)</f>
        <v>0.04009837962962963</v>
      </c>
      <c r="D23" t="s">
        <v>423</v>
      </c>
      <c r="E23" t="s">
        <v>431</v>
      </c>
      <c r="F23" t="s">
        <v>431</v>
      </c>
      <c r="G23" t="s">
        <v>424</v>
      </c>
      <c r="H23" t="s">
        <v>431</v>
      </c>
      <c r="I23" t="s">
        <v>431</v>
      </c>
      <c r="K23" s="2">
        <v>0.03888888888888889</v>
      </c>
      <c r="L23" s="3">
        <f t="shared" si="1"/>
        <v>294.0388888888889</v>
      </c>
      <c r="M23" t="s">
        <v>431</v>
      </c>
      <c r="N23" t="s">
        <v>431</v>
      </c>
    </row>
    <row r="24" spans="1:14" ht="12.75">
      <c r="A24" t="s">
        <v>143</v>
      </c>
      <c r="B24" s="1">
        <v>36819</v>
      </c>
      <c r="C24" s="2">
        <v>0.0421875</v>
      </c>
      <c r="D24" t="s">
        <v>423</v>
      </c>
      <c r="E24">
        <v>0.666</v>
      </c>
      <c r="F24">
        <v>8.6508</v>
      </c>
      <c r="G24" t="s">
        <v>424</v>
      </c>
      <c r="H24">
        <v>1.646</v>
      </c>
      <c r="I24">
        <v>89.5016</v>
      </c>
      <c r="K24" s="2">
        <v>0.04097222222222222</v>
      </c>
      <c r="L24" s="3">
        <f t="shared" si="1"/>
        <v>294.0409722222222</v>
      </c>
      <c r="M24">
        <f t="shared" si="2"/>
        <v>477.7248044178555</v>
      </c>
      <c r="N24">
        <f aca="true" t="shared" si="4" ref="N24:N32">(277-103)/(-60+(AVERAGE($P$4,$P$47)))*I24+277-((277-103)/(-60+(AVERAGE($P$4,$P$47)))*210)</f>
        <v>138.64050205229051</v>
      </c>
    </row>
    <row r="25" spans="1:14" ht="12.75">
      <c r="A25" t="s">
        <v>144</v>
      </c>
      <c r="B25" s="1">
        <v>36819</v>
      </c>
      <c r="C25" s="2">
        <v>0.044270833333333336</v>
      </c>
      <c r="D25" t="s">
        <v>423</v>
      </c>
      <c r="E25">
        <v>0.666</v>
      </c>
      <c r="F25">
        <v>8.8103</v>
      </c>
      <c r="G25" t="s">
        <v>424</v>
      </c>
      <c r="H25">
        <v>1.648</v>
      </c>
      <c r="I25">
        <v>107.0918</v>
      </c>
      <c r="K25" s="2">
        <v>0.04305555555555556</v>
      </c>
      <c r="L25" s="3">
        <f t="shared" si="1"/>
        <v>294.04305555555555</v>
      </c>
      <c r="M25">
        <f t="shared" si="2"/>
        <v>486.53290381960414</v>
      </c>
      <c r="N25">
        <f t="shared" si="4"/>
        <v>158.83804194327496</v>
      </c>
    </row>
    <row r="26" spans="1:14" ht="12.75">
      <c r="A26" t="s">
        <v>145</v>
      </c>
      <c r="B26" s="1">
        <v>36819</v>
      </c>
      <c r="C26" s="2">
        <v>0.04635416666666667</v>
      </c>
      <c r="D26" t="s">
        <v>423</v>
      </c>
      <c r="E26">
        <v>0.666</v>
      </c>
      <c r="F26">
        <v>9.0642</v>
      </c>
      <c r="G26" t="s">
        <v>424</v>
      </c>
      <c r="H26">
        <v>1.645</v>
      </c>
      <c r="I26">
        <v>112.589</v>
      </c>
      <c r="K26" s="2">
        <v>0.04513888888888889</v>
      </c>
      <c r="L26" s="3">
        <f t="shared" si="1"/>
        <v>294.0451388888889</v>
      </c>
      <c r="M26">
        <f t="shared" si="2"/>
        <v>500.5540727105383</v>
      </c>
      <c r="N26">
        <f t="shared" si="4"/>
        <v>165.15007456875503</v>
      </c>
    </row>
    <row r="27" spans="1:14" ht="12.75">
      <c r="A27" t="s">
        <v>146</v>
      </c>
      <c r="B27" s="1">
        <v>36819</v>
      </c>
      <c r="C27" s="2">
        <v>0.0484375</v>
      </c>
      <c r="D27" t="s">
        <v>423</v>
      </c>
      <c r="E27">
        <v>0.666</v>
      </c>
      <c r="F27">
        <v>8.7634</v>
      </c>
      <c r="G27" t="s">
        <v>424</v>
      </c>
      <c r="H27">
        <v>1.646</v>
      </c>
      <c r="I27">
        <v>91.8226</v>
      </c>
      <c r="K27" s="2">
        <v>0.04722222222222222</v>
      </c>
      <c r="L27" s="3">
        <f t="shared" si="1"/>
        <v>294.0472222222222</v>
      </c>
      <c r="M27">
        <f t="shared" si="2"/>
        <v>483.94293603313395</v>
      </c>
      <c r="N27">
        <f t="shared" si="4"/>
        <v>141.30553656508602</v>
      </c>
    </row>
    <row r="28" spans="1:14" ht="12.75">
      <c r="A28" t="s">
        <v>147</v>
      </c>
      <c r="B28" s="1">
        <v>36819</v>
      </c>
      <c r="C28" s="2">
        <v>0.05052083333333333</v>
      </c>
      <c r="D28" t="s">
        <v>423</v>
      </c>
      <c r="E28">
        <v>0.666</v>
      </c>
      <c r="F28">
        <v>9.237</v>
      </c>
      <c r="G28" t="s">
        <v>424</v>
      </c>
      <c r="H28">
        <v>1.646</v>
      </c>
      <c r="I28">
        <v>85.588</v>
      </c>
      <c r="K28" s="2">
        <v>0.049305555555555554</v>
      </c>
      <c r="L28" s="3">
        <f t="shared" si="1"/>
        <v>294.0493055555556</v>
      </c>
      <c r="M28">
        <f t="shared" si="2"/>
        <v>510.09664058904735</v>
      </c>
      <c r="N28">
        <f t="shared" si="4"/>
        <v>134.1468014623395</v>
      </c>
    </row>
    <row r="29" spans="1:14" ht="12.75">
      <c r="A29" t="s">
        <v>148</v>
      </c>
      <c r="B29" s="1">
        <v>36819</v>
      </c>
      <c r="C29" s="2">
        <v>0.05260416666666667</v>
      </c>
      <c r="D29" t="s">
        <v>423</v>
      </c>
      <c r="E29">
        <v>0.666</v>
      </c>
      <c r="F29">
        <v>9.0902</v>
      </c>
      <c r="G29" t="s">
        <v>424</v>
      </c>
      <c r="H29">
        <v>1.645</v>
      </c>
      <c r="I29">
        <v>85.6875</v>
      </c>
      <c r="K29" s="2">
        <v>0.051388888888888894</v>
      </c>
      <c r="L29" s="3">
        <f t="shared" si="1"/>
        <v>294.0513888888889</v>
      </c>
      <c r="M29">
        <f t="shared" si="2"/>
        <v>501.989875747814</v>
      </c>
      <c r="N29">
        <f t="shared" si="4"/>
        <v>134.26105003365495</v>
      </c>
    </row>
    <row r="30" spans="1:14" ht="12.75">
      <c r="A30" t="s">
        <v>149</v>
      </c>
      <c r="B30" s="1">
        <v>36819</v>
      </c>
      <c r="C30" s="2">
        <v>0.0546875</v>
      </c>
      <c r="D30" t="s">
        <v>423</v>
      </c>
      <c r="E30">
        <v>0.666</v>
      </c>
      <c r="F30">
        <v>9.2782</v>
      </c>
      <c r="G30" t="s">
        <v>424</v>
      </c>
      <c r="H30">
        <v>1.645</v>
      </c>
      <c r="I30">
        <v>88.4098</v>
      </c>
      <c r="K30" s="2">
        <v>0.05347222222222222</v>
      </c>
      <c r="L30" s="3">
        <f t="shared" si="1"/>
        <v>294.05347222222224</v>
      </c>
      <c r="M30">
        <f t="shared" si="2"/>
        <v>512.371836171192</v>
      </c>
      <c r="N30">
        <f t="shared" si="4"/>
        <v>137.38686798030858</v>
      </c>
    </row>
    <row r="31" spans="1:14" ht="12.75">
      <c r="A31" t="s">
        <v>150</v>
      </c>
      <c r="B31" s="1">
        <v>36819</v>
      </c>
      <c r="C31" s="2">
        <v>0.0567824074074074</v>
      </c>
      <c r="D31" t="s">
        <v>423</v>
      </c>
      <c r="E31">
        <v>0.665</v>
      </c>
      <c r="F31">
        <v>9.141</v>
      </c>
      <c r="G31" t="s">
        <v>424</v>
      </c>
      <c r="H31">
        <v>1.645</v>
      </c>
      <c r="I31">
        <v>88.8715</v>
      </c>
      <c r="K31" s="2">
        <v>0.05555555555555555</v>
      </c>
      <c r="L31" s="3">
        <f t="shared" si="1"/>
        <v>294.05555555555554</v>
      </c>
      <c r="M31">
        <f t="shared" si="2"/>
        <v>504.7952139898757</v>
      </c>
      <c r="N31">
        <f t="shared" si="4"/>
        <v>137.91700431574918</v>
      </c>
    </row>
    <row r="32" spans="1:14" ht="12.75">
      <c r="A32" t="s">
        <v>151</v>
      </c>
      <c r="B32" s="1">
        <v>36819</v>
      </c>
      <c r="C32" s="2">
        <v>0.05892361111111111</v>
      </c>
      <c r="D32" t="s">
        <v>423</v>
      </c>
      <c r="E32">
        <v>0.665</v>
      </c>
      <c r="F32">
        <v>9.048</v>
      </c>
      <c r="G32" t="s">
        <v>424</v>
      </c>
      <c r="H32">
        <v>1.643</v>
      </c>
      <c r="I32">
        <v>89.1018</v>
      </c>
      <c r="K32" s="2">
        <v>0.057638888888888885</v>
      </c>
      <c r="L32" s="3">
        <f t="shared" si="1"/>
        <v>294.0576388888889</v>
      </c>
      <c r="M32">
        <f t="shared" si="2"/>
        <v>499.6594569719282</v>
      </c>
      <c r="N32">
        <f t="shared" si="4"/>
        <v>138.18144095870343</v>
      </c>
    </row>
    <row r="33" spans="1:14" ht="12.75">
      <c r="A33" t="s">
        <v>431</v>
      </c>
      <c r="B33" s="1">
        <v>36819</v>
      </c>
      <c r="C33">
        <f>AVERAGE(C32,C34)</f>
        <v>0.06097800925925926</v>
      </c>
      <c r="D33" t="s">
        <v>423</v>
      </c>
      <c r="E33" t="s">
        <v>431</v>
      </c>
      <c r="F33" t="s">
        <v>431</v>
      </c>
      <c r="G33" t="s">
        <v>424</v>
      </c>
      <c r="H33" t="s">
        <v>431</v>
      </c>
      <c r="I33" t="s">
        <v>431</v>
      </c>
      <c r="K33" s="2">
        <v>0.059722222222222225</v>
      </c>
      <c r="L33" s="3">
        <f t="shared" si="1"/>
        <v>294.0597222222222</v>
      </c>
      <c r="M33" t="s">
        <v>431</v>
      </c>
      <c r="N33" t="s">
        <v>431</v>
      </c>
    </row>
    <row r="34" spans="1:14" ht="12.75">
      <c r="A34" t="s">
        <v>152</v>
      </c>
      <c r="B34" s="1">
        <v>36819</v>
      </c>
      <c r="C34" s="2">
        <v>0.06303240740740741</v>
      </c>
      <c r="D34" t="s">
        <v>423</v>
      </c>
      <c r="E34">
        <v>0.665</v>
      </c>
      <c r="F34">
        <v>9.1299</v>
      </c>
      <c r="G34" t="s">
        <v>424</v>
      </c>
      <c r="H34">
        <v>1.646</v>
      </c>
      <c r="I34">
        <v>92.2729</v>
      </c>
      <c r="K34" s="2">
        <v>0.06180555555555556</v>
      </c>
      <c r="L34" s="3">
        <f t="shared" si="1"/>
        <v>294.06180555555557</v>
      </c>
      <c r="M34">
        <f t="shared" si="2"/>
        <v>504.1822365393465</v>
      </c>
      <c r="N34">
        <f>(277-103)/(-60+(AVERAGE($P$4,$P$47)))*I34+277-((277-103)/(-60+(AVERAGE($P$4,$P$47)))*210)</f>
        <v>141.8225831144664</v>
      </c>
    </row>
    <row r="35" spans="1:14" ht="12.75">
      <c r="A35" t="s">
        <v>153</v>
      </c>
      <c r="B35" s="1">
        <v>36819</v>
      </c>
      <c r="C35" s="2">
        <v>0.06511574074074074</v>
      </c>
      <c r="D35" t="s">
        <v>423</v>
      </c>
      <c r="E35">
        <v>0.668</v>
      </c>
      <c r="F35">
        <v>9.368</v>
      </c>
      <c r="G35" t="s">
        <v>424</v>
      </c>
      <c r="H35">
        <v>1.646</v>
      </c>
      <c r="I35">
        <v>90.0966</v>
      </c>
      <c r="K35" s="2">
        <v>0.06388888888888888</v>
      </c>
      <c r="L35" s="3">
        <f t="shared" si="1"/>
        <v>294.06388888888887</v>
      </c>
      <c r="M35">
        <f t="shared" si="2"/>
        <v>517.330878969167</v>
      </c>
      <c r="N35">
        <f>(277-103)/(-60+(AVERAGE($P$4,$P$47)))*I35+277-((277-103)/(-60+(AVERAGE($P$4,$P$47)))*210)</f>
        <v>139.3236970264884</v>
      </c>
    </row>
    <row r="36" spans="1:14" ht="12.75">
      <c r="A36" t="s">
        <v>154</v>
      </c>
      <c r="B36" s="1">
        <v>36819</v>
      </c>
      <c r="C36" s="2">
        <v>0.06719907407407406</v>
      </c>
      <c r="D36" t="s">
        <v>423</v>
      </c>
      <c r="E36">
        <v>0.666</v>
      </c>
      <c r="F36">
        <v>9.2682</v>
      </c>
      <c r="G36" t="s">
        <v>424</v>
      </c>
      <c r="H36">
        <v>1.648</v>
      </c>
      <c r="I36">
        <v>88.5321</v>
      </c>
      <c r="K36" s="2">
        <v>0.06597222222222222</v>
      </c>
      <c r="L36" s="3">
        <f t="shared" si="1"/>
        <v>294.06597222222223</v>
      </c>
      <c r="M36">
        <f t="shared" si="2"/>
        <v>511.8196042337782</v>
      </c>
      <c r="N36">
        <f>(277-103)/(-60+(AVERAGE($P$4,$P$47)))*I36+277-((277-103)/(-60+(AVERAGE($P$4,$P$47)))*210)</f>
        <v>137.52729612374458</v>
      </c>
    </row>
    <row r="37" spans="1:14" ht="12.75">
      <c r="A37" t="s">
        <v>155</v>
      </c>
      <c r="B37" s="1">
        <v>36819</v>
      </c>
      <c r="C37" s="2">
        <v>0.06928240740740742</v>
      </c>
      <c r="D37" t="s">
        <v>423</v>
      </c>
      <c r="E37">
        <v>0.666</v>
      </c>
      <c r="F37">
        <v>9.1047</v>
      </c>
      <c r="G37" t="s">
        <v>424</v>
      </c>
      <c r="H37">
        <v>1.645</v>
      </c>
      <c r="I37">
        <v>90.4214</v>
      </c>
      <c r="K37" s="2">
        <v>0.06805555555555555</v>
      </c>
      <c r="L37" s="3">
        <f t="shared" si="1"/>
        <v>294.06805555555553</v>
      </c>
      <c r="M37">
        <f t="shared" si="2"/>
        <v>502.79061205706387</v>
      </c>
      <c r="N37">
        <f>(277-103)/(-60+(AVERAGE($P$4,$P$47)))*I37+277-((277-103)/(-60+(AVERAGE($P$4,$P$47)))*210)</f>
        <v>139.69664110652116</v>
      </c>
    </row>
    <row r="38" spans="1:14" ht="12.75">
      <c r="A38" t="s">
        <v>431</v>
      </c>
      <c r="B38" s="1">
        <v>36819</v>
      </c>
      <c r="C38">
        <f>AVERAGE(C37,C41)</f>
        <v>0.07345486111111112</v>
      </c>
      <c r="D38" t="s">
        <v>423</v>
      </c>
      <c r="E38" t="s">
        <v>431</v>
      </c>
      <c r="F38" t="s">
        <v>431</v>
      </c>
      <c r="G38" t="s">
        <v>424</v>
      </c>
      <c r="H38" t="s">
        <v>431</v>
      </c>
      <c r="I38" t="s">
        <v>431</v>
      </c>
      <c r="K38" s="2">
        <v>0.07013888888888889</v>
      </c>
      <c r="L38" s="3">
        <f t="shared" si="1"/>
        <v>294.0701388888889</v>
      </c>
      <c r="M38" t="s">
        <v>431</v>
      </c>
      <c r="N38" t="s">
        <v>431</v>
      </c>
    </row>
    <row r="39" spans="1:14" ht="12.75">
      <c r="A39" t="s">
        <v>431</v>
      </c>
      <c r="B39" s="1">
        <v>36819</v>
      </c>
      <c r="C39">
        <f>AVERAGE(C38,C41)</f>
        <v>0.07554108796296297</v>
      </c>
      <c r="D39" t="s">
        <v>423</v>
      </c>
      <c r="E39" t="s">
        <v>431</v>
      </c>
      <c r="F39" t="s">
        <v>431</v>
      </c>
      <c r="G39" t="s">
        <v>424</v>
      </c>
      <c r="H39" t="s">
        <v>431</v>
      </c>
      <c r="I39" t="s">
        <v>431</v>
      </c>
      <c r="K39" s="2">
        <v>0.07222222222222223</v>
      </c>
      <c r="L39" s="3">
        <f t="shared" si="1"/>
        <v>294.0722222222222</v>
      </c>
      <c r="M39" t="s">
        <v>431</v>
      </c>
      <c r="N39" t="s">
        <v>431</v>
      </c>
    </row>
    <row r="40" spans="1:14" ht="12.75">
      <c r="A40" t="s">
        <v>431</v>
      </c>
      <c r="B40" s="1">
        <v>36819</v>
      </c>
      <c r="C40">
        <f>AVERAGE(C39,C41)</f>
        <v>0.07658420138888888</v>
      </c>
      <c r="D40" t="s">
        <v>423</v>
      </c>
      <c r="E40" t="s">
        <v>431</v>
      </c>
      <c r="F40" t="s">
        <v>431</v>
      </c>
      <c r="G40" t="s">
        <v>424</v>
      </c>
      <c r="H40" t="s">
        <v>431</v>
      </c>
      <c r="I40" t="s">
        <v>431</v>
      </c>
      <c r="K40" s="2">
        <v>0.07430555555555556</v>
      </c>
      <c r="L40" s="3">
        <f t="shared" si="1"/>
        <v>294.07430555555555</v>
      </c>
      <c r="M40" t="s">
        <v>431</v>
      </c>
      <c r="N40" t="s">
        <v>431</v>
      </c>
    </row>
    <row r="41" spans="1:14" ht="12.75">
      <c r="A41" t="s">
        <v>156</v>
      </c>
      <c r="B41" s="1">
        <v>36819</v>
      </c>
      <c r="C41" s="2">
        <v>0.07762731481481482</v>
      </c>
      <c r="D41" t="s">
        <v>423</v>
      </c>
      <c r="E41">
        <v>0.666</v>
      </c>
      <c r="F41">
        <v>9.3835</v>
      </c>
      <c r="G41" t="s">
        <v>424</v>
      </c>
      <c r="H41">
        <v>1.645</v>
      </c>
      <c r="I41">
        <v>89.1587</v>
      </c>
      <c r="K41" s="2">
        <v>0.0763888888888889</v>
      </c>
      <c r="L41" s="3">
        <f t="shared" si="1"/>
        <v>294.0763888888889</v>
      </c>
      <c r="M41">
        <f t="shared" si="2"/>
        <v>518.1868384721582</v>
      </c>
      <c r="N41">
        <f>(277-103)/(-60+(AVERAGE($P$4,$P$47)))*I41+277-((277-103)/(-60+(AVERAGE($P$4,$P$47)))*210)</f>
        <v>138.24677506632003</v>
      </c>
    </row>
    <row r="42" spans="1:14" ht="12.75">
      <c r="A42" t="s">
        <v>157</v>
      </c>
      <c r="B42" s="1">
        <v>36819</v>
      </c>
      <c r="C42" s="2">
        <v>0.07971064814814814</v>
      </c>
      <c r="D42" t="s">
        <v>423</v>
      </c>
      <c r="E42">
        <v>0.666</v>
      </c>
      <c r="F42">
        <v>8.1168</v>
      </c>
      <c r="G42" t="s">
        <v>424</v>
      </c>
      <c r="H42">
        <v>1.648</v>
      </c>
      <c r="I42">
        <v>91.4146</v>
      </c>
      <c r="K42" s="2">
        <v>0.07847222222222222</v>
      </c>
      <c r="L42" s="3">
        <f t="shared" si="1"/>
        <v>294.0784722222222</v>
      </c>
      <c r="M42">
        <f t="shared" si="2"/>
        <v>448.2356189599631</v>
      </c>
      <c r="N42">
        <f>(277-103)/(-60+(AVERAGE($P$4,$P$47)))*I42+277-((277-103)/(-60+(AVERAGE($P$4,$P$47)))*210)</f>
        <v>140.83706001135033</v>
      </c>
    </row>
    <row r="43" spans="1:14" ht="12.75">
      <c r="A43" t="s">
        <v>158</v>
      </c>
      <c r="B43" s="1">
        <v>36819</v>
      </c>
      <c r="C43" s="2">
        <v>0.08179398148148148</v>
      </c>
      <c r="D43" t="s">
        <v>423</v>
      </c>
      <c r="E43">
        <v>0.665</v>
      </c>
      <c r="F43">
        <v>9.086</v>
      </c>
      <c r="G43" t="s">
        <v>424</v>
      </c>
      <c r="H43">
        <v>1.645</v>
      </c>
      <c r="I43">
        <v>91.201</v>
      </c>
      <c r="K43" s="2">
        <v>0.08055555555555556</v>
      </c>
      <c r="L43" s="3">
        <f t="shared" si="1"/>
        <v>294.0805555555556</v>
      </c>
      <c r="M43">
        <f t="shared" si="2"/>
        <v>501.7579383341003</v>
      </c>
      <c r="N43">
        <f>(277-103)/(-60+(AVERAGE($P$4,$P$47)))*I43+277-((277-103)/(-60+(AVERAGE($P$4,$P$47)))*210)</f>
        <v>140.5917987567475</v>
      </c>
    </row>
    <row r="44" spans="1:14" ht="12.75">
      <c r="A44" t="s">
        <v>159</v>
      </c>
      <c r="B44" s="1">
        <v>36819</v>
      </c>
      <c r="C44" s="2">
        <v>0.08387731481481481</v>
      </c>
      <c r="D44" t="s">
        <v>423</v>
      </c>
      <c r="E44">
        <v>0.666</v>
      </c>
      <c r="F44">
        <v>9.3881</v>
      </c>
      <c r="G44" t="s">
        <v>424</v>
      </c>
      <c r="H44">
        <v>1.645</v>
      </c>
      <c r="I44">
        <v>91.389</v>
      </c>
      <c r="K44" s="2">
        <v>0.08263888888888889</v>
      </c>
      <c r="L44" s="3">
        <f t="shared" si="1"/>
        <v>294.0826388888889</v>
      </c>
      <c r="M44">
        <f t="shared" si="2"/>
        <v>518.4408651633686</v>
      </c>
      <c r="N44">
        <f>(277-103)/(-60+(AVERAGE($P$4,$P$47)))*I44+277-((277-103)/(-60+(AVERAGE($P$4,$P$47)))*210)</f>
        <v>140.80766540405705</v>
      </c>
    </row>
    <row r="45" spans="1:17" ht="12.75">
      <c r="A45" t="s">
        <v>160</v>
      </c>
      <c r="B45" s="1">
        <v>36819</v>
      </c>
      <c r="C45" s="2">
        <v>0.08597222222222223</v>
      </c>
      <c r="D45" t="s">
        <v>423</v>
      </c>
      <c r="E45">
        <v>0.666</v>
      </c>
      <c r="F45">
        <v>10.2266</v>
      </c>
      <c r="G45" t="s">
        <v>424</v>
      </c>
      <c r="H45">
        <v>1.646</v>
      </c>
      <c r="I45">
        <v>212.2683</v>
      </c>
      <c r="K45" s="2">
        <v>0.08472222222222221</v>
      </c>
      <c r="L45" s="3">
        <f t="shared" si="1"/>
        <v>294.08472222222224</v>
      </c>
      <c r="M45" t="s">
        <v>431</v>
      </c>
      <c r="N45" t="s">
        <v>431</v>
      </c>
      <c r="P45" t="s">
        <v>432</v>
      </c>
      <c r="Q45" t="s">
        <v>423</v>
      </c>
    </row>
    <row r="46" spans="1:14" ht="12.75">
      <c r="A46" t="s">
        <v>431</v>
      </c>
      <c r="B46" s="1">
        <v>36819</v>
      </c>
      <c r="C46">
        <f>AVERAGE(C45,C49)</f>
        <v>0.09013888888888888</v>
      </c>
      <c r="D46" t="s">
        <v>423</v>
      </c>
      <c r="E46" t="s">
        <v>431</v>
      </c>
      <c r="F46" t="s">
        <v>431</v>
      </c>
      <c r="G46" t="s">
        <v>424</v>
      </c>
      <c r="H46" t="s">
        <v>431</v>
      </c>
      <c r="I46" t="s">
        <v>431</v>
      </c>
      <c r="K46" s="2">
        <v>0.08680555555555557</v>
      </c>
      <c r="L46" s="3">
        <f t="shared" si="1"/>
        <v>294.08680555555554</v>
      </c>
      <c r="M46" t="s">
        <v>431</v>
      </c>
      <c r="N46" t="s">
        <v>431</v>
      </c>
    </row>
    <row r="47" spans="1:14" ht="12.75">
      <c r="A47" t="s">
        <v>431</v>
      </c>
      <c r="B47" s="1">
        <v>36819</v>
      </c>
      <c r="C47">
        <f>AVERAGE(C46,C49)</f>
        <v>0.0922222222222222</v>
      </c>
      <c r="D47" t="s">
        <v>423</v>
      </c>
      <c r="E47" t="s">
        <v>431</v>
      </c>
      <c r="F47" t="s">
        <v>431</v>
      </c>
      <c r="G47" t="s">
        <v>424</v>
      </c>
      <c r="H47" t="s">
        <v>431</v>
      </c>
      <c r="I47" t="s">
        <v>431</v>
      </c>
      <c r="K47" s="2">
        <v>0.08888888888888889</v>
      </c>
      <c r="L47" s="3">
        <f t="shared" si="1"/>
        <v>294.0888888888889</v>
      </c>
      <c r="M47" t="s">
        <v>431</v>
      </c>
      <c r="N47" t="s">
        <v>431</v>
      </c>
    </row>
    <row r="48" spans="1:17" ht="12.75">
      <c r="A48" t="s">
        <v>431</v>
      </c>
      <c r="B48" s="1">
        <v>36819</v>
      </c>
      <c r="C48">
        <f>AVERAGE(C47,C49)</f>
        <v>0.09326388888888887</v>
      </c>
      <c r="D48" t="s">
        <v>423</v>
      </c>
      <c r="E48" t="s">
        <v>431</v>
      </c>
      <c r="F48" t="s">
        <v>431</v>
      </c>
      <c r="G48" t="s">
        <v>424</v>
      </c>
      <c r="H48" t="s">
        <v>431</v>
      </c>
      <c r="I48" t="s">
        <v>431</v>
      </c>
      <c r="K48" s="2">
        <v>0.09097222222222222</v>
      </c>
      <c r="L48" s="3">
        <f t="shared" si="1"/>
        <v>294.0909722222222</v>
      </c>
      <c r="M48" t="s">
        <v>431</v>
      </c>
      <c r="N48" t="s">
        <v>431</v>
      </c>
      <c r="P48" t="e">
        <f>STDEV(I46:I48)</f>
        <v>#DIV/0!</v>
      </c>
      <c r="Q48" t="e">
        <f>STDEV(F46:F48)</f>
        <v>#DIV/0!</v>
      </c>
    </row>
    <row r="49" spans="1:14" ht="12.75">
      <c r="A49" t="s">
        <v>161</v>
      </c>
      <c r="B49" s="1">
        <v>36819</v>
      </c>
      <c r="C49" s="2">
        <v>0.09430555555555555</v>
      </c>
      <c r="D49" t="s">
        <v>423</v>
      </c>
      <c r="E49">
        <v>0.666</v>
      </c>
      <c r="F49">
        <v>9.5701</v>
      </c>
      <c r="G49" t="s">
        <v>424</v>
      </c>
      <c r="H49">
        <v>1.645</v>
      </c>
      <c r="I49">
        <v>90.3746</v>
      </c>
      <c r="K49" s="2">
        <v>0.09305555555555556</v>
      </c>
      <c r="L49" s="3">
        <f t="shared" si="1"/>
        <v>294.09305555555557</v>
      </c>
      <c r="M49">
        <f aca="true" t="shared" si="5" ref="M49:M112">500*F49/AVERAGE($Q$207,$Q$47)</f>
        <v>503.63910977323326</v>
      </c>
      <c r="N49">
        <f aca="true" t="shared" si="6" ref="N49:N81">(277-103)/(-60+(AVERAGE($P$207,$P$47)))*I49+277-((277-103)/(-60+(AVERAGE($P$207,$P$47)))*210)</f>
        <v>137.2538440596627</v>
      </c>
    </row>
    <row r="50" spans="1:14" ht="12.75">
      <c r="A50" t="s">
        <v>162</v>
      </c>
      <c r="B50" s="1">
        <v>36819</v>
      </c>
      <c r="C50" s="2">
        <v>0.0963888888888889</v>
      </c>
      <c r="D50" t="s">
        <v>423</v>
      </c>
      <c r="E50">
        <v>0.665</v>
      </c>
      <c r="F50">
        <v>9.198</v>
      </c>
      <c r="G50" t="s">
        <v>424</v>
      </c>
      <c r="H50">
        <v>1.646</v>
      </c>
      <c r="I50">
        <v>87.9781</v>
      </c>
      <c r="K50" s="2">
        <v>0.09513888888888888</v>
      </c>
      <c r="L50" s="3">
        <f t="shared" si="1"/>
        <v>294.09513888888887</v>
      </c>
      <c r="M50">
        <f t="shared" si="5"/>
        <v>484.05685747214756</v>
      </c>
      <c r="N50">
        <f t="shared" si="6"/>
        <v>134.4542574943428</v>
      </c>
    </row>
    <row r="51" spans="1:14" ht="12.75">
      <c r="A51" t="s">
        <v>163</v>
      </c>
      <c r="B51" s="1">
        <v>36819</v>
      </c>
      <c r="C51" s="2">
        <v>0.09848379629629629</v>
      </c>
      <c r="D51" t="s">
        <v>423</v>
      </c>
      <c r="E51">
        <v>0.666</v>
      </c>
      <c r="F51">
        <v>9.7414</v>
      </c>
      <c r="G51" t="s">
        <v>424</v>
      </c>
      <c r="H51">
        <v>1.645</v>
      </c>
      <c r="I51">
        <v>90.3405</v>
      </c>
      <c r="K51" s="2">
        <v>0.09722222222222222</v>
      </c>
      <c r="L51" s="3">
        <f t="shared" si="1"/>
        <v>294.09722222222223</v>
      </c>
      <c r="M51">
        <f t="shared" si="5"/>
        <v>512.653997758119</v>
      </c>
      <c r="N51">
        <f t="shared" si="6"/>
        <v>137.21400850703287</v>
      </c>
    </row>
    <row r="52" spans="1:14" ht="12.75">
      <c r="A52" t="s">
        <v>164</v>
      </c>
      <c r="B52" s="1">
        <v>36819</v>
      </c>
      <c r="C52" s="2">
        <v>0.10056712962962962</v>
      </c>
      <c r="D52" t="s">
        <v>423</v>
      </c>
      <c r="E52">
        <v>0.666</v>
      </c>
      <c r="F52">
        <v>8.6533</v>
      </c>
      <c r="G52" t="s">
        <v>424</v>
      </c>
      <c r="H52">
        <v>1.646</v>
      </c>
      <c r="I52">
        <v>106.2505</v>
      </c>
      <c r="K52" s="2">
        <v>0.09930555555555555</v>
      </c>
      <c r="L52" s="3">
        <f t="shared" si="1"/>
        <v>294.09930555555553</v>
      </c>
      <c r="M52">
        <f t="shared" si="5"/>
        <v>455.39130297496564</v>
      </c>
      <c r="N52">
        <f t="shared" si="6"/>
        <v>155.8000390742098</v>
      </c>
    </row>
    <row r="53" spans="1:14" ht="12.75">
      <c r="A53" t="s">
        <v>165</v>
      </c>
      <c r="B53" s="1">
        <v>36819</v>
      </c>
      <c r="C53" s="2">
        <v>0.10265046296296297</v>
      </c>
      <c r="D53" t="s">
        <v>423</v>
      </c>
      <c r="E53">
        <v>0.666</v>
      </c>
      <c r="F53">
        <v>9.4734</v>
      </c>
      <c r="G53" t="s">
        <v>424</v>
      </c>
      <c r="H53">
        <v>1.646</v>
      </c>
      <c r="I53">
        <v>89.3955</v>
      </c>
      <c r="K53" s="2">
        <v>0.1013888888888889</v>
      </c>
      <c r="L53" s="3">
        <f t="shared" si="1"/>
        <v>294.1013888888889</v>
      </c>
      <c r="M53">
        <f t="shared" si="5"/>
        <v>498.55014498550145</v>
      </c>
      <c r="N53">
        <f t="shared" si="6"/>
        <v>136.11006137403587</v>
      </c>
    </row>
    <row r="54" spans="1:14" ht="12.75">
      <c r="A54" t="s">
        <v>166</v>
      </c>
      <c r="B54" s="1">
        <v>36819</v>
      </c>
      <c r="C54" s="2">
        <v>0.1047337962962963</v>
      </c>
      <c r="D54" t="s">
        <v>423</v>
      </c>
      <c r="E54">
        <v>0.666</v>
      </c>
      <c r="F54">
        <v>9.0999</v>
      </c>
      <c r="G54" t="s">
        <v>424</v>
      </c>
      <c r="H54">
        <v>1.645</v>
      </c>
      <c r="I54">
        <v>92.5509</v>
      </c>
      <c r="K54" s="2">
        <v>0.10347222222222223</v>
      </c>
      <c r="L54" s="3">
        <f t="shared" si="1"/>
        <v>294.1034722222222</v>
      </c>
      <c r="M54">
        <f t="shared" si="5"/>
        <v>478.8942158415737</v>
      </c>
      <c r="N54">
        <f t="shared" si="6"/>
        <v>139.79619342002394</v>
      </c>
    </row>
    <row r="55" spans="1:14" ht="12.75">
      <c r="A55" t="s">
        <v>167</v>
      </c>
      <c r="B55" s="1">
        <v>36819</v>
      </c>
      <c r="C55" s="2">
        <v>0.10681712962962964</v>
      </c>
      <c r="D55" t="s">
        <v>423</v>
      </c>
      <c r="E55">
        <v>0.666</v>
      </c>
      <c r="F55">
        <v>9.2909</v>
      </c>
      <c r="G55" t="s">
        <v>424</v>
      </c>
      <c r="H55">
        <v>1.648</v>
      </c>
      <c r="I55">
        <v>91.3654</v>
      </c>
      <c r="K55" s="2">
        <v>0.10555555555555556</v>
      </c>
      <c r="L55" s="3">
        <f t="shared" si="1"/>
        <v>294.10555555555555</v>
      </c>
      <c r="M55">
        <f t="shared" si="5"/>
        <v>488.9458422578796</v>
      </c>
      <c r="N55">
        <f t="shared" si="6"/>
        <v>138.4112946621742</v>
      </c>
    </row>
    <row r="56" spans="1:14" ht="12.75">
      <c r="A56" t="s">
        <v>168</v>
      </c>
      <c r="B56" s="1">
        <v>36819</v>
      </c>
      <c r="C56" s="2">
        <v>0.10890046296296296</v>
      </c>
      <c r="D56" t="s">
        <v>423</v>
      </c>
      <c r="E56">
        <v>0.668</v>
      </c>
      <c r="F56">
        <v>9.0454</v>
      </c>
      <c r="G56" t="s">
        <v>424</v>
      </c>
      <c r="H56">
        <v>1.648</v>
      </c>
      <c r="I56">
        <v>89.8651</v>
      </c>
      <c r="K56" s="2">
        <v>0.1076388888888889</v>
      </c>
      <c r="L56" s="3">
        <f t="shared" si="1"/>
        <v>294.1076388888889</v>
      </c>
      <c r="M56">
        <f t="shared" si="5"/>
        <v>476.02608160236616</v>
      </c>
      <c r="N56">
        <f t="shared" si="6"/>
        <v>136.6586471662638</v>
      </c>
    </row>
    <row r="57" spans="1:14" ht="12.75">
      <c r="A57" t="s">
        <v>169</v>
      </c>
      <c r="B57" s="1">
        <v>36819</v>
      </c>
      <c r="C57" s="2">
        <v>0.11098379629629629</v>
      </c>
      <c r="D57" t="s">
        <v>423</v>
      </c>
      <c r="E57">
        <v>0.666</v>
      </c>
      <c r="F57">
        <v>9.3269</v>
      </c>
      <c r="G57" t="s">
        <v>424</v>
      </c>
      <c r="H57">
        <v>1.646</v>
      </c>
      <c r="I57">
        <v>92.9453</v>
      </c>
      <c r="K57" s="2">
        <v>0.10972222222222222</v>
      </c>
      <c r="L57" s="3">
        <f t="shared" si="1"/>
        <v>294.1097222222222</v>
      </c>
      <c r="M57">
        <f t="shared" si="5"/>
        <v>490.840389645246</v>
      </c>
      <c r="N57">
        <f t="shared" si="6"/>
        <v>140.25693072082186</v>
      </c>
    </row>
    <row r="58" spans="1:14" ht="12.75">
      <c r="A58" t="s">
        <v>170</v>
      </c>
      <c r="B58" s="1">
        <v>36819</v>
      </c>
      <c r="C58" s="2">
        <v>0.11306712962962963</v>
      </c>
      <c r="D58" t="s">
        <v>423</v>
      </c>
      <c r="E58">
        <v>0.666</v>
      </c>
      <c r="F58">
        <v>9.0691</v>
      </c>
      <c r="G58" t="s">
        <v>424</v>
      </c>
      <c r="H58">
        <v>1.646</v>
      </c>
      <c r="I58">
        <v>91.4408</v>
      </c>
      <c r="K58" s="2">
        <v>0.11180555555555556</v>
      </c>
      <c r="L58" s="3">
        <f t="shared" si="1"/>
        <v>294.1118055555556</v>
      </c>
      <c r="M58">
        <f t="shared" si="5"/>
        <v>477.2733252990491</v>
      </c>
      <c r="N58">
        <f t="shared" si="6"/>
        <v>138.49937679320914</v>
      </c>
    </row>
    <row r="59" spans="1:14" ht="12.75">
      <c r="A59" t="s">
        <v>171</v>
      </c>
      <c r="B59" s="1">
        <v>36819</v>
      </c>
      <c r="C59" s="2">
        <v>0.11516203703703703</v>
      </c>
      <c r="D59" t="s">
        <v>423</v>
      </c>
      <c r="E59">
        <v>0.67</v>
      </c>
      <c r="F59">
        <v>8.6862</v>
      </c>
      <c r="G59" t="s">
        <v>424</v>
      </c>
      <c r="H59">
        <v>1.648</v>
      </c>
      <c r="I59">
        <v>90.5025</v>
      </c>
      <c r="K59" s="2">
        <v>0.11388888888888889</v>
      </c>
      <c r="L59" s="3">
        <f t="shared" si="1"/>
        <v>294.1138888888889</v>
      </c>
      <c r="M59">
        <f t="shared" si="5"/>
        <v>457.1227087817534</v>
      </c>
      <c r="N59">
        <f t="shared" si="6"/>
        <v>137.4032565869752</v>
      </c>
    </row>
    <row r="60" spans="1:14" ht="12.75">
      <c r="A60" t="s">
        <v>172</v>
      </c>
      <c r="B60" s="1">
        <v>36819</v>
      </c>
      <c r="C60" s="2">
        <v>0.11724537037037037</v>
      </c>
      <c r="D60" t="s">
        <v>423</v>
      </c>
      <c r="E60">
        <v>0.665</v>
      </c>
      <c r="F60">
        <v>10.2145</v>
      </c>
      <c r="G60" t="s">
        <v>424</v>
      </c>
      <c r="H60">
        <v>1.645</v>
      </c>
      <c r="I60">
        <v>90.3251</v>
      </c>
      <c r="K60" s="2">
        <v>0.11597222222222221</v>
      </c>
      <c r="L60" s="3">
        <f t="shared" si="1"/>
        <v>294.11597222222224</v>
      </c>
      <c r="M60">
        <f t="shared" si="5"/>
        <v>537.5515080070941</v>
      </c>
      <c r="N60">
        <f t="shared" si="6"/>
        <v>137.1960182574581</v>
      </c>
    </row>
    <row r="61" spans="1:14" ht="12.75">
      <c r="A61" t="s">
        <v>173</v>
      </c>
      <c r="B61" s="1">
        <v>36819</v>
      </c>
      <c r="C61" s="2">
        <v>0.1193287037037037</v>
      </c>
      <c r="D61" t="s">
        <v>423</v>
      </c>
      <c r="E61">
        <v>0.666</v>
      </c>
      <c r="F61">
        <v>9.5826</v>
      </c>
      <c r="G61" t="s">
        <v>424</v>
      </c>
      <c r="H61">
        <v>1.646</v>
      </c>
      <c r="I61">
        <v>92.4281</v>
      </c>
      <c r="K61" s="2">
        <v>0.11805555555555557</v>
      </c>
      <c r="L61" s="3">
        <f t="shared" si="1"/>
        <v>294.11805555555554</v>
      </c>
      <c r="M61">
        <f t="shared" si="5"/>
        <v>504.29693872717985</v>
      </c>
      <c r="N61">
        <f t="shared" si="6"/>
        <v>139.65273870263553</v>
      </c>
    </row>
    <row r="62" spans="1:14" ht="12.75">
      <c r="A62" t="s">
        <v>174</v>
      </c>
      <c r="B62" s="1">
        <v>36819</v>
      </c>
      <c r="C62" s="2">
        <v>0.12141203703703703</v>
      </c>
      <c r="D62" t="s">
        <v>423</v>
      </c>
      <c r="E62">
        <v>0.666</v>
      </c>
      <c r="F62">
        <v>9.4318</v>
      </c>
      <c r="G62" t="s">
        <v>424</v>
      </c>
      <c r="H62">
        <v>1.645</v>
      </c>
      <c r="I62">
        <v>92.1888</v>
      </c>
      <c r="K62" s="2">
        <v>0.12013888888888889</v>
      </c>
      <c r="L62" s="3">
        <f t="shared" si="1"/>
        <v>294.1201388888889</v>
      </c>
      <c r="M62">
        <f t="shared" si="5"/>
        <v>496.36089022676686</v>
      </c>
      <c r="N62">
        <f t="shared" si="6"/>
        <v>139.37318891541207</v>
      </c>
    </row>
    <row r="63" spans="1:14" ht="12.75">
      <c r="A63" t="s">
        <v>175</v>
      </c>
      <c r="B63" s="1">
        <v>36819</v>
      </c>
      <c r="C63" s="2">
        <v>0.12349537037037038</v>
      </c>
      <c r="D63" t="s">
        <v>423</v>
      </c>
      <c r="E63">
        <v>0.666</v>
      </c>
      <c r="F63">
        <v>9.971</v>
      </c>
      <c r="G63" t="s">
        <v>424</v>
      </c>
      <c r="H63">
        <v>1.646</v>
      </c>
      <c r="I63">
        <v>92.2863</v>
      </c>
      <c r="K63" s="2">
        <v>0.12222222222222223</v>
      </c>
      <c r="L63" s="3">
        <f t="shared" si="1"/>
        <v>294.1222222222222</v>
      </c>
      <c r="M63">
        <f t="shared" si="5"/>
        <v>524.7369999842122</v>
      </c>
      <c r="N63">
        <f t="shared" si="6"/>
        <v>139.4870882227848</v>
      </c>
    </row>
    <row r="64" spans="1:14" ht="12.75">
      <c r="A64" t="s">
        <v>176</v>
      </c>
      <c r="B64" s="1">
        <v>36819</v>
      </c>
      <c r="C64" s="2">
        <v>0.1255787037037037</v>
      </c>
      <c r="D64" t="s">
        <v>423</v>
      </c>
      <c r="E64">
        <v>0.666</v>
      </c>
      <c r="F64">
        <v>8.4238</v>
      </c>
      <c r="G64" t="s">
        <v>424</v>
      </c>
      <c r="H64">
        <v>1.648</v>
      </c>
      <c r="I64">
        <v>92.0251</v>
      </c>
      <c r="K64" s="2">
        <v>0.12430555555555556</v>
      </c>
      <c r="L64" s="3">
        <f t="shared" si="1"/>
        <v>294.12430555555557</v>
      </c>
      <c r="M64">
        <f t="shared" si="5"/>
        <v>443.31356338050404</v>
      </c>
      <c r="N64">
        <f t="shared" si="6"/>
        <v>139.18195489882834</v>
      </c>
    </row>
    <row r="65" spans="1:14" ht="12.75">
      <c r="A65" t="s">
        <v>177</v>
      </c>
      <c r="B65" s="1">
        <v>36819</v>
      </c>
      <c r="C65" s="2">
        <v>0.1276736111111111</v>
      </c>
      <c r="D65" t="s">
        <v>423</v>
      </c>
      <c r="E65">
        <v>0.666</v>
      </c>
      <c r="F65">
        <v>9.275</v>
      </c>
      <c r="G65" t="s">
        <v>424</v>
      </c>
      <c r="H65">
        <v>1.646</v>
      </c>
      <c r="I65">
        <v>91.0012</v>
      </c>
      <c r="K65" s="2">
        <v>0.12638888888888888</v>
      </c>
      <c r="L65" s="3">
        <f t="shared" si="1"/>
        <v>294.12638888888887</v>
      </c>
      <c r="M65">
        <f t="shared" si="5"/>
        <v>488.1090838284593</v>
      </c>
      <c r="N65">
        <f t="shared" si="6"/>
        <v>137.98583694171128</v>
      </c>
    </row>
    <row r="66" spans="1:14" ht="12.75">
      <c r="A66" t="s">
        <v>178</v>
      </c>
      <c r="B66" s="1">
        <v>36819</v>
      </c>
      <c r="C66" s="2">
        <v>0.12975694444444444</v>
      </c>
      <c r="D66" t="s">
        <v>423</v>
      </c>
      <c r="E66">
        <v>0.666</v>
      </c>
      <c r="F66">
        <v>9.366</v>
      </c>
      <c r="G66" t="s">
        <v>424</v>
      </c>
      <c r="H66">
        <v>1.646</v>
      </c>
      <c r="I66">
        <v>105.0315</v>
      </c>
      <c r="K66" s="2">
        <v>0.12847222222222224</v>
      </c>
      <c r="L66" s="3">
        <f t="shared" si="1"/>
        <v>294.12847222222223</v>
      </c>
      <c r="M66">
        <f t="shared" si="5"/>
        <v>492.89807861319133</v>
      </c>
      <c r="N66">
        <f t="shared" si="6"/>
        <v>154.37600568254487</v>
      </c>
    </row>
    <row r="67" spans="1:14" ht="12.75">
      <c r="A67" t="s">
        <v>179</v>
      </c>
      <c r="B67" s="1">
        <v>36819</v>
      </c>
      <c r="C67" s="2">
        <v>0.13184027777777776</v>
      </c>
      <c r="D67" t="s">
        <v>423</v>
      </c>
      <c r="E67">
        <v>0.666</v>
      </c>
      <c r="F67">
        <v>8.9004</v>
      </c>
      <c r="G67" t="s">
        <v>424</v>
      </c>
      <c r="H67">
        <v>1.648</v>
      </c>
      <c r="I67">
        <v>99.2994</v>
      </c>
      <c r="K67" s="2">
        <v>0.13055555555555556</v>
      </c>
      <c r="L67" s="3">
        <f t="shared" si="1"/>
        <v>294.13055555555553</v>
      </c>
      <c r="M67">
        <f t="shared" si="5"/>
        <v>468.39526573658424</v>
      </c>
      <c r="N67">
        <f t="shared" si="6"/>
        <v>147.67977778725168</v>
      </c>
    </row>
    <row r="68" spans="1:14" ht="12.75">
      <c r="A68" t="s">
        <v>180</v>
      </c>
      <c r="B68" s="1">
        <v>36819</v>
      </c>
      <c r="C68" s="2">
        <v>0.13392361111111112</v>
      </c>
      <c r="D68" t="s">
        <v>423</v>
      </c>
      <c r="E68">
        <v>0.666</v>
      </c>
      <c r="F68">
        <v>9.1046</v>
      </c>
      <c r="G68" t="s">
        <v>424</v>
      </c>
      <c r="H68">
        <v>1.645</v>
      </c>
      <c r="I68">
        <v>95.3341</v>
      </c>
      <c r="K68" s="2">
        <v>0.1326388888888889</v>
      </c>
      <c r="L68" s="3">
        <f t="shared" si="1"/>
        <v>294.1326388888889</v>
      </c>
      <c r="M68">
        <f t="shared" si="5"/>
        <v>479.14155952825774</v>
      </c>
      <c r="N68">
        <f t="shared" si="6"/>
        <v>143.04752216135432</v>
      </c>
    </row>
    <row r="69" spans="1:14" ht="12.75">
      <c r="A69" t="s">
        <v>181</v>
      </c>
      <c r="B69" s="1">
        <v>36819</v>
      </c>
      <c r="C69" s="2">
        <v>0.13600694444444444</v>
      </c>
      <c r="D69" t="s">
        <v>423</v>
      </c>
      <c r="E69">
        <v>0.666</v>
      </c>
      <c r="F69">
        <v>9.0137</v>
      </c>
      <c r="G69" t="s">
        <v>424</v>
      </c>
      <c r="H69">
        <v>1.645</v>
      </c>
      <c r="I69">
        <v>94.3899</v>
      </c>
      <c r="K69" s="2">
        <v>0.13472222222222222</v>
      </c>
      <c r="L69" s="3">
        <f t="shared" si="1"/>
        <v>294.1347222222222</v>
      </c>
      <c r="M69">
        <f t="shared" si="5"/>
        <v>474.3578273751573</v>
      </c>
      <c r="N69">
        <f t="shared" si="6"/>
        <v>141.9445095867768</v>
      </c>
    </row>
    <row r="70" spans="1:14" ht="12.75">
      <c r="A70" t="s">
        <v>182</v>
      </c>
      <c r="B70" s="1">
        <v>36819</v>
      </c>
      <c r="C70" s="2">
        <v>0.1380902777777778</v>
      </c>
      <c r="D70" t="s">
        <v>423</v>
      </c>
      <c r="E70">
        <v>0.665</v>
      </c>
      <c r="F70">
        <v>8.7312</v>
      </c>
      <c r="G70" t="s">
        <v>424</v>
      </c>
      <c r="H70">
        <v>1.645</v>
      </c>
      <c r="I70">
        <v>89.2077</v>
      </c>
      <c r="K70" s="2">
        <v>0.13680555555555554</v>
      </c>
      <c r="L70" s="3">
        <f aca="true" t="shared" si="7" ref="L70:L133">B70-DATE(1999,12,31)+K70</f>
        <v>294.13680555555555</v>
      </c>
      <c r="M70">
        <f t="shared" si="5"/>
        <v>459.49089301596155</v>
      </c>
      <c r="N70">
        <f t="shared" si="6"/>
        <v>135.8906737850657</v>
      </c>
    </row>
    <row r="71" spans="1:14" ht="12.75">
      <c r="A71" t="s">
        <v>183</v>
      </c>
      <c r="B71" s="1">
        <v>36819</v>
      </c>
      <c r="C71" s="2">
        <v>0.14017361111111112</v>
      </c>
      <c r="D71" t="s">
        <v>423</v>
      </c>
      <c r="E71">
        <v>0.671</v>
      </c>
      <c r="F71">
        <v>9.7588</v>
      </c>
      <c r="G71" t="s">
        <v>424</v>
      </c>
      <c r="H71">
        <v>1.648</v>
      </c>
      <c r="I71">
        <v>86.9697</v>
      </c>
      <c r="K71" s="2">
        <v>0.1388888888888889</v>
      </c>
      <c r="L71" s="3">
        <f t="shared" si="7"/>
        <v>294.1388888888889</v>
      </c>
      <c r="M71">
        <f t="shared" si="5"/>
        <v>513.5696956620128</v>
      </c>
      <c r="N71">
        <f t="shared" si="6"/>
        <v>133.27624660660297</v>
      </c>
    </row>
    <row r="72" spans="1:14" ht="12.75">
      <c r="A72" t="s">
        <v>184</v>
      </c>
      <c r="B72" s="1">
        <v>36819</v>
      </c>
      <c r="C72" s="2">
        <v>0.14226851851851852</v>
      </c>
      <c r="D72" t="s">
        <v>423</v>
      </c>
      <c r="E72">
        <v>0.666</v>
      </c>
      <c r="F72">
        <v>10.0087</v>
      </c>
      <c r="G72" t="s">
        <v>424</v>
      </c>
      <c r="H72">
        <v>1.646</v>
      </c>
      <c r="I72">
        <v>88.2615</v>
      </c>
      <c r="K72" s="2">
        <v>0.14097222222222222</v>
      </c>
      <c r="L72" s="3">
        <f t="shared" si="7"/>
        <v>294.1409722222222</v>
      </c>
      <c r="M72">
        <f t="shared" si="5"/>
        <v>526.7210121093153</v>
      </c>
      <c r="N72">
        <f t="shared" si="6"/>
        <v>134.7853248144395</v>
      </c>
    </row>
    <row r="73" spans="1:14" ht="12.75">
      <c r="A73" t="s">
        <v>185</v>
      </c>
      <c r="B73" s="1">
        <v>36819</v>
      </c>
      <c r="C73" s="2">
        <v>0.14435185185185184</v>
      </c>
      <c r="D73" t="s">
        <v>423</v>
      </c>
      <c r="E73">
        <v>0.666</v>
      </c>
      <c r="F73">
        <v>9.7057</v>
      </c>
      <c r="G73" t="s">
        <v>424</v>
      </c>
      <c r="H73">
        <v>1.648</v>
      </c>
      <c r="I73">
        <v>89.8494</v>
      </c>
      <c r="K73" s="2">
        <v>0.14305555555555557</v>
      </c>
      <c r="L73" s="3">
        <f t="shared" si="7"/>
        <v>294.1430555555556</v>
      </c>
      <c r="M73">
        <f t="shared" si="5"/>
        <v>510.7752382656472</v>
      </c>
      <c r="N73">
        <f t="shared" si="6"/>
        <v>136.64030645728172</v>
      </c>
    </row>
    <row r="74" spans="1:14" ht="12.75">
      <c r="A74" t="s">
        <v>186</v>
      </c>
      <c r="B74" s="1">
        <v>36819</v>
      </c>
      <c r="C74" s="2">
        <v>0.1464351851851852</v>
      </c>
      <c r="D74" t="s">
        <v>423</v>
      </c>
      <c r="E74">
        <v>0.666</v>
      </c>
      <c r="F74">
        <v>9.9227</v>
      </c>
      <c r="G74" t="s">
        <v>424</v>
      </c>
      <c r="H74">
        <v>1.645</v>
      </c>
      <c r="I74">
        <v>87.5074</v>
      </c>
      <c r="K74" s="2">
        <v>0.1451388888888889</v>
      </c>
      <c r="L74" s="3">
        <f t="shared" si="7"/>
        <v>294.1451388888889</v>
      </c>
      <c r="M74">
        <f t="shared" si="5"/>
        <v>522.1951489061621</v>
      </c>
      <c r="N74">
        <f t="shared" si="6"/>
        <v>133.9043866842881</v>
      </c>
    </row>
    <row r="75" spans="1:14" ht="12.75">
      <c r="A75" t="s">
        <v>187</v>
      </c>
      <c r="B75" s="1">
        <v>36819</v>
      </c>
      <c r="C75" s="2">
        <v>0.14851851851851852</v>
      </c>
      <c r="D75" t="s">
        <v>423</v>
      </c>
      <c r="E75">
        <v>0.666</v>
      </c>
      <c r="F75">
        <v>9.5406</v>
      </c>
      <c r="G75" t="s">
        <v>424</v>
      </c>
      <c r="H75">
        <v>1.646</v>
      </c>
      <c r="I75">
        <v>87.0972</v>
      </c>
      <c r="K75" s="2">
        <v>0.14722222222222223</v>
      </c>
      <c r="L75" s="3">
        <f t="shared" si="7"/>
        <v>294.14722222222224</v>
      </c>
      <c r="M75">
        <f t="shared" si="5"/>
        <v>502.086633441919</v>
      </c>
      <c r="N75">
        <f t="shared" si="6"/>
        <v>133.4251918547057</v>
      </c>
    </row>
    <row r="76" spans="1:14" ht="12.75">
      <c r="A76" t="s">
        <v>188</v>
      </c>
      <c r="B76" s="1">
        <v>36819</v>
      </c>
      <c r="C76" s="2">
        <v>0.15060185185185185</v>
      </c>
      <c r="D76" t="s">
        <v>423</v>
      </c>
      <c r="E76">
        <v>0.666</v>
      </c>
      <c r="F76">
        <v>8.9619</v>
      </c>
      <c r="G76" t="s">
        <v>424</v>
      </c>
      <c r="H76">
        <v>1.646</v>
      </c>
      <c r="I76">
        <v>90.6194</v>
      </c>
      <c r="K76" s="2">
        <v>0.14930555555555555</v>
      </c>
      <c r="L76" s="3">
        <f t="shared" si="7"/>
        <v>294.14930555555554</v>
      </c>
      <c r="M76">
        <f t="shared" si="5"/>
        <v>471.63178419000207</v>
      </c>
      <c r="N76">
        <f t="shared" si="6"/>
        <v>137.53981893602003</v>
      </c>
    </row>
    <row r="77" spans="1:14" ht="12.75">
      <c r="A77" t="s">
        <v>189</v>
      </c>
      <c r="B77" s="1">
        <v>36819</v>
      </c>
      <c r="C77" s="2">
        <v>0.15268518518518517</v>
      </c>
      <c r="D77" t="s">
        <v>423</v>
      </c>
      <c r="E77">
        <v>0.668</v>
      </c>
      <c r="F77">
        <v>8.8976</v>
      </c>
      <c r="G77" t="s">
        <v>424</v>
      </c>
      <c r="H77">
        <v>1.648</v>
      </c>
      <c r="I77">
        <v>88.8941</v>
      </c>
      <c r="K77" s="2">
        <v>0.15138888888888888</v>
      </c>
      <c r="L77" s="3">
        <f t="shared" si="7"/>
        <v>294.1513888888889</v>
      </c>
      <c r="M77">
        <f t="shared" si="5"/>
        <v>468.2479120509002</v>
      </c>
      <c r="N77">
        <f t="shared" si="6"/>
        <v>135.5243268846341</v>
      </c>
    </row>
    <row r="78" spans="1:14" ht="12.75">
      <c r="A78" t="s">
        <v>190</v>
      </c>
      <c r="B78" s="1">
        <v>36819</v>
      </c>
      <c r="C78" s="2">
        <v>0.1547685185185185</v>
      </c>
      <c r="D78" t="s">
        <v>423</v>
      </c>
      <c r="E78">
        <v>0.666</v>
      </c>
      <c r="F78">
        <v>9.3551</v>
      </c>
      <c r="G78" t="s">
        <v>424</v>
      </c>
      <c r="H78">
        <v>1.648</v>
      </c>
      <c r="I78">
        <v>86.6216</v>
      </c>
      <c r="K78" s="2">
        <v>0.15347222222222223</v>
      </c>
      <c r="L78" s="3">
        <f t="shared" si="7"/>
        <v>294.1534722222222</v>
      </c>
      <c r="M78">
        <f t="shared" si="5"/>
        <v>492.3244517653498</v>
      </c>
      <c r="N78">
        <f t="shared" si="6"/>
        <v>132.86959687433176</v>
      </c>
    </row>
    <row r="79" spans="1:14" ht="12.75">
      <c r="A79" t="s">
        <v>191</v>
      </c>
      <c r="B79" s="1">
        <v>36819</v>
      </c>
      <c r="C79" s="2">
        <v>0.15685185185185185</v>
      </c>
      <c r="D79" t="s">
        <v>423</v>
      </c>
      <c r="E79">
        <v>0.665</v>
      </c>
      <c r="F79">
        <v>10.204</v>
      </c>
      <c r="G79" t="s">
        <v>424</v>
      </c>
      <c r="H79">
        <v>1.645</v>
      </c>
      <c r="I79">
        <v>90.003</v>
      </c>
      <c r="K79" s="2">
        <v>0.15555555555555556</v>
      </c>
      <c r="L79" s="3">
        <f t="shared" si="7"/>
        <v>294.15555555555557</v>
      </c>
      <c r="M79">
        <f t="shared" si="5"/>
        <v>536.9989316857789</v>
      </c>
      <c r="N79">
        <f t="shared" si="6"/>
        <v>136.81974167381964</v>
      </c>
    </row>
    <row r="80" spans="1:14" ht="12.75">
      <c r="A80" t="s">
        <v>192</v>
      </c>
      <c r="B80" s="1">
        <v>36819</v>
      </c>
      <c r="C80" s="2">
        <v>0.15894675925925925</v>
      </c>
      <c r="D80" t="s">
        <v>423</v>
      </c>
      <c r="E80">
        <v>0.666</v>
      </c>
      <c r="F80">
        <v>9.5504</v>
      </c>
      <c r="G80" t="s">
        <v>424</v>
      </c>
      <c r="H80">
        <v>1.643</v>
      </c>
      <c r="I80">
        <v>87.114</v>
      </c>
      <c r="K80" s="2">
        <v>0.15763888888888888</v>
      </c>
      <c r="L80" s="3">
        <f t="shared" si="7"/>
        <v>294.15763888888887</v>
      </c>
      <c r="M80">
        <f t="shared" si="5"/>
        <v>502.6023713418132</v>
      </c>
      <c r="N80">
        <f t="shared" si="6"/>
        <v>133.44481758151454</v>
      </c>
    </row>
    <row r="81" spans="1:14" ht="12.75">
      <c r="A81" t="s">
        <v>193</v>
      </c>
      <c r="B81" s="1">
        <v>36819</v>
      </c>
      <c r="C81" s="2">
        <v>0.1610300925925926</v>
      </c>
      <c r="D81" t="s">
        <v>423</v>
      </c>
      <c r="E81">
        <v>0.666</v>
      </c>
      <c r="F81">
        <v>9.9726</v>
      </c>
      <c r="G81" t="s">
        <v>424</v>
      </c>
      <c r="H81">
        <v>1.645</v>
      </c>
      <c r="I81">
        <v>91.1826</v>
      </c>
      <c r="K81" s="2">
        <v>0.15972222222222224</v>
      </c>
      <c r="L81" s="3">
        <f t="shared" si="7"/>
        <v>294.15972222222223</v>
      </c>
      <c r="M81">
        <f t="shared" si="5"/>
        <v>524.8212020903173</v>
      </c>
      <c r="N81">
        <f t="shared" si="6"/>
        <v>138.19774806332572</v>
      </c>
    </row>
    <row r="82" spans="1:14" ht="12.75">
      <c r="A82" t="s">
        <v>431</v>
      </c>
      <c r="B82" s="1">
        <v>36819</v>
      </c>
      <c r="C82">
        <f>AVERAGE(C81,C84)</f>
        <v>0.1641550925925926</v>
      </c>
      <c r="D82" t="s">
        <v>423</v>
      </c>
      <c r="E82" t="s">
        <v>431</v>
      </c>
      <c r="F82" t="s">
        <v>431</v>
      </c>
      <c r="G82" t="s">
        <v>424</v>
      </c>
      <c r="H82" t="s">
        <v>431</v>
      </c>
      <c r="I82" t="s">
        <v>431</v>
      </c>
      <c r="K82" s="2">
        <v>0.16180555555555556</v>
      </c>
      <c r="L82" s="3">
        <f t="shared" si="7"/>
        <v>294.16180555555553</v>
      </c>
      <c r="M82" t="s">
        <v>431</v>
      </c>
      <c r="N82" t="s">
        <v>431</v>
      </c>
    </row>
    <row r="83" spans="1:14" ht="12.75">
      <c r="A83" t="s">
        <v>431</v>
      </c>
      <c r="B83" s="1">
        <v>36819</v>
      </c>
      <c r="C83">
        <f>AVERAGE(C82,C84)</f>
        <v>0.16571759259259258</v>
      </c>
      <c r="D83" t="s">
        <v>423</v>
      </c>
      <c r="E83" t="s">
        <v>431</v>
      </c>
      <c r="F83" t="s">
        <v>431</v>
      </c>
      <c r="G83" t="s">
        <v>424</v>
      </c>
      <c r="H83" t="s">
        <v>431</v>
      </c>
      <c r="I83" t="s">
        <v>431</v>
      </c>
      <c r="K83" s="2">
        <v>0.1638888888888889</v>
      </c>
      <c r="L83" s="3">
        <f t="shared" si="7"/>
        <v>294.1638888888889</v>
      </c>
      <c r="M83" t="s">
        <v>431</v>
      </c>
      <c r="N83" t="s">
        <v>431</v>
      </c>
    </row>
    <row r="84" spans="1:14" ht="12.75">
      <c r="A84" t="s">
        <v>194</v>
      </c>
      <c r="B84" s="1">
        <v>36819</v>
      </c>
      <c r="C84" s="2">
        <v>0.16728009259259258</v>
      </c>
      <c r="D84" t="s">
        <v>423</v>
      </c>
      <c r="E84">
        <v>0.666</v>
      </c>
      <c r="F84">
        <v>8.6164</v>
      </c>
      <c r="G84" t="s">
        <v>424</v>
      </c>
      <c r="H84">
        <v>1.646</v>
      </c>
      <c r="I84">
        <v>87.1843</v>
      </c>
      <c r="K84" s="2">
        <v>0.16597222222222222</v>
      </c>
      <c r="L84" s="3">
        <f t="shared" si="7"/>
        <v>294.1659722222222</v>
      </c>
      <c r="M84">
        <f t="shared" si="5"/>
        <v>453.44939190291495</v>
      </c>
      <c r="N84">
        <f>(277-103)/(-60+(AVERAGE($P$207,$P$47)))*I84+277-((277-103)/(-60+(AVERAGE($P$207,$P$47)))*210)</f>
        <v>133.5269419026253</v>
      </c>
    </row>
    <row r="85" spans="1:14" ht="12.75">
      <c r="A85" t="s">
        <v>195</v>
      </c>
      <c r="B85" s="1">
        <v>36819</v>
      </c>
      <c r="C85" s="2">
        <v>0.16936342592592593</v>
      </c>
      <c r="D85" t="s">
        <v>423</v>
      </c>
      <c r="E85">
        <v>0.666</v>
      </c>
      <c r="F85">
        <v>9.6334</v>
      </c>
      <c r="G85" t="s">
        <v>424</v>
      </c>
      <c r="H85">
        <v>1.646</v>
      </c>
      <c r="I85">
        <v>94.5469</v>
      </c>
      <c r="K85" s="2">
        <v>0.16805555555555554</v>
      </c>
      <c r="L85" s="3">
        <f t="shared" si="7"/>
        <v>294.16805555555555</v>
      </c>
      <c r="M85">
        <f t="shared" si="5"/>
        <v>506.9703555960194</v>
      </c>
      <c r="N85">
        <f>(277-103)/(-60+(AVERAGE($P$207,$P$47)))*I85+277-((277-103)/(-60+(AVERAGE($P$207,$P$47)))*210)</f>
        <v>142.12791667659747</v>
      </c>
    </row>
    <row r="86" spans="1:14" ht="12.75">
      <c r="A86" t="s">
        <v>196</v>
      </c>
      <c r="B86" s="1">
        <v>36819</v>
      </c>
      <c r="C86" s="2">
        <v>0.17145833333333335</v>
      </c>
      <c r="D86" t="s">
        <v>423</v>
      </c>
      <c r="E86">
        <v>0.666</v>
      </c>
      <c r="F86">
        <v>9.3669</v>
      </c>
      <c r="G86" t="s">
        <v>424</v>
      </c>
      <c r="H86">
        <v>1.645</v>
      </c>
      <c r="I86">
        <v>86.6661</v>
      </c>
      <c r="K86" s="2">
        <v>0.17013888888888887</v>
      </c>
      <c r="L86" s="3">
        <f t="shared" si="7"/>
        <v>294.1701388888889</v>
      </c>
      <c r="M86">
        <f t="shared" si="5"/>
        <v>492.9454422978755</v>
      </c>
      <c r="N86">
        <f>(277-103)/(-60+(AVERAGE($P$207,$P$47)))*I86+277-((277-103)/(-60+(AVERAGE($P$207,$P$47)))*210)</f>
        <v>132.9215816864147</v>
      </c>
    </row>
    <row r="87" spans="1:14" ht="12.75">
      <c r="A87" t="s">
        <v>431</v>
      </c>
      <c r="B87" s="1">
        <v>36819</v>
      </c>
      <c r="C87">
        <f>AVERAGE(C86,C88)</f>
        <v>0.17354166666666668</v>
      </c>
      <c r="D87" t="s">
        <v>423</v>
      </c>
      <c r="E87" t="s">
        <v>431</v>
      </c>
      <c r="F87" t="s">
        <v>431</v>
      </c>
      <c r="G87" t="s">
        <v>424</v>
      </c>
      <c r="H87" t="s">
        <v>431</v>
      </c>
      <c r="I87" t="s">
        <v>431</v>
      </c>
      <c r="K87" s="2">
        <v>0.17222222222222225</v>
      </c>
      <c r="L87" s="3">
        <f t="shared" si="7"/>
        <v>294.1722222222222</v>
      </c>
      <c r="M87" t="s">
        <v>431</v>
      </c>
      <c r="N87" t="s">
        <v>431</v>
      </c>
    </row>
    <row r="88" spans="1:14" ht="12.75">
      <c r="A88" t="s">
        <v>197</v>
      </c>
      <c r="B88" s="1">
        <v>36819</v>
      </c>
      <c r="C88" s="2">
        <v>0.175625</v>
      </c>
      <c r="D88" t="s">
        <v>423</v>
      </c>
      <c r="E88">
        <v>0.666</v>
      </c>
      <c r="F88">
        <v>9.427</v>
      </c>
      <c r="G88" t="s">
        <v>424</v>
      </c>
      <c r="H88">
        <v>1.648</v>
      </c>
      <c r="I88">
        <v>86.2197</v>
      </c>
      <c r="K88" s="2">
        <v>0.17430555555555557</v>
      </c>
      <c r="L88" s="3">
        <f t="shared" si="7"/>
        <v>294.1743055555556</v>
      </c>
      <c r="M88">
        <f t="shared" si="5"/>
        <v>496.10828390845126</v>
      </c>
      <c r="N88">
        <f>(277-103)/(-60+(AVERAGE($P$207,$P$47)))*I88+277-((277-103)/(-60+(AVERAGE($P$207,$P$47)))*210)</f>
        <v>132.40009808835134</v>
      </c>
    </row>
    <row r="89" spans="1:14" ht="12.75">
      <c r="A89" t="s">
        <v>431</v>
      </c>
      <c r="B89" s="1">
        <v>36819</v>
      </c>
      <c r="C89">
        <f>AVERAGE(C88,C90)</f>
        <v>0.17770833333333336</v>
      </c>
      <c r="D89" t="s">
        <v>423</v>
      </c>
      <c r="E89" t="s">
        <v>431</v>
      </c>
      <c r="F89" t="s">
        <v>431</v>
      </c>
      <c r="G89" t="s">
        <v>424</v>
      </c>
      <c r="H89" t="s">
        <v>431</v>
      </c>
      <c r="I89" t="s">
        <v>431</v>
      </c>
      <c r="K89" s="2">
        <v>0.1763888888888889</v>
      </c>
      <c r="L89" s="3">
        <f t="shared" si="7"/>
        <v>294.1763888888889</v>
      </c>
      <c r="M89" t="s">
        <v>431</v>
      </c>
      <c r="N89" t="s">
        <v>431</v>
      </c>
    </row>
    <row r="90" spans="1:14" ht="12.75">
      <c r="A90" t="s">
        <v>198</v>
      </c>
      <c r="B90" s="1">
        <v>36819</v>
      </c>
      <c r="C90" s="2">
        <v>0.17979166666666668</v>
      </c>
      <c r="D90" t="s">
        <v>423</v>
      </c>
      <c r="E90">
        <v>0.666</v>
      </c>
      <c r="F90">
        <v>9.6367</v>
      </c>
      <c r="G90" t="s">
        <v>424</v>
      </c>
      <c r="H90">
        <v>1.646</v>
      </c>
      <c r="I90">
        <v>87.0879</v>
      </c>
      <c r="K90" s="2">
        <v>0.17847222222222223</v>
      </c>
      <c r="L90" s="3">
        <f t="shared" si="7"/>
        <v>294.17847222222224</v>
      </c>
      <c r="M90">
        <f t="shared" si="5"/>
        <v>507.14402243986126</v>
      </c>
      <c r="N90">
        <f>(277-103)/(-60+(AVERAGE($P$207,$P$47)))*I90+277-((277-103)/(-60+(AVERAGE($P$207,$P$47)))*210)</f>
        <v>133.41432761307942</v>
      </c>
    </row>
    <row r="91" spans="1:14" ht="12.75">
      <c r="A91" t="s">
        <v>199</v>
      </c>
      <c r="B91" s="1">
        <v>36819</v>
      </c>
      <c r="C91" s="2">
        <v>0.181875</v>
      </c>
      <c r="D91" t="s">
        <v>423</v>
      </c>
      <c r="E91">
        <v>0.665</v>
      </c>
      <c r="F91">
        <v>8.9497</v>
      </c>
      <c r="G91" t="s">
        <v>424</v>
      </c>
      <c r="H91">
        <v>1.645</v>
      </c>
      <c r="I91">
        <v>93.6207</v>
      </c>
      <c r="K91" s="2">
        <v>0.18055555555555555</v>
      </c>
      <c r="L91" s="3">
        <f t="shared" si="7"/>
        <v>294.18055555555554</v>
      </c>
      <c r="M91">
        <f t="shared" si="5"/>
        <v>470.9897431309501</v>
      </c>
      <c r="N91">
        <f>(277-103)/(-60+(AVERAGE($P$207,$P$47)))*I91+277-((277-103)/(-60+(AVERAGE($P$207,$P$47)))*210)</f>
        <v>141.045931666458</v>
      </c>
    </row>
    <row r="92" spans="1:14" ht="12.75">
      <c r="A92" t="s">
        <v>431</v>
      </c>
      <c r="B92" s="1">
        <v>36819</v>
      </c>
      <c r="C92">
        <f>AVERAGE(C91,C93)</f>
        <v>0.18395833333333333</v>
      </c>
      <c r="D92" t="s">
        <v>423</v>
      </c>
      <c r="E92" t="s">
        <v>431</v>
      </c>
      <c r="F92" t="s">
        <v>431</v>
      </c>
      <c r="G92" t="s">
        <v>424</v>
      </c>
      <c r="H92" t="s">
        <v>431</v>
      </c>
      <c r="I92" t="s">
        <v>431</v>
      </c>
      <c r="K92" s="2">
        <v>0.1826388888888889</v>
      </c>
      <c r="L92" s="3">
        <f t="shared" si="7"/>
        <v>294.1826388888889</v>
      </c>
      <c r="M92" t="s">
        <v>431</v>
      </c>
      <c r="N92" t="s">
        <v>431</v>
      </c>
    </row>
    <row r="93" spans="1:14" ht="12.75">
      <c r="A93" t="s">
        <v>200</v>
      </c>
      <c r="B93" s="1">
        <v>36819</v>
      </c>
      <c r="C93" s="2">
        <v>0.18604166666666666</v>
      </c>
      <c r="D93" t="s">
        <v>423</v>
      </c>
      <c r="E93">
        <v>0.665</v>
      </c>
      <c r="F93">
        <v>9.1125</v>
      </c>
      <c r="G93" t="s">
        <v>424</v>
      </c>
      <c r="H93">
        <v>1.646</v>
      </c>
      <c r="I93">
        <v>106.033</v>
      </c>
      <c r="K93" s="2">
        <v>0.18472222222222223</v>
      </c>
      <c r="L93" s="3">
        <f t="shared" si="7"/>
        <v>294.1847222222222</v>
      </c>
      <c r="M93">
        <f t="shared" si="5"/>
        <v>479.55730742715207</v>
      </c>
      <c r="N93">
        <f>(277-103)/(-60+(AVERAGE($P$207,$P$47)))*I93+277-((277-103)/(-60+(AVERAGE($P$207,$P$47)))*210)</f>
        <v>155.54595600391684</v>
      </c>
    </row>
    <row r="94" spans="1:14" ht="12.75">
      <c r="A94" t="s">
        <v>431</v>
      </c>
      <c r="B94" s="1">
        <v>36819</v>
      </c>
      <c r="C94">
        <f>AVERAGE(C93,C95)</f>
        <v>0.18813078703703706</v>
      </c>
      <c r="D94" t="s">
        <v>423</v>
      </c>
      <c r="E94" t="s">
        <v>431</v>
      </c>
      <c r="F94" t="s">
        <v>431</v>
      </c>
      <c r="G94" t="s">
        <v>424</v>
      </c>
      <c r="H94" t="s">
        <v>431</v>
      </c>
      <c r="I94" t="s">
        <v>431</v>
      </c>
      <c r="K94" s="2">
        <v>0.18680555555555556</v>
      </c>
      <c r="L94" s="3">
        <f t="shared" si="7"/>
        <v>294.18680555555557</v>
      </c>
      <c r="M94" t="s">
        <v>431</v>
      </c>
      <c r="N94" t="s">
        <v>431</v>
      </c>
    </row>
    <row r="95" spans="1:14" ht="12.75">
      <c r="A95" t="s">
        <v>201</v>
      </c>
      <c r="B95" s="1">
        <v>36819</v>
      </c>
      <c r="C95" s="2">
        <v>0.19021990740740743</v>
      </c>
      <c r="D95" t="s">
        <v>423</v>
      </c>
      <c r="E95">
        <v>0.666</v>
      </c>
      <c r="F95">
        <v>9.8915</v>
      </c>
      <c r="G95" t="s">
        <v>424</v>
      </c>
      <c r="H95">
        <v>1.645</v>
      </c>
      <c r="I95">
        <v>92.7833</v>
      </c>
      <c r="K95" s="2">
        <v>0.18888888888888888</v>
      </c>
      <c r="L95" s="3">
        <f t="shared" si="7"/>
        <v>294.18888888888887</v>
      </c>
      <c r="M95">
        <f t="shared" si="5"/>
        <v>520.553207837111</v>
      </c>
      <c r="N95">
        <f>(277-103)/(-60+(AVERAGE($P$207,$P$47)))*I95+277-((277-103)/(-60+(AVERAGE($P$207,$P$47)))*210)</f>
        <v>140.06768264087947</v>
      </c>
    </row>
    <row r="96" spans="1:14" ht="12.75">
      <c r="A96" t="s">
        <v>202</v>
      </c>
      <c r="B96" s="1">
        <v>36819</v>
      </c>
      <c r="C96" s="2">
        <v>0.19230324074074076</v>
      </c>
      <c r="D96" t="s">
        <v>423</v>
      </c>
      <c r="E96">
        <v>0.666</v>
      </c>
      <c r="F96">
        <v>8.6446</v>
      </c>
      <c r="G96" t="s">
        <v>424</v>
      </c>
      <c r="H96">
        <v>1.646</v>
      </c>
      <c r="I96">
        <v>93.0862</v>
      </c>
      <c r="K96" s="2">
        <v>0.1909722222222222</v>
      </c>
      <c r="L96" s="3">
        <f t="shared" si="7"/>
        <v>294.19097222222223</v>
      </c>
      <c r="M96">
        <f t="shared" si="5"/>
        <v>454.9334540230188</v>
      </c>
      <c r="N96">
        <f>(277-103)/(-60+(AVERAGE($P$207,$P$47)))*I96+277-((277-103)/(-60+(AVERAGE($P$207,$P$47)))*210)</f>
        <v>140.42152982245068</v>
      </c>
    </row>
    <row r="97" spans="1:14" ht="12.75">
      <c r="A97" t="s">
        <v>203</v>
      </c>
      <c r="B97" s="1">
        <v>36819</v>
      </c>
      <c r="C97" s="2">
        <v>0.1943865740740741</v>
      </c>
      <c r="D97" t="s">
        <v>423</v>
      </c>
      <c r="E97">
        <v>0.668</v>
      </c>
      <c r="F97">
        <v>9.6858</v>
      </c>
      <c r="G97" t="s">
        <v>424</v>
      </c>
      <c r="H97">
        <v>1.65</v>
      </c>
      <c r="I97">
        <v>95.4949</v>
      </c>
      <c r="K97" s="2">
        <v>0.19305555555555554</v>
      </c>
      <c r="L97" s="3">
        <f t="shared" si="7"/>
        <v>294.19305555555553</v>
      </c>
      <c r="M97">
        <f t="shared" si="5"/>
        <v>509.727974570964</v>
      </c>
      <c r="N97">
        <f>(277-103)/(-60+(AVERAGE($P$207,$P$47)))*I97+277-((277-103)/(-60+(AVERAGE($P$207,$P$47)))*210)</f>
        <v>143.23536840366745</v>
      </c>
    </row>
    <row r="98" spans="1:14" ht="12.75">
      <c r="A98" t="s">
        <v>204</v>
      </c>
      <c r="B98" s="1">
        <v>36819</v>
      </c>
      <c r="C98" s="2">
        <v>0.1964699074074074</v>
      </c>
      <c r="D98" t="s">
        <v>423</v>
      </c>
      <c r="E98">
        <v>0.666</v>
      </c>
      <c r="F98">
        <v>9.1962</v>
      </c>
      <c r="G98" t="s">
        <v>424</v>
      </c>
      <c r="H98">
        <v>1.646</v>
      </c>
      <c r="I98">
        <v>94.228</v>
      </c>
      <c r="K98" s="2">
        <v>0.1951388888888889</v>
      </c>
      <c r="L98" s="3">
        <f t="shared" si="7"/>
        <v>294.1951388888889</v>
      </c>
      <c r="M98">
        <f t="shared" si="5"/>
        <v>483.96213010277916</v>
      </c>
      <c r="N98">
        <f>(277-103)/(-60+(AVERAGE($P$207,$P$47)))*I98+277-((277-103)/(-60+(AVERAGE($P$207,$P$47)))*210)</f>
        <v>141.7553783266369</v>
      </c>
    </row>
    <row r="99" spans="1:14" ht="12.75">
      <c r="A99" t="s">
        <v>431</v>
      </c>
      <c r="B99" s="1">
        <v>36819</v>
      </c>
      <c r="C99">
        <f>AVERAGE(C98,C100)</f>
        <v>0.19855902777777779</v>
      </c>
      <c r="D99" t="s">
        <v>423</v>
      </c>
      <c r="E99" t="s">
        <v>431</v>
      </c>
      <c r="F99" t="s">
        <v>431</v>
      </c>
      <c r="G99" t="s">
        <v>424</v>
      </c>
      <c r="H99" t="s">
        <v>431</v>
      </c>
      <c r="I99" t="s">
        <v>431</v>
      </c>
      <c r="K99" s="2">
        <v>0.19722222222222222</v>
      </c>
      <c r="L99" s="3">
        <f t="shared" si="7"/>
        <v>294.1972222222222</v>
      </c>
      <c r="M99" t="s">
        <v>431</v>
      </c>
      <c r="N99" t="s">
        <v>431</v>
      </c>
    </row>
    <row r="100" spans="1:14" ht="12.75">
      <c r="A100" t="s">
        <v>205</v>
      </c>
      <c r="B100" s="1">
        <v>36819</v>
      </c>
      <c r="C100" s="2">
        <v>0.20064814814814813</v>
      </c>
      <c r="D100" t="s">
        <v>423</v>
      </c>
      <c r="E100">
        <v>0.665</v>
      </c>
      <c r="F100">
        <v>9.0682</v>
      </c>
      <c r="G100" t="s">
        <v>424</v>
      </c>
      <c r="H100">
        <v>1.646</v>
      </c>
      <c r="I100">
        <v>91.0675</v>
      </c>
      <c r="K100" s="2">
        <v>0.19930555555555554</v>
      </c>
      <c r="L100" s="3">
        <f t="shared" si="7"/>
        <v>294.19930555555555</v>
      </c>
      <c r="M100">
        <f t="shared" si="5"/>
        <v>477.22596161436485</v>
      </c>
      <c r="N100">
        <f>(277-103)/(-60+(AVERAGE($P$207,$P$47)))*I100+277-((277-103)/(-60+(AVERAGE($P$207,$P$47)))*210)</f>
        <v>138.06328847072473</v>
      </c>
    </row>
    <row r="101" spans="1:14" ht="12.75">
      <c r="A101" t="s">
        <v>431</v>
      </c>
      <c r="B101" s="1">
        <v>36819</v>
      </c>
      <c r="C101">
        <f>AVERAGE(C100,C102)</f>
        <v>0.20273148148148146</v>
      </c>
      <c r="D101" t="s">
        <v>423</v>
      </c>
      <c r="E101" t="s">
        <v>431</v>
      </c>
      <c r="F101" t="s">
        <v>431</v>
      </c>
      <c r="G101" t="s">
        <v>424</v>
      </c>
      <c r="H101" t="s">
        <v>431</v>
      </c>
      <c r="I101" t="s">
        <v>431</v>
      </c>
      <c r="K101" s="2">
        <v>0.20138888888888887</v>
      </c>
      <c r="L101" s="3">
        <f t="shared" si="7"/>
        <v>294.2013888888889</v>
      </c>
      <c r="M101" t="s">
        <v>431</v>
      </c>
      <c r="N101" t="s">
        <v>431</v>
      </c>
    </row>
    <row r="102" spans="1:14" ht="12.75">
      <c r="A102" t="s">
        <v>206</v>
      </c>
      <c r="B102" s="1">
        <v>36819</v>
      </c>
      <c r="C102" s="2">
        <v>0.2048148148148148</v>
      </c>
      <c r="D102" t="s">
        <v>423</v>
      </c>
      <c r="E102">
        <v>0.666</v>
      </c>
      <c r="F102">
        <v>9.1279</v>
      </c>
      <c r="G102" t="s">
        <v>424</v>
      </c>
      <c r="H102">
        <v>1.646</v>
      </c>
      <c r="I102">
        <v>95.5774</v>
      </c>
      <c r="K102" s="2">
        <v>0.2034722222222222</v>
      </c>
      <c r="L102" s="3">
        <f t="shared" si="7"/>
        <v>294.2034722222222</v>
      </c>
      <c r="M102">
        <f t="shared" si="5"/>
        <v>480.3677526984144</v>
      </c>
      <c r="N102">
        <f aca="true" t="shared" si="8" ref="N102:N119">(277-103)/(-60+(AVERAGE($P$207,$P$47)))*I102+277-((277-103)/(-60+(AVERAGE($P$207,$P$47)))*210)</f>
        <v>143.33174474067516</v>
      </c>
    </row>
    <row r="103" spans="1:14" ht="12.75">
      <c r="A103" t="s">
        <v>207</v>
      </c>
      <c r="B103" s="1">
        <v>36819</v>
      </c>
      <c r="C103" s="2">
        <v>0.20689814814814814</v>
      </c>
      <c r="D103" t="s">
        <v>423</v>
      </c>
      <c r="E103">
        <v>0.666</v>
      </c>
      <c r="F103">
        <v>9.0598</v>
      </c>
      <c r="G103" t="s">
        <v>424</v>
      </c>
      <c r="H103">
        <v>1.645</v>
      </c>
      <c r="I103">
        <v>102.0095</v>
      </c>
      <c r="K103" s="2">
        <v>0.20555555555555557</v>
      </c>
      <c r="L103" s="3">
        <f t="shared" si="7"/>
        <v>294.2055555555556</v>
      </c>
      <c r="M103">
        <f t="shared" si="5"/>
        <v>476.7839005573127</v>
      </c>
      <c r="N103">
        <f t="shared" si="8"/>
        <v>150.84571125300317</v>
      </c>
    </row>
    <row r="104" spans="1:14" ht="12.75">
      <c r="A104" t="s">
        <v>208</v>
      </c>
      <c r="B104" s="1">
        <v>36819</v>
      </c>
      <c r="C104" s="2">
        <v>0.20898148148148146</v>
      </c>
      <c r="D104" t="s">
        <v>423</v>
      </c>
      <c r="E104">
        <v>0.665</v>
      </c>
      <c r="F104">
        <v>9.4484</v>
      </c>
      <c r="G104" t="s">
        <v>424</v>
      </c>
      <c r="H104">
        <v>1.646</v>
      </c>
      <c r="I104">
        <v>95.8573</v>
      </c>
      <c r="K104" s="2">
        <v>0.2076388888888889</v>
      </c>
      <c r="L104" s="3">
        <f t="shared" si="7"/>
        <v>294.2076388888889</v>
      </c>
      <c r="M104">
        <f t="shared" si="5"/>
        <v>497.23448707760804</v>
      </c>
      <c r="N104">
        <f t="shared" si="8"/>
        <v>143.65872336768666</v>
      </c>
    </row>
    <row r="105" spans="1:14" ht="12.75">
      <c r="A105" t="s">
        <v>209</v>
      </c>
      <c r="B105" s="1">
        <v>36819</v>
      </c>
      <c r="C105" s="2">
        <v>0.2110648148148148</v>
      </c>
      <c r="D105" t="s">
        <v>423</v>
      </c>
      <c r="E105">
        <v>0.666</v>
      </c>
      <c r="F105">
        <v>9.1473</v>
      </c>
      <c r="G105" t="s">
        <v>424</v>
      </c>
      <c r="H105">
        <v>1.645</v>
      </c>
      <c r="I105">
        <v>100.0383</v>
      </c>
      <c r="K105" s="2">
        <v>0.20972222222222223</v>
      </c>
      <c r="L105" s="3">
        <f t="shared" si="7"/>
        <v>294.20972222222224</v>
      </c>
      <c r="M105">
        <f t="shared" si="5"/>
        <v>481.38870323493967</v>
      </c>
      <c r="N105">
        <f t="shared" si="8"/>
        <v>148.54295930743314</v>
      </c>
    </row>
    <row r="106" spans="1:14" ht="12.75">
      <c r="A106" t="s">
        <v>210</v>
      </c>
      <c r="B106" s="1">
        <v>36819</v>
      </c>
      <c r="C106" s="2">
        <v>0.21314814814814817</v>
      </c>
      <c r="D106" t="s">
        <v>423</v>
      </c>
      <c r="E106">
        <v>0.666</v>
      </c>
      <c r="F106">
        <v>9.7807</v>
      </c>
      <c r="G106" t="s">
        <v>424</v>
      </c>
      <c r="H106">
        <v>1.646</v>
      </c>
      <c r="I106">
        <v>96.7685</v>
      </c>
      <c r="K106" s="2">
        <v>0.21180555555555555</v>
      </c>
      <c r="L106" s="3">
        <f t="shared" si="7"/>
        <v>294.21180555555554</v>
      </c>
      <c r="M106">
        <f t="shared" si="5"/>
        <v>514.7222119893273</v>
      </c>
      <c r="N106">
        <f t="shared" si="8"/>
        <v>144.72318540746107</v>
      </c>
    </row>
    <row r="107" spans="1:14" ht="12.75">
      <c r="A107" t="s">
        <v>211</v>
      </c>
      <c r="B107" s="1">
        <v>36819</v>
      </c>
      <c r="C107" s="2">
        <v>0.21524305555555556</v>
      </c>
      <c r="D107" t="s">
        <v>423</v>
      </c>
      <c r="E107">
        <v>0.665</v>
      </c>
      <c r="F107">
        <v>9.2645</v>
      </c>
      <c r="G107" t="s">
        <v>424</v>
      </c>
      <c r="H107">
        <v>1.645</v>
      </c>
      <c r="I107">
        <v>98.3593</v>
      </c>
      <c r="K107" s="2">
        <v>0.2138888888888889</v>
      </c>
      <c r="L107" s="3">
        <f t="shared" si="7"/>
        <v>294.2138888888889</v>
      </c>
      <c r="M107">
        <f t="shared" si="5"/>
        <v>487.55650750714403</v>
      </c>
      <c r="N107">
        <f t="shared" si="8"/>
        <v>146.5815548245739</v>
      </c>
    </row>
    <row r="108" spans="1:14" ht="12.75">
      <c r="A108" t="s">
        <v>212</v>
      </c>
      <c r="B108" s="1">
        <v>36819</v>
      </c>
      <c r="C108" s="2">
        <v>0.2173263888888889</v>
      </c>
      <c r="D108" t="s">
        <v>423</v>
      </c>
      <c r="E108">
        <v>0.666</v>
      </c>
      <c r="F108">
        <v>8.8586</v>
      </c>
      <c r="G108" t="s">
        <v>424</v>
      </c>
      <c r="H108">
        <v>1.648</v>
      </c>
      <c r="I108">
        <v>100.2501</v>
      </c>
      <c r="K108" s="2">
        <v>0.21597222222222223</v>
      </c>
      <c r="L108" s="3">
        <f t="shared" si="7"/>
        <v>294.2159722222222</v>
      </c>
      <c r="M108">
        <f t="shared" si="5"/>
        <v>466.19548571458637</v>
      </c>
      <c r="N108">
        <f t="shared" si="8"/>
        <v>148.79038364898736</v>
      </c>
    </row>
    <row r="109" spans="1:14" ht="12.75">
      <c r="A109" t="s">
        <v>213</v>
      </c>
      <c r="B109" s="1">
        <v>36819</v>
      </c>
      <c r="C109" s="2">
        <v>0.21940972222222221</v>
      </c>
      <c r="D109" t="s">
        <v>423</v>
      </c>
      <c r="E109">
        <v>0.666</v>
      </c>
      <c r="F109">
        <v>8.8563</v>
      </c>
      <c r="G109" t="s">
        <v>424</v>
      </c>
      <c r="H109">
        <v>1.648</v>
      </c>
      <c r="I109">
        <v>98.3133</v>
      </c>
      <c r="K109" s="2">
        <v>0.21805555555555556</v>
      </c>
      <c r="L109" s="3">
        <f t="shared" si="7"/>
        <v>294.21805555555557</v>
      </c>
      <c r="M109">
        <f t="shared" si="5"/>
        <v>466.07444518706023</v>
      </c>
      <c r="N109">
        <f t="shared" si="8"/>
        <v>146.5278177154545</v>
      </c>
    </row>
    <row r="110" spans="1:14" ht="12.75">
      <c r="A110" t="s">
        <v>214</v>
      </c>
      <c r="B110" s="1">
        <v>36819</v>
      </c>
      <c r="C110" s="2">
        <v>0.22149305555555554</v>
      </c>
      <c r="D110" t="s">
        <v>423</v>
      </c>
      <c r="E110">
        <v>0.666</v>
      </c>
      <c r="F110">
        <v>8.6457</v>
      </c>
      <c r="G110" t="s">
        <v>424</v>
      </c>
      <c r="H110">
        <v>1.645</v>
      </c>
      <c r="I110">
        <v>96.1402</v>
      </c>
      <c r="K110" s="2">
        <v>0.22013888888888888</v>
      </c>
      <c r="L110" s="3">
        <f t="shared" si="7"/>
        <v>294.22013888888887</v>
      </c>
      <c r="M110">
        <f t="shared" si="5"/>
        <v>454.991342970966</v>
      </c>
      <c r="N110">
        <f t="shared" si="8"/>
        <v>143.98920658877114</v>
      </c>
    </row>
    <row r="111" spans="1:14" ht="12.75">
      <c r="A111" t="s">
        <v>215</v>
      </c>
      <c r="B111" s="1">
        <v>36819</v>
      </c>
      <c r="C111" s="2">
        <v>0.22363425925925925</v>
      </c>
      <c r="D111" t="s">
        <v>423</v>
      </c>
      <c r="E111">
        <v>0.666</v>
      </c>
      <c r="F111">
        <v>9.6784</v>
      </c>
      <c r="G111" t="s">
        <v>424</v>
      </c>
      <c r="H111">
        <v>1.646</v>
      </c>
      <c r="I111">
        <v>97.7947</v>
      </c>
      <c r="K111" s="2">
        <v>0.2222222222222222</v>
      </c>
      <c r="L111" s="3">
        <f t="shared" si="7"/>
        <v>294.22222222222223</v>
      </c>
      <c r="M111">
        <f t="shared" si="5"/>
        <v>509.3385398302275</v>
      </c>
      <c r="N111">
        <f t="shared" si="8"/>
        <v>145.9219902200341</v>
      </c>
    </row>
    <row r="112" spans="1:14" ht="12.75">
      <c r="A112" t="s">
        <v>216</v>
      </c>
      <c r="B112" s="1">
        <v>36819</v>
      </c>
      <c r="C112" s="2">
        <v>0.22565972222222222</v>
      </c>
      <c r="D112" t="s">
        <v>423</v>
      </c>
      <c r="E112">
        <v>0.666</v>
      </c>
      <c r="F112">
        <v>8.6095</v>
      </c>
      <c r="G112" t="s">
        <v>424</v>
      </c>
      <c r="H112">
        <v>1.645</v>
      </c>
      <c r="I112">
        <v>107.3521</v>
      </c>
      <c r="K112" s="2">
        <v>0.22430555555555556</v>
      </c>
      <c r="L112" s="3">
        <f t="shared" si="7"/>
        <v>294.22430555555553</v>
      </c>
      <c r="M112">
        <f t="shared" si="5"/>
        <v>453.0862703203364</v>
      </c>
      <c r="N112">
        <f t="shared" si="8"/>
        <v>157.0869260178177</v>
      </c>
    </row>
    <row r="113" spans="1:14" ht="12.75">
      <c r="A113" t="s">
        <v>217</v>
      </c>
      <c r="B113" s="1">
        <v>36819</v>
      </c>
      <c r="C113" s="2">
        <v>0.22774305555555555</v>
      </c>
      <c r="D113" t="s">
        <v>423</v>
      </c>
      <c r="E113">
        <v>0.666</v>
      </c>
      <c r="F113">
        <v>9.5889</v>
      </c>
      <c r="G113" t="s">
        <v>424</v>
      </c>
      <c r="H113">
        <v>1.646</v>
      </c>
      <c r="I113">
        <v>101.7689</v>
      </c>
      <c r="K113" s="2">
        <v>0.2263888888888889</v>
      </c>
      <c r="L113" s="3">
        <f t="shared" si="7"/>
        <v>294.2263888888889</v>
      </c>
      <c r="M113">
        <f aca="true" t="shared" si="9" ref="M113:M176">500*F113/AVERAGE($Q$207,$Q$47)</f>
        <v>504.62848451996916</v>
      </c>
      <c r="N113">
        <f t="shared" si="8"/>
        <v>150.56464280834803</v>
      </c>
    </row>
    <row r="114" spans="1:14" ht="12.75">
      <c r="A114" t="s">
        <v>218</v>
      </c>
      <c r="B114" s="1">
        <v>36819</v>
      </c>
      <c r="C114" s="2">
        <v>0.22983796296296297</v>
      </c>
      <c r="D114" t="s">
        <v>423</v>
      </c>
      <c r="E114">
        <v>0.666</v>
      </c>
      <c r="F114">
        <v>9.0581</v>
      </c>
      <c r="G114" t="s">
        <v>424</v>
      </c>
      <c r="H114">
        <v>1.646</v>
      </c>
      <c r="I114">
        <v>120.6692</v>
      </c>
      <c r="K114" s="2">
        <v>0.22847222222222222</v>
      </c>
      <c r="L114" s="3">
        <f t="shared" si="7"/>
        <v>294.2284722222222</v>
      </c>
      <c r="M114">
        <f t="shared" si="9"/>
        <v>476.694435819576</v>
      </c>
      <c r="N114">
        <f t="shared" si="8"/>
        <v>172.64393592769522</v>
      </c>
    </row>
    <row r="115" spans="1:14" ht="12.75">
      <c r="A115" t="s">
        <v>219</v>
      </c>
      <c r="B115" s="1">
        <v>36819</v>
      </c>
      <c r="C115" s="2">
        <v>0.2319212962962963</v>
      </c>
      <c r="D115" t="s">
        <v>423</v>
      </c>
      <c r="E115">
        <v>0.665</v>
      </c>
      <c r="F115">
        <v>9.9642</v>
      </c>
      <c r="G115" t="s">
        <v>424</v>
      </c>
      <c r="H115">
        <v>1.645</v>
      </c>
      <c r="I115">
        <v>97.5252</v>
      </c>
      <c r="K115" s="2">
        <v>0.23055555555555554</v>
      </c>
      <c r="L115" s="3">
        <f t="shared" si="7"/>
        <v>294.23055555555555</v>
      </c>
      <c r="M115">
        <f t="shared" si="9"/>
        <v>524.3791410332651</v>
      </c>
      <c r="N115">
        <f t="shared" si="8"/>
        <v>145.60716085247572</v>
      </c>
    </row>
    <row r="116" spans="1:14" ht="12.75">
      <c r="A116" t="s">
        <v>220</v>
      </c>
      <c r="B116" s="1">
        <v>36819</v>
      </c>
      <c r="C116" s="2">
        <v>0.23400462962962965</v>
      </c>
      <c r="D116" t="s">
        <v>423</v>
      </c>
      <c r="E116">
        <v>0.668</v>
      </c>
      <c r="F116">
        <v>9.6097</v>
      </c>
      <c r="G116" t="s">
        <v>424</v>
      </c>
      <c r="H116">
        <v>1.645</v>
      </c>
      <c r="I116">
        <v>103.4174</v>
      </c>
      <c r="K116" s="2">
        <v>0.23263888888888887</v>
      </c>
      <c r="L116" s="3">
        <f t="shared" si="7"/>
        <v>294.2326388888889</v>
      </c>
      <c r="M116">
        <f t="shared" si="9"/>
        <v>505.72311189933646</v>
      </c>
      <c r="N116">
        <f t="shared" si="8"/>
        <v>152.49041725146503</v>
      </c>
    </row>
    <row r="117" spans="1:14" ht="12.75">
      <c r="A117" t="s">
        <v>221</v>
      </c>
      <c r="B117" s="1">
        <v>36819</v>
      </c>
      <c r="C117" s="2">
        <v>0.23608796296296297</v>
      </c>
      <c r="D117" t="s">
        <v>423</v>
      </c>
      <c r="E117">
        <v>0.666</v>
      </c>
      <c r="F117">
        <v>8.8642</v>
      </c>
      <c r="G117" t="s">
        <v>424</v>
      </c>
      <c r="H117">
        <v>1.646</v>
      </c>
      <c r="I117">
        <v>99.4731</v>
      </c>
      <c r="K117" s="2">
        <v>0.2347222222222222</v>
      </c>
      <c r="L117" s="3">
        <f t="shared" si="7"/>
        <v>294.2347222222222</v>
      </c>
      <c r="M117">
        <f t="shared" si="9"/>
        <v>466.4901930859546</v>
      </c>
      <c r="N117">
        <f t="shared" si="8"/>
        <v>147.88269378407875</v>
      </c>
    </row>
    <row r="118" spans="1:14" ht="12.75">
      <c r="A118" t="s">
        <v>222</v>
      </c>
      <c r="B118" s="1">
        <v>36819</v>
      </c>
      <c r="C118" s="2">
        <v>0.2382291666666667</v>
      </c>
      <c r="D118" t="s">
        <v>423</v>
      </c>
      <c r="E118">
        <v>0.666</v>
      </c>
      <c r="F118">
        <v>8.7007</v>
      </c>
      <c r="G118" t="s">
        <v>424</v>
      </c>
      <c r="H118">
        <v>1.648</v>
      </c>
      <c r="I118">
        <v>101.2356</v>
      </c>
      <c r="K118" s="2">
        <v>0.23680555555555557</v>
      </c>
      <c r="L118" s="3">
        <f t="shared" si="7"/>
        <v>294.2368055555556</v>
      </c>
      <c r="M118">
        <f t="shared" si="9"/>
        <v>457.8857903683315</v>
      </c>
      <c r="N118">
        <f t="shared" si="8"/>
        <v>149.94164280196998</v>
      </c>
    </row>
    <row r="119" spans="1:14" ht="12.75">
      <c r="A119" t="s">
        <v>223</v>
      </c>
      <c r="B119" s="1">
        <v>36819</v>
      </c>
      <c r="C119" s="2">
        <v>0.24025462962962962</v>
      </c>
      <c r="D119" t="s">
        <v>423</v>
      </c>
      <c r="E119">
        <v>0.666</v>
      </c>
      <c r="F119">
        <v>8.834</v>
      </c>
      <c r="G119" t="s">
        <v>424</v>
      </c>
      <c r="H119">
        <v>1.645</v>
      </c>
      <c r="I119">
        <v>100.7703</v>
      </c>
      <c r="K119" s="2">
        <v>0.2388888888888889</v>
      </c>
      <c r="L119" s="3">
        <f t="shared" si="7"/>
        <v>294.2388888888889</v>
      </c>
      <c r="M119">
        <f t="shared" si="9"/>
        <v>464.90087833321934</v>
      </c>
      <c r="N119">
        <f t="shared" si="8"/>
        <v>149.39808026124666</v>
      </c>
    </row>
    <row r="120" spans="1:14" ht="12.75">
      <c r="A120" t="s">
        <v>431</v>
      </c>
      <c r="B120" s="1">
        <v>36819</v>
      </c>
      <c r="C120">
        <f>AVERAGE(C119,C121)</f>
        <v>0.24237268518518518</v>
      </c>
      <c r="D120" t="s">
        <v>423</v>
      </c>
      <c r="E120" t="s">
        <v>431</v>
      </c>
      <c r="F120" t="s">
        <v>431</v>
      </c>
      <c r="G120" t="s">
        <v>424</v>
      </c>
      <c r="H120" t="s">
        <v>431</v>
      </c>
      <c r="I120" t="s">
        <v>431</v>
      </c>
      <c r="K120" s="2">
        <v>0.24097222222222223</v>
      </c>
      <c r="L120" s="3">
        <f t="shared" si="7"/>
        <v>294.24097222222224</v>
      </c>
      <c r="M120" t="s">
        <v>431</v>
      </c>
      <c r="N120" t="s">
        <v>431</v>
      </c>
    </row>
    <row r="121" spans="1:14" ht="12.75">
      <c r="A121" t="s">
        <v>224</v>
      </c>
      <c r="B121" s="1">
        <v>36819</v>
      </c>
      <c r="C121" s="2">
        <v>0.24449074074074073</v>
      </c>
      <c r="D121" t="s">
        <v>423</v>
      </c>
      <c r="E121">
        <v>0.666</v>
      </c>
      <c r="F121">
        <v>8.8602</v>
      </c>
      <c r="G121" t="s">
        <v>424</v>
      </c>
      <c r="H121">
        <v>1.645</v>
      </c>
      <c r="I121">
        <v>97.4479</v>
      </c>
      <c r="K121" s="2">
        <v>0.24305555555555555</v>
      </c>
      <c r="L121" s="3">
        <f t="shared" si="7"/>
        <v>294.24305555555554</v>
      </c>
      <c r="M121">
        <f t="shared" si="9"/>
        <v>466.27968782069166</v>
      </c>
      <c r="N121">
        <f aca="true" t="shared" si="10" ref="N121:N143">(277-103)/(-60+(AVERAGE($P$207,$P$47)))*I121+277-((277-103)/(-60+(AVERAGE($P$207,$P$47)))*210)</f>
        <v>145.5168591451946</v>
      </c>
    </row>
    <row r="122" spans="1:14" ht="12.75">
      <c r="A122" t="s">
        <v>225</v>
      </c>
      <c r="B122" s="1">
        <v>36819</v>
      </c>
      <c r="C122" s="2">
        <v>0.24651620370370372</v>
      </c>
      <c r="D122" t="s">
        <v>423</v>
      </c>
      <c r="E122">
        <v>0.666</v>
      </c>
      <c r="F122">
        <v>8.9021</v>
      </c>
      <c r="G122" t="s">
        <v>424</v>
      </c>
      <c r="H122">
        <v>1.646</v>
      </c>
      <c r="I122">
        <v>115.7107</v>
      </c>
      <c r="K122" s="2">
        <v>0.24513888888888888</v>
      </c>
      <c r="L122" s="3">
        <f t="shared" si="7"/>
        <v>294.2451388888889</v>
      </c>
      <c r="M122">
        <f t="shared" si="9"/>
        <v>468.48473047432105</v>
      </c>
      <c r="N122">
        <f t="shared" si="10"/>
        <v>166.85142602402794</v>
      </c>
    </row>
    <row r="123" spans="1:14" ht="12.75">
      <c r="A123" t="s">
        <v>226</v>
      </c>
      <c r="B123" s="1">
        <v>36819</v>
      </c>
      <c r="C123" s="2">
        <v>0.24859953703703705</v>
      </c>
      <c r="D123" t="s">
        <v>423</v>
      </c>
      <c r="E123">
        <v>0.665</v>
      </c>
      <c r="F123">
        <v>10.0534</v>
      </c>
      <c r="G123" t="s">
        <v>424</v>
      </c>
      <c r="H123">
        <v>1.643</v>
      </c>
      <c r="I123">
        <v>101.6792</v>
      </c>
      <c r="K123" s="2">
        <v>0.24722222222222223</v>
      </c>
      <c r="L123" s="3">
        <f t="shared" si="7"/>
        <v>294.2472222222222</v>
      </c>
      <c r="M123">
        <f t="shared" si="9"/>
        <v>529.0734084486288</v>
      </c>
      <c r="N123">
        <f t="shared" si="10"/>
        <v>150.45985544556515</v>
      </c>
    </row>
    <row r="124" spans="1:14" ht="12.75">
      <c r="A124" t="s">
        <v>227</v>
      </c>
      <c r="B124" s="1">
        <v>36819</v>
      </c>
      <c r="C124" s="2">
        <v>0.25068287037037035</v>
      </c>
      <c r="D124" t="s">
        <v>423</v>
      </c>
      <c r="E124">
        <v>0.67</v>
      </c>
      <c r="F124">
        <v>10.0037</v>
      </c>
      <c r="G124" t="s">
        <v>424</v>
      </c>
      <c r="H124">
        <v>1.65</v>
      </c>
      <c r="I124">
        <v>109.1021</v>
      </c>
      <c r="K124" s="2">
        <v>0.24930555555555556</v>
      </c>
      <c r="L124" s="3">
        <f t="shared" si="7"/>
        <v>294.24930555555557</v>
      </c>
      <c r="M124">
        <f t="shared" si="9"/>
        <v>526.4578805277367</v>
      </c>
      <c r="N124">
        <f t="shared" si="10"/>
        <v>159.13127256040474</v>
      </c>
    </row>
    <row r="125" spans="1:14" ht="12.75">
      <c r="A125" t="s">
        <v>228</v>
      </c>
      <c r="B125" s="1">
        <v>36819</v>
      </c>
      <c r="C125" s="2">
        <v>0.2527662037037037</v>
      </c>
      <c r="D125" t="s">
        <v>423</v>
      </c>
      <c r="E125">
        <v>0.67</v>
      </c>
      <c r="F125">
        <v>9.032</v>
      </c>
      <c r="G125" t="s">
        <v>424</v>
      </c>
      <c r="H125">
        <v>1.65</v>
      </c>
      <c r="I125">
        <v>103.1425</v>
      </c>
      <c r="K125" s="2">
        <v>0.2513888888888889</v>
      </c>
      <c r="L125" s="3">
        <f t="shared" si="7"/>
        <v>294.25138888888887</v>
      </c>
      <c r="M125">
        <f t="shared" si="9"/>
        <v>475.32088896373523</v>
      </c>
      <c r="N125">
        <f t="shared" si="10"/>
        <v>152.1692796145752</v>
      </c>
    </row>
    <row r="126" spans="1:14" ht="12.75">
      <c r="A126" t="s">
        <v>229</v>
      </c>
      <c r="B126" s="1">
        <v>36819</v>
      </c>
      <c r="C126" s="2">
        <v>0.25484953703703705</v>
      </c>
      <c r="D126" t="s">
        <v>423</v>
      </c>
      <c r="E126">
        <v>0.666</v>
      </c>
      <c r="F126">
        <v>9.8233</v>
      </c>
      <c r="G126" t="s">
        <v>424</v>
      </c>
      <c r="H126">
        <v>1.643</v>
      </c>
      <c r="I126">
        <v>101.4556</v>
      </c>
      <c r="K126" s="2">
        <v>0.2534722222222222</v>
      </c>
      <c r="L126" s="3">
        <f t="shared" si="7"/>
        <v>294.25347222222223</v>
      </c>
      <c r="M126">
        <f t="shared" si="9"/>
        <v>516.9640930643777</v>
      </c>
      <c r="N126">
        <f t="shared" si="10"/>
        <v>150.19864636732376</v>
      </c>
    </row>
    <row r="127" spans="1:14" ht="12.75">
      <c r="A127" t="s">
        <v>230</v>
      </c>
      <c r="B127" s="1">
        <v>36819</v>
      </c>
      <c r="C127" s="2">
        <v>0.2569328703703704</v>
      </c>
      <c r="D127" t="s">
        <v>423</v>
      </c>
      <c r="E127">
        <v>0.666</v>
      </c>
      <c r="F127">
        <v>9.5497</v>
      </c>
      <c r="G127" t="s">
        <v>424</v>
      </c>
      <c r="H127">
        <v>1.646</v>
      </c>
      <c r="I127">
        <v>99.9249</v>
      </c>
      <c r="K127" s="2">
        <v>0.2555555555555556</v>
      </c>
      <c r="L127" s="3">
        <f t="shared" si="7"/>
        <v>294.25555555555553</v>
      </c>
      <c r="M127">
        <f t="shared" si="9"/>
        <v>502.5655329203921</v>
      </c>
      <c r="N127">
        <f t="shared" si="10"/>
        <v>148.4104856514735</v>
      </c>
    </row>
    <row r="128" spans="1:14" ht="12.75">
      <c r="A128" t="s">
        <v>231</v>
      </c>
      <c r="B128" s="1">
        <v>36819</v>
      </c>
      <c r="C128" s="2">
        <v>0.2590162037037037</v>
      </c>
      <c r="D128" t="s">
        <v>423</v>
      </c>
      <c r="E128">
        <v>0.666</v>
      </c>
      <c r="F128">
        <v>8.6243</v>
      </c>
      <c r="G128" t="s">
        <v>424</v>
      </c>
      <c r="H128">
        <v>1.646</v>
      </c>
      <c r="I128">
        <v>103.636</v>
      </c>
      <c r="K128" s="2">
        <v>0.2576388888888889</v>
      </c>
      <c r="L128" s="3">
        <f t="shared" si="7"/>
        <v>294.2576388888889</v>
      </c>
      <c r="M128">
        <f t="shared" si="9"/>
        <v>453.8651398018093</v>
      </c>
      <c r="N128">
        <f t="shared" si="10"/>
        <v>152.74578533958476</v>
      </c>
    </row>
    <row r="129" spans="1:14" ht="12.75">
      <c r="A129" t="s">
        <v>232</v>
      </c>
      <c r="B129" s="1">
        <v>36819</v>
      </c>
      <c r="C129" s="2">
        <v>0.2611111111111111</v>
      </c>
      <c r="D129" t="s">
        <v>423</v>
      </c>
      <c r="E129">
        <v>0.665</v>
      </c>
      <c r="F129">
        <v>9.2419</v>
      </c>
      <c r="G129" t="s">
        <v>424</v>
      </c>
      <c r="H129">
        <v>1.646</v>
      </c>
      <c r="I129">
        <v>100.9249</v>
      </c>
      <c r="K129" s="2">
        <v>0.25972222222222224</v>
      </c>
      <c r="L129" s="3">
        <f t="shared" si="7"/>
        <v>294.2597222222222</v>
      </c>
      <c r="M129">
        <f t="shared" si="9"/>
        <v>486.3671527584084</v>
      </c>
      <c r="N129">
        <f t="shared" si="10"/>
        <v>149.57868367580892</v>
      </c>
    </row>
    <row r="130" spans="1:14" ht="12.75">
      <c r="A130" t="s">
        <v>233</v>
      </c>
      <c r="B130" s="1">
        <v>36819</v>
      </c>
      <c r="C130" s="2">
        <v>0.26319444444444445</v>
      </c>
      <c r="D130" t="s">
        <v>423</v>
      </c>
      <c r="E130">
        <v>0.668</v>
      </c>
      <c r="F130">
        <v>8.3214</v>
      </c>
      <c r="G130" t="s">
        <v>424</v>
      </c>
      <c r="H130">
        <v>1.646</v>
      </c>
      <c r="I130">
        <v>98.9246</v>
      </c>
      <c r="K130" s="2">
        <v>0.26180555555555557</v>
      </c>
      <c r="L130" s="3">
        <f t="shared" si="7"/>
        <v>294.26180555555555</v>
      </c>
      <c r="M130">
        <f t="shared" si="9"/>
        <v>437.9246285897727</v>
      </c>
      <c r="N130">
        <f t="shared" si="10"/>
        <v>147.24193716773073</v>
      </c>
    </row>
    <row r="131" spans="1:14" ht="12.75">
      <c r="A131" t="s">
        <v>234</v>
      </c>
      <c r="B131" s="1">
        <v>36819</v>
      </c>
      <c r="C131" s="2">
        <v>0.2652777777777778</v>
      </c>
      <c r="D131" t="s">
        <v>423</v>
      </c>
      <c r="E131">
        <v>0.666</v>
      </c>
      <c r="F131">
        <v>9.3114</v>
      </c>
      <c r="G131" t="s">
        <v>424</v>
      </c>
      <c r="H131">
        <v>1.648</v>
      </c>
      <c r="I131">
        <v>99.1199</v>
      </c>
      <c r="K131" s="2">
        <v>0.2638888888888889</v>
      </c>
      <c r="L131" s="3">
        <f t="shared" si="7"/>
        <v>294.2638888888889</v>
      </c>
      <c r="M131">
        <f t="shared" si="9"/>
        <v>490.0246817423522</v>
      </c>
      <c r="N131">
        <f t="shared" si="10"/>
        <v>147.47008624188345</v>
      </c>
    </row>
    <row r="132" spans="1:14" ht="12.75">
      <c r="A132" t="s">
        <v>235</v>
      </c>
      <c r="B132" s="1">
        <v>36819</v>
      </c>
      <c r="C132" s="2">
        <v>0.2673611111111111</v>
      </c>
      <c r="D132" t="s">
        <v>423</v>
      </c>
      <c r="E132">
        <v>0.666</v>
      </c>
      <c r="F132">
        <v>9.3116</v>
      </c>
      <c r="G132" t="s">
        <v>424</v>
      </c>
      <c r="H132">
        <v>1.646</v>
      </c>
      <c r="I132">
        <v>96.6659</v>
      </c>
      <c r="K132" s="2">
        <v>0.2659722222222222</v>
      </c>
      <c r="L132" s="3">
        <f t="shared" si="7"/>
        <v>294.2659722222222</v>
      </c>
      <c r="M132">
        <f t="shared" si="9"/>
        <v>490.0352070056153</v>
      </c>
      <c r="N132">
        <f t="shared" si="10"/>
        <v>144.60332829016426</v>
      </c>
    </row>
    <row r="133" spans="1:14" ht="12.75">
      <c r="A133" t="s">
        <v>236</v>
      </c>
      <c r="B133" s="1">
        <v>36819</v>
      </c>
      <c r="C133" s="2">
        <v>0.26944444444444443</v>
      </c>
      <c r="D133" t="s">
        <v>423</v>
      </c>
      <c r="E133">
        <v>0.668</v>
      </c>
      <c r="F133">
        <v>9.8092</v>
      </c>
      <c r="G133" t="s">
        <v>424</v>
      </c>
      <c r="H133">
        <v>1.646</v>
      </c>
      <c r="I133">
        <v>101.1725</v>
      </c>
      <c r="K133" s="2">
        <v>0.26805555555555555</v>
      </c>
      <c r="L133" s="3">
        <f t="shared" si="7"/>
        <v>294.2680555555556</v>
      </c>
      <c r="M133">
        <f t="shared" si="9"/>
        <v>516.222062004326</v>
      </c>
      <c r="N133">
        <f t="shared" si="10"/>
        <v>149.86792950663437</v>
      </c>
    </row>
    <row r="134" spans="1:14" ht="12.75">
      <c r="A134" t="s">
        <v>237</v>
      </c>
      <c r="B134" s="1">
        <v>36819</v>
      </c>
      <c r="C134" s="2">
        <v>0.27152777777777776</v>
      </c>
      <c r="D134" t="s">
        <v>423</v>
      </c>
      <c r="E134">
        <v>0.666</v>
      </c>
      <c r="F134">
        <v>9.0098</v>
      </c>
      <c r="G134" t="s">
        <v>424</v>
      </c>
      <c r="H134">
        <v>1.646</v>
      </c>
      <c r="I134">
        <v>102.8339</v>
      </c>
      <c r="K134" s="2">
        <v>0.2701388888888889</v>
      </c>
      <c r="L134" s="3">
        <f aca="true" t="shared" si="11" ref="L134:L197">B134-DATE(1999,12,31)+K134</f>
        <v>294.2701388888889</v>
      </c>
      <c r="M134">
        <f t="shared" si="9"/>
        <v>474.1525847415259</v>
      </c>
      <c r="N134">
        <f t="shared" si="10"/>
        <v>151.80877370426526</v>
      </c>
    </row>
    <row r="135" spans="1:14" ht="12.75">
      <c r="A135" t="s">
        <v>238</v>
      </c>
      <c r="B135" s="1">
        <v>36819</v>
      </c>
      <c r="C135" s="2">
        <v>0.2736226851851852</v>
      </c>
      <c r="D135" t="s">
        <v>423</v>
      </c>
      <c r="E135">
        <v>0.666</v>
      </c>
      <c r="F135">
        <v>9.0703</v>
      </c>
      <c r="G135" t="s">
        <v>424</v>
      </c>
      <c r="H135">
        <v>1.643</v>
      </c>
      <c r="I135">
        <v>98.273</v>
      </c>
      <c r="K135" s="2">
        <v>0.2722222222222222</v>
      </c>
      <c r="L135" s="3">
        <f t="shared" si="11"/>
        <v>294.27222222222224</v>
      </c>
      <c r="M135">
        <f t="shared" si="9"/>
        <v>477.33647687862793</v>
      </c>
      <c r="N135">
        <f t="shared" si="10"/>
        <v>146.48073933507374</v>
      </c>
    </row>
    <row r="136" spans="1:14" ht="12.75">
      <c r="A136" t="s">
        <v>239</v>
      </c>
      <c r="B136" s="1">
        <v>36819</v>
      </c>
      <c r="C136" s="2">
        <v>0.2757060185185185</v>
      </c>
      <c r="D136" t="s">
        <v>423</v>
      </c>
      <c r="E136">
        <v>0.665</v>
      </c>
      <c r="F136">
        <v>8.8988</v>
      </c>
      <c r="G136" t="s">
        <v>424</v>
      </c>
      <c r="H136">
        <v>1.643</v>
      </c>
      <c r="I136">
        <v>101.7348</v>
      </c>
      <c r="K136" s="2">
        <v>0.2743055555555555</v>
      </c>
      <c r="L136" s="3">
        <f t="shared" si="11"/>
        <v>294.27430555555554</v>
      </c>
      <c r="M136">
        <f t="shared" si="9"/>
        <v>468.31106363047905</v>
      </c>
      <c r="N136">
        <f t="shared" si="10"/>
        <v>150.5248072557182</v>
      </c>
    </row>
    <row r="137" spans="1:14" ht="12.75">
      <c r="A137" t="s">
        <v>240</v>
      </c>
      <c r="B137" s="1">
        <v>36819</v>
      </c>
      <c r="C137" s="2">
        <v>0.2777893518518519</v>
      </c>
      <c r="D137" t="s">
        <v>423</v>
      </c>
      <c r="E137">
        <v>0.666</v>
      </c>
      <c r="F137">
        <v>8.9819</v>
      </c>
      <c r="G137" t="s">
        <v>424</v>
      </c>
      <c r="H137">
        <v>1.646</v>
      </c>
      <c r="I137">
        <v>104.9121</v>
      </c>
      <c r="K137" s="2">
        <v>0.27638888888888885</v>
      </c>
      <c r="L137" s="3">
        <f t="shared" si="11"/>
        <v>294.2763888888889</v>
      </c>
      <c r="M137">
        <f t="shared" si="9"/>
        <v>472.68431051631677</v>
      </c>
      <c r="N137">
        <f t="shared" si="10"/>
        <v>154.2365228384392</v>
      </c>
    </row>
    <row r="138" spans="1:14" ht="12.75">
      <c r="A138" t="s">
        <v>241</v>
      </c>
      <c r="B138" s="1">
        <v>36819</v>
      </c>
      <c r="C138" s="2">
        <v>0.2798726851851852</v>
      </c>
      <c r="D138" t="s">
        <v>423</v>
      </c>
      <c r="E138">
        <v>0.666</v>
      </c>
      <c r="F138">
        <v>9.292</v>
      </c>
      <c r="G138" t="s">
        <v>424</v>
      </c>
      <c r="H138">
        <v>1.646</v>
      </c>
      <c r="I138">
        <v>103.2346</v>
      </c>
      <c r="K138" s="2">
        <v>0.27847222222222223</v>
      </c>
      <c r="L138" s="3">
        <f t="shared" si="11"/>
        <v>294.2784722222222</v>
      </c>
      <c r="M138">
        <f t="shared" si="9"/>
        <v>489.0037312058268</v>
      </c>
      <c r="N138">
        <f t="shared" si="10"/>
        <v>152.27687065261648</v>
      </c>
    </row>
    <row r="139" spans="1:14" ht="12.75">
      <c r="A139" t="s">
        <v>242</v>
      </c>
      <c r="B139" s="1">
        <v>36819</v>
      </c>
      <c r="C139" s="2">
        <v>0.28195601851851854</v>
      </c>
      <c r="D139" t="s">
        <v>423</v>
      </c>
      <c r="E139">
        <v>0.666</v>
      </c>
      <c r="F139">
        <v>9.3596</v>
      </c>
      <c r="G139" t="s">
        <v>424</v>
      </c>
      <c r="H139">
        <v>1.645</v>
      </c>
      <c r="I139">
        <v>102.4723</v>
      </c>
      <c r="K139" s="2">
        <v>0.28055555555555556</v>
      </c>
      <c r="L139" s="3">
        <f t="shared" si="11"/>
        <v>294.28055555555557</v>
      </c>
      <c r="M139">
        <f t="shared" si="9"/>
        <v>492.56127018877066</v>
      </c>
      <c r="N139">
        <f t="shared" si="10"/>
        <v>151.3863532986656</v>
      </c>
    </row>
    <row r="140" spans="1:14" ht="12.75">
      <c r="A140" t="s">
        <v>243</v>
      </c>
      <c r="B140" s="1">
        <v>36819</v>
      </c>
      <c r="C140" s="2">
        <v>0.28403935185185186</v>
      </c>
      <c r="D140" t="s">
        <v>423</v>
      </c>
      <c r="E140">
        <v>0.666</v>
      </c>
      <c r="F140">
        <v>9.2096</v>
      </c>
      <c r="G140" t="s">
        <v>424</v>
      </c>
      <c r="H140">
        <v>1.646</v>
      </c>
      <c r="I140">
        <v>102.7764</v>
      </c>
      <c r="K140" s="2">
        <v>0.2826388888888889</v>
      </c>
      <c r="L140" s="3">
        <f t="shared" si="11"/>
        <v>294.28263888888887</v>
      </c>
      <c r="M140">
        <f t="shared" si="9"/>
        <v>484.6673227414101</v>
      </c>
      <c r="N140">
        <f t="shared" si="10"/>
        <v>151.741602317866</v>
      </c>
    </row>
    <row r="141" spans="1:14" ht="12.75">
      <c r="A141" t="s">
        <v>244</v>
      </c>
      <c r="B141" s="1">
        <v>36819</v>
      </c>
      <c r="C141" s="2">
        <v>0.2861226851851852</v>
      </c>
      <c r="D141" t="s">
        <v>423</v>
      </c>
      <c r="E141">
        <v>0.666</v>
      </c>
      <c r="F141">
        <v>10.0529</v>
      </c>
      <c r="G141" t="s">
        <v>424</v>
      </c>
      <c r="H141">
        <v>1.645</v>
      </c>
      <c r="I141">
        <v>102.6229</v>
      </c>
      <c r="K141" s="2">
        <v>0.2847222222222222</v>
      </c>
      <c r="L141" s="3">
        <f t="shared" si="11"/>
        <v>294.28472222222223</v>
      </c>
      <c r="M141">
        <f t="shared" si="9"/>
        <v>529.0470952904709</v>
      </c>
      <c r="N141">
        <f t="shared" si="10"/>
        <v>151.56228392113053</v>
      </c>
    </row>
    <row r="142" spans="1:14" ht="12.75">
      <c r="A142" t="s">
        <v>245</v>
      </c>
      <c r="B142" s="1">
        <v>36819</v>
      </c>
      <c r="C142" s="2">
        <v>0.28821759259259255</v>
      </c>
      <c r="D142" t="s">
        <v>423</v>
      </c>
      <c r="E142">
        <v>0.666</v>
      </c>
      <c r="F142">
        <v>8.8487</v>
      </c>
      <c r="G142" t="s">
        <v>424</v>
      </c>
      <c r="H142">
        <v>1.646</v>
      </c>
      <c r="I142">
        <v>101.1379</v>
      </c>
      <c r="K142" s="2">
        <v>0.28680555555555554</v>
      </c>
      <c r="L142" s="3">
        <f t="shared" si="11"/>
        <v>294.28680555555553</v>
      </c>
      <c r="M142">
        <f t="shared" si="9"/>
        <v>465.6744851830606</v>
      </c>
      <c r="N142">
        <f t="shared" si="10"/>
        <v>149.8275098549924</v>
      </c>
    </row>
    <row r="143" spans="1:14" ht="12.75">
      <c r="A143" t="s">
        <v>246</v>
      </c>
      <c r="B143" s="1">
        <v>36819</v>
      </c>
      <c r="C143" s="2">
        <v>0.29030092592592593</v>
      </c>
      <c r="D143" t="s">
        <v>423</v>
      </c>
      <c r="E143">
        <v>0.666</v>
      </c>
      <c r="F143">
        <v>9.5681</v>
      </c>
      <c r="G143" t="s">
        <v>424</v>
      </c>
      <c r="H143">
        <v>1.645</v>
      </c>
      <c r="I143">
        <v>102.7521</v>
      </c>
      <c r="K143" s="2">
        <v>0.2888888888888889</v>
      </c>
      <c r="L143" s="3">
        <f t="shared" si="11"/>
        <v>294.2888888888889</v>
      </c>
      <c r="M143">
        <f t="shared" si="9"/>
        <v>503.5338571406017</v>
      </c>
      <c r="N143">
        <f t="shared" si="10"/>
        <v>151.71321510587467</v>
      </c>
    </row>
    <row r="144" spans="1:14" ht="12.75">
      <c r="A144" t="s">
        <v>431</v>
      </c>
      <c r="B144" s="1">
        <v>36819</v>
      </c>
      <c r="C144">
        <f>AVERAGE(C143,C145)</f>
        <v>0.29238425925925926</v>
      </c>
      <c r="D144" t="s">
        <v>423</v>
      </c>
      <c r="E144" t="s">
        <v>431</v>
      </c>
      <c r="F144" t="s">
        <v>431</v>
      </c>
      <c r="G144" t="s">
        <v>424</v>
      </c>
      <c r="H144" t="s">
        <v>431</v>
      </c>
      <c r="I144" t="s">
        <v>431</v>
      </c>
      <c r="K144" s="2">
        <v>0.29097222222222224</v>
      </c>
      <c r="L144" s="3">
        <f t="shared" si="11"/>
        <v>294.2909722222222</v>
      </c>
      <c r="M144" t="s">
        <v>431</v>
      </c>
      <c r="N144" t="s">
        <v>431</v>
      </c>
    </row>
    <row r="145" spans="1:14" ht="12.75">
      <c r="A145" t="s">
        <v>247</v>
      </c>
      <c r="B145" s="1">
        <v>36819</v>
      </c>
      <c r="C145" s="2">
        <v>0.2944675925925926</v>
      </c>
      <c r="D145" t="s">
        <v>423</v>
      </c>
      <c r="E145">
        <v>0.666</v>
      </c>
      <c r="F145">
        <v>9.8441</v>
      </c>
      <c r="G145" t="s">
        <v>424</v>
      </c>
      <c r="H145">
        <v>1.646</v>
      </c>
      <c r="I145">
        <v>101.5122</v>
      </c>
      <c r="K145" s="2">
        <v>0.29305555555555557</v>
      </c>
      <c r="L145" s="3">
        <f t="shared" si="11"/>
        <v>294.29305555555555</v>
      </c>
      <c r="M145">
        <f t="shared" si="9"/>
        <v>518.0587204437451</v>
      </c>
      <c r="N145">
        <f>(277-103)/(-60+(AVERAGE($P$207,$P$47)))*I145+277-((277-103)/(-60+(AVERAGE($P$207,$P$47)))*210)</f>
        <v>150.26476637550115</v>
      </c>
    </row>
    <row r="146" spans="1:14" ht="12.75">
      <c r="A146" t="s">
        <v>431</v>
      </c>
      <c r="B146" s="1">
        <v>36819</v>
      </c>
      <c r="C146">
        <f>AVERAGE(C145,C147)</f>
        <v>0.2965798611111111</v>
      </c>
      <c r="D146" t="s">
        <v>423</v>
      </c>
      <c r="E146" t="s">
        <v>431</v>
      </c>
      <c r="F146" t="s">
        <v>431</v>
      </c>
      <c r="G146" t="s">
        <v>424</v>
      </c>
      <c r="H146" t="s">
        <v>431</v>
      </c>
      <c r="I146" t="s">
        <v>431</v>
      </c>
      <c r="K146" s="2">
        <v>0.2951388888888889</v>
      </c>
      <c r="L146" s="3">
        <f t="shared" si="11"/>
        <v>294.2951388888889</v>
      </c>
      <c r="M146" t="s">
        <v>431</v>
      </c>
      <c r="N146" t="s">
        <v>431</v>
      </c>
    </row>
    <row r="147" spans="1:14" ht="12.75">
      <c r="A147" t="s">
        <v>248</v>
      </c>
      <c r="B147" s="1">
        <v>36819</v>
      </c>
      <c r="C147" s="2">
        <v>0.2986921296296296</v>
      </c>
      <c r="D147" t="s">
        <v>423</v>
      </c>
      <c r="E147">
        <v>0.666</v>
      </c>
      <c r="F147">
        <v>9.1772</v>
      </c>
      <c r="G147" t="s">
        <v>424</v>
      </c>
      <c r="H147">
        <v>1.646</v>
      </c>
      <c r="I147">
        <v>103.2068</v>
      </c>
      <c r="K147" s="2">
        <v>0.2972222222222222</v>
      </c>
      <c r="L147" s="3">
        <f t="shared" si="11"/>
        <v>294.2972222222222</v>
      </c>
      <c r="M147">
        <f t="shared" si="9"/>
        <v>482.96223009278015</v>
      </c>
      <c r="N147">
        <f>(277-103)/(-60+(AVERAGE($P$207,$P$47)))*I147+277-((277-103)/(-60+(AVERAGE($P$207,$P$47)))*210)</f>
        <v>152.24439474754</v>
      </c>
    </row>
    <row r="148" spans="1:14" ht="12.75">
      <c r="A148" t="s">
        <v>249</v>
      </c>
      <c r="B148" s="1">
        <v>36819</v>
      </c>
      <c r="C148" s="2">
        <v>0.3007175925925926</v>
      </c>
      <c r="D148" t="s">
        <v>423</v>
      </c>
      <c r="E148">
        <v>0.666</v>
      </c>
      <c r="F148">
        <v>9.2532</v>
      </c>
      <c r="G148" t="s">
        <v>424</v>
      </c>
      <c r="H148">
        <v>1.645</v>
      </c>
      <c r="I148">
        <v>102.98</v>
      </c>
      <c r="K148" s="2">
        <v>0.29930555555555555</v>
      </c>
      <c r="L148" s="3">
        <f t="shared" si="11"/>
        <v>294.2993055555556</v>
      </c>
      <c r="M148">
        <f t="shared" si="9"/>
        <v>486.9618301327762</v>
      </c>
      <c r="N148">
        <f>(277-103)/(-60+(AVERAGE($P$207,$P$47)))*I148+277-((277-103)/(-60+(AVERAGE($P$207,$P$47)))*210)</f>
        <v>151.97944743562073</v>
      </c>
    </row>
    <row r="149" spans="1:14" ht="12.75">
      <c r="A149" t="s">
        <v>431</v>
      </c>
      <c r="B149" s="1">
        <v>36819</v>
      </c>
      <c r="C149">
        <f>AVERAGE(C148,C150)</f>
        <v>0.30280671296296297</v>
      </c>
      <c r="D149" t="s">
        <v>423</v>
      </c>
      <c r="E149" t="s">
        <v>431</v>
      </c>
      <c r="F149" t="s">
        <v>431</v>
      </c>
      <c r="G149" t="s">
        <v>424</v>
      </c>
      <c r="H149" t="s">
        <v>431</v>
      </c>
      <c r="I149" t="s">
        <v>431</v>
      </c>
      <c r="K149" s="2">
        <v>0.3013888888888889</v>
      </c>
      <c r="L149" s="3">
        <f t="shared" si="11"/>
        <v>294.3013888888889</v>
      </c>
      <c r="M149" t="s">
        <v>431</v>
      </c>
      <c r="N149" t="s">
        <v>431</v>
      </c>
    </row>
    <row r="150" spans="1:14" ht="12.75">
      <c r="A150" t="s">
        <v>250</v>
      </c>
      <c r="B150" s="1">
        <v>36819</v>
      </c>
      <c r="C150" s="2">
        <v>0.3048958333333333</v>
      </c>
      <c r="D150" t="s">
        <v>423</v>
      </c>
      <c r="E150">
        <v>0.666</v>
      </c>
      <c r="F150">
        <v>9.1323</v>
      </c>
      <c r="G150" t="s">
        <v>424</v>
      </c>
      <c r="H150">
        <v>1.646</v>
      </c>
      <c r="I150">
        <v>102.8336</v>
      </c>
      <c r="K150" s="2">
        <v>0.3034722222222222</v>
      </c>
      <c r="L150" s="3">
        <f t="shared" si="11"/>
        <v>294.30347222222224</v>
      </c>
      <c r="M150">
        <f t="shared" si="9"/>
        <v>480.59930849020367</v>
      </c>
      <c r="N150">
        <f>(277-103)/(-60+(AVERAGE($P$207,$P$47)))*I150+277-((277-103)/(-60+(AVERAGE($P$207,$P$47)))*210)</f>
        <v>151.80842324485798</v>
      </c>
    </row>
    <row r="151" spans="1:14" ht="12.75">
      <c r="A151" t="s">
        <v>251</v>
      </c>
      <c r="B151" s="1">
        <v>36819</v>
      </c>
      <c r="C151" s="2">
        <v>0.30697916666666664</v>
      </c>
      <c r="D151" t="s">
        <v>423</v>
      </c>
      <c r="E151">
        <v>0.665</v>
      </c>
      <c r="F151">
        <v>8.4073</v>
      </c>
      <c r="G151" t="s">
        <v>424</v>
      </c>
      <c r="H151">
        <v>1.646</v>
      </c>
      <c r="I151">
        <v>101.4482</v>
      </c>
      <c r="K151" s="2">
        <v>0.3055555555555555</v>
      </c>
      <c r="L151" s="3">
        <f t="shared" si="11"/>
        <v>294.30555555555554</v>
      </c>
      <c r="M151">
        <f t="shared" si="9"/>
        <v>442.4452291612944</v>
      </c>
      <c r="N151">
        <f>(277-103)/(-60+(AVERAGE($P$207,$P$47)))*I151+277-((277-103)/(-60+(AVERAGE($P$207,$P$47)))*210)</f>
        <v>150.1900017019437</v>
      </c>
    </row>
    <row r="152" spans="1:14" ht="12.75">
      <c r="A152" t="s">
        <v>431</v>
      </c>
      <c r="B152" s="1">
        <v>36819</v>
      </c>
      <c r="C152">
        <f>AVERAGE(C151,C153)</f>
        <v>0.3090625</v>
      </c>
      <c r="D152" t="s">
        <v>423</v>
      </c>
      <c r="E152" t="s">
        <v>431</v>
      </c>
      <c r="F152" t="s">
        <v>431</v>
      </c>
      <c r="G152" t="s">
        <v>424</v>
      </c>
      <c r="H152" t="s">
        <v>431</v>
      </c>
      <c r="I152" t="s">
        <v>431</v>
      </c>
      <c r="K152" s="2">
        <v>0.3076388888888889</v>
      </c>
      <c r="L152" s="3">
        <f t="shared" si="11"/>
        <v>294.3076388888889</v>
      </c>
      <c r="M152" t="s">
        <v>431</v>
      </c>
      <c r="N152" t="s">
        <v>431</v>
      </c>
    </row>
    <row r="153" spans="1:14" ht="12.75">
      <c r="A153" t="s">
        <v>252</v>
      </c>
      <c r="B153" s="1">
        <v>36819</v>
      </c>
      <c r="C153" s="2">
        <v>0.31114583333333334</v>
      </c>
      <c r="D153" t="s">
        <v>423</v>
      </c>
      <c r="E153">
        <v>0.666</v>
      </c>
      <c r="F153">
        <v>9.5367</v>
      </c>
      <c r="G153" t="s">
        <v>424</v>
      </c>
      <c r="H153">
        <v>1.645</v>
      </c>
      <c r="I153">
        <v>101.4028</v>
      </c>
      <c r="K153" s="2">
        <v>0.30972222222222223</v>
      </c>
      <c r="L153" s="3">
        <f t="shared" si="11"/>
        <v>294.3097222222222</v>
      </c>
      <c r="M153">
        <f t="shared" si="9"/>
        <v>501.88139080828756</v>
      </c>
      <c r="N153">
        <f>(277-103)/(-60+(AVERAGE($P$207,$P$47)))*I153+277-((277-103)/(-60+(AVERAGE($P$207,$P$47)))*210)</f>
        <v>150.13696551163883</v>
      </c>
    </row>
    <row r="154" spans="1:14" ht="12.75">
      <c r="A154" t="s">
        <v>431</v>
      </c>
      <c r="B154" s="1">
        <v>36819</v>
      </c>
      <c r="C154">
        <f>AVERAGE(C153,C156)</f>
        <v>0.3142766203703704</v>
      </c>
      <c r="D154" t="s">
        <v>423</v>
      </c>
      <c r="E154" t="s">
        <v>431</v>
      </c>
      <c r="F154" t="s">
        <v>431</v>
      </c>
      <c r="G154" t="s">
        <v>424</v>
      </c>
      <c r="H154" t="s">
        <v>431</v>
      </c>
      <c r="I154" t="s">
        <v>431</v>
      </c>
      <c r="K154" s="2">
        <v>0.31180555555555556</v>
      </c>
      <c r="L154" s="3">
        <f t="shared" si="11"/>
        <v>294.31180555555557</v>
      </c>
      <c r="M154" t="s">
        <v>431</v>
      </c>
      <c r="N154" t="s">
        <v>431</v>
      </c>
    </row>
    <row r="155" spans="1:14" ht="12.75">
      <c r="A155" t="s">
        <v>431</v>
      </c>
      <c r="B155" s="1">
        <v>36819</v>
      </c>
      <c r="C155">
        <f>AVERAGE(C154,C156)</f>
        <v>0.3158420138888889</v>
      </c>
      <c r="D155" t="s">
        <v>423</v>
      </c>
      <c r="E155" t="s">
        <v>431</v>
      </c>
      <c r="F155" t="s">
        <v>431</v>
      </c>
      <c r="G155" t="s">
        <v>424</v>
      </c>
      <c r="H155" t="s">
        <v>431</v>
      </c>
      <c r="I155" t="s">
        <v>431</v>
      </c>
      <c r="K155" s="2">
        <v>0.3138888888888889</v>
      </c>
      <c r="L155" s="3">
        <f t="shared" si="11"/>
        <v>294.31388888888887</v>
      </c>
      <c r="M155" t="s">
        <v>431</v>
      </c>
      <c r="N155" t="s">
        <v>431</v>
      </c>
    </row>
    <row r="156" spans="1:14" ht="12.75">
      <c r="A156" t="s">
        <v>253</v>
      </c>
      <c r="B156" s="1">
        <v>36819</v>
      </c>
      <c r="C156" s="2">
        <v>0.3174074074074074</v>
      </c>
      <c r="D156" t="s">
        <v>423</v>
      </c>
      <c r="E156">
        <v>0.668</v>
      </c>
      <c r="F156">
        <v>9.0211</v>
      </c>
      <c r="G156" t="s">
        <v>424</v>
      </c>
      <c r="H156">
        <v>1.646</v>
      </c>
      <c r="I156">
        <v>97.4109</v>
      </c>
      <c r="K156" s="2">
        <v>0.3159722222222222</v>
      </c>
      <c r="L156" s="3">
        <f t="shared" si="11"/>
        <v>294.31597222222223</v>
      </c>
      <c r="M156">
        <f t="shared" si="9"/>
        <v>474.7472621158937</v>
      </c>
      <c r="N156">
        <f aca="true" t="shared" si="12" ref="N156:N189">(277-103)/(-60+(AVERAGE($P$207,$P$47)))*I156+277-((277-103)/(-60+(AVERAGE($P$207,$P$47)))*210)</f>
        <v>145.47363581829416</v>
      </c>
    </row>
    <row r="157" spans="1:14" ht="12.75">
      <c r="A157" t="s">
        <v>254</v>
      </c>
      <c r="B157" s="1">
        <v>36819</v>
      </c>
      <c r="C157" s="2">
        <v>0.31949074074074074</v>
      </c>
      <c r="D157" t="s">
        <v>423</v>
      </c>
      <c r="E157">
        <v>0.668</v>
      </c>
      <c r="F157">
        <v>8.6782</v>
      </c>
      <c r="G157" t="s">
        <v>424</v>
      </c>
      <c r="H157">
        <v>1.646</v>
      </c>
      <c r="I157">
        <v>97.9683</v>
      </c>
      <c r="K157" s="2">
        <v>0.31805555555555554</v>
      </c>
      <c r="L157" s="3">
        <f t="shared" si="11"/>
        <v>294.31805555555553</v>
      </c>
      <c r="M157">
        <f t="shared" si="9"/>
        <v>456.7016982512276</v>
      </c>
      <c r="N157">
        <f t="shared" si="12"/>
        <v>146.12478939705875</v>
      </c>
    </row>
    <row r="158" spans="1:14" ht="12.75">
      <c r="A158" t="s">
        <v>255</v>
      </c>
      <c r="B158" s="1">
        <v>36819</v>
      </c>
      <c r="C158" s="2">
        <v>0.32157407407407407</v>
      </c>
      <c r="D158" t="s">
        <v>423</v>
      </c>
      <c r="E158">
        <v>0.666</v>
      </c>
      <c r="F158">
        <v>8.5019</v>
      </c>
      <c r="G158" t="s">
        <v>424</v>
      </c>
      <c r="H158">
        <v>1.645</v>
      </c>
      <c r="I158">
        <v>99.3287</v>
      </c>
      <c r="K158" s="2">
        <v>0.3201388888888889</v>
      </c>
      <c r="L158" s="3">
        <f t="shared" si="11"/>
        <v>294.3201388888889</v>
      </c>
      <c r="M158">
        <f t="shared" si="9"/>
        <v>447.4236786847631</v>
      </c>
      <c r="N158">
        <f t="shared" si="12"/>
        <v>147.7140059893647</v>
      </c>
    </row>
    <row r="159" spans="1:14" ht="12.75">
      <c r="A159" t="s">
        <v>256</v>
      </c>
      <c r="B159" s="1">
        <v>36819</v>
      </c>
      <c r="C159" s="2">
        <v>0.3236574074074074</v>
      </c>
      <c r="D159" t="s">
        <v>423</v>
      </c>
      <c r="E159">
        <v>0.666</v>
      </c>
      <c r="F159">
        <v>9.5297</v>
      </c>
      <c r="G159" t="s">
        <v>424</v>
      </c>
      <c r="H159">
        <v>1.645</v>
      </c>
      <c r="I159">
        <v>98.9644</v>
      </c>
      <c r="K159" s="2">
        <v>0.32222222222222224</v>
      </c>
      <c r="L159" s="3">
        <f t="shared" si="11"/>
        <v>294.3222222222222</v>
      </c>
      <c r="M159">
        <f t="shared" si="9"/>
        <v>501.5130065940775</v>
      </c>
      <c r="N159">
        <f t="shared" si="12"/>
        <v>147.28843144909928</v>
      </c>
    </row>
    <row r="160" spans="1:14" ht="12.75">
      <c r="A160" t="s">
        <v>257</v>
      </c>
      <c r="B160" s="1">
        <v>36819</v>
      </c>
      <c r="C160" s="2">
        <v>0.3257407407407407</v>
      </c>
      <c r="D160" t="s">
        <v>423</v>
      </c>
      <c r="E160">
        <v>0.671</v>
      </c>
      <c r="F160">
        <v>8.9122</v>
      </c>
      <c r="G160" t="s">
        <v>424</v>
      </c>
      <c r="H160">
        <v>1.65</v>
      </c>
      <c r="I160">
        <v>98.5725</v>
      </c>
      <c r="K160" s="2">
        <v>0.32430555555555557</v>
      </c>
      <c r="L160" s="3">
        <f t="shared" si="11"/>
        <v>294.32430555555555</v>
      </c>
      <c r="M160">
        <f t="shared" si="9"/>
        <v>469.01625626911</v>
      </c>
      <c r="N160">
        <f t="shared" si="12"/>
        <v>146.83061464336225</v>
      </c>
    </row>
    <row r="161" spans="1:14" ht="12.75">
      <c r="A161" t="s">
        <v>258</v>
      </c>
      <c r="B161" s="1">
        <v>36819</v>
      </c>
      <c r="C161" s="2">
        <v>0.32788194444444446</v>
      </c>
      <c r="D161" t="s">
        <v>423</v>
      </c>
      <c r="E161">
        <v>0.668</v>
      </c>
      <c r="F161">
        <v>10.0392</v>
      </c>
      <c r="G161" t="s">
        <v>424</v>
      </c>
      <c r="H161">
        <v>1.648</v>
      </c>
      <c r="I161">
        <v>103.9689</v>
      </c>
      <c r="K161" s="2">
        <v>0.3263888888888889</v>
      </c>
      <c r="L161" s="3">
        <f t="shared" si="11"/>
        <v>294.3263888888889</v>
      </c>
      <c r="M161">
        <f t="shared" si="9"/>
        <v>528.3261147569453</v>
      </c>
      <c r="N161">
        <f t="shared" si="12"/>
        <v>153.13467846188604</v>
      </c>
    </row>
    <row r="162" spans="1:14" ht="12.75">
      <c r="A162" t="s">
        <v>259</v>
      </c>
      <c r="B162" s="1">
        <v>36819</v>
      </c>
      <c r="C162" s="2">
        <v>0.3299189814814815</v>
      </c>
      <c r="D162" t="s">
        <v>423</v>
      </c>
      <c r="E162">
        <v>0.666</v>
      </c>
      <c r="F162">
        <v>9.1334</v>
      </c>
      <c r="G162" t="s">
        <v>424</v>
      </c>
      <c r="H162">
        <v>1.646</v>
      </c>
      <c r="I162">
        <v>99.5721</v>
      </c>
      <c r="K162" s="2">
        <v>0.3284722222222222</v>
      </c>
      <c r="L162" s="3">
        <f t="shared" si="11"/>
        <v>294.3284722222222</v>
      </c>
      <c r="M162">
        <f t="shared" si="9"/>
        <v>480.65719743815094</v>
      </c>
      <c r="N162">
        <f t="shared" si="12"/>
        <v>147.99834538848796</v>
      </c>
    </row>
    <row r="163" spans="1:14" ht="12.75">
      <c r="A163" t="s">
        <v>260</v>
      </c>
      <c r="B163" s="1">
        <v>36819</v>
      </c>
      <c r="C163" s="2">
        <v>0.33200231481481485</v>
      </c>
      <c r="D163" t="s">
        <v>423</v>
      </c>
      <c r="E163">
        <v>0.666</v>
      </c>
      <c r="F163">
        <v>9.7454</v>
      </c>
      <c r="G163" t="s">
        <v>424</v>
      </c>
      <c r="H163">
        <v>1.648</v>
      </c>
      <c r="I163">
        <v>99.7507</v>
      </c>
      <c r="K163" s="2">
        <v>0.33055555555555555</v>
      </c>
      <c r="L163" s="3">
        <f t="shared" si="11"/>
        <v>294.3305555555556</v>
      </c>
      <c r="M163">
        <f t="shared" si="9"/>
        <v>512.8645030233819</v>
      </c>
      <c r="N163">
        <f t="shared" si="12"/>
        <v>148.20698555563422</v>
      </c>
    </row>
    <row r="164" spans="1:14" ht="12.75">
      <c r="A164" t="s">
        <v>261</v>
      </c>
      <c r="B164" s="1">
        <v>36819</v>
      </c>
      <c r="C164" s="2">
        <v>0.3340856481481482</v>
      </c>
      <c r="D164" t="s">
        <v>423</v>
      </c>
      <c r="E164">
        <v>0.668</v>
      </c>
      <c r="F164">
        <v>8.8149</v>
      </c>
      <c r="G164" t="s">
        <v>424</v>
      </c>
      <c r="H164">
        <v>1.646</v>
      </c>
      <c r="I164">
        <v>103.107</v>
      </c>
      <c r="K164" s="2">
        <v>0.3326388888888889</v>
      </c>
      <c r="L164" s="3">
        <f t="shared" si="11"/>
        <v>294.3326388888889</v>
      </c>
      <c r="M164">
        <f t="shared" si="9"/>
        <v>463.89571569158875</v>
      </c>
      <c r="N164">
        <f t="shared" si="12"/>
        <v>152.12780858471132</v>
      </c>
    </row>
    <row r="165" spans="1:14" ht="12.75">
      <c r="A165" t="s">
        <v>262</v>
      </c>
      <c r="B165" s="1">
        <v>36819</v>
      </c>
      <c r="C165" s="2">
        <v>0.33622685185185186</v>
      </c>
      <c r="D165" t="s">
        <v>423</v>
      </c>
      <c r="E165">
        <v>0.666</v>
      </c>
      <c r="F165">
        <v>9.2847</v>
      </c>
      <c r="G165" t="s">
        <v>424</v>
      </c>
      <c r="H165">
        <v>1.645</v>
      </c>
      <c r="I165">
        <v>101.458</v>
      </c>
      <c r="K165" s="2">
        <v>0.334722222222222</v>
      </c>
      <c r="L165" s="3">
        <f t="shared" si="11"/>
        <v>294.33472222222224</v>
      </c>
      <c r="M165">
        <f t="shared" si="9"/>
        <v>488.61955909672196</v>
      </c>
      <c r="N165">
        <f t="shared" si="12"/>
        <v>150.20145004258217</v>
      </c>
    </row>
    <row r="166" spans="1:14" ht="12.75">
      <c r="A166" t="s">
        <v>263</v>
      </c>
      <c r="B166" s="1">
        <v>36819</v>
      </c>
      <c r="C166" s="2">
        <v>0.3382523148148148</v>
      </c>
      <c r="D166" t="s">
        <v>423</v>
      </c>
      <c r="E166">
        <v>0.671</v>
      </c>
      <c r="F166">
        <v>9.2299</v>
      </c>
      <c r="G166" t="s">
        <v>424</v>
      </c>
      <c r="H166">
        <v>1.65</v>
      </c>
      <c r="I166">
        <v>105.5907</v>
      </c>
      <c r="K166" s="2">
        <v>0.336805555555556</v>
      </c>
      <c r="L166" s="3">
        <f t="shared" si="11"/>
        <v>294.33680555555554</v>
      </c>
      <c r="M166">
        <f t="shared" si="9"/>
        <v>485.73563696261965</v>
      </c>
      <c r="N166">
        <f t="shared" si="12"/>
        <v>155.02926201775324</v>
      </c>
    </row>
    <row r="167" spans="1:14" ht="12.75">
      <c r="A167" t="s">
        <v>264</v>
      </c>
      <c r="B167" s="1">
        <v>36819</v>
      </c>
      <c r="C167" s="2">
        <v>0.34033564814814815</v>
      </c>
      <c r="D167" t="s">
        <v>423</v>
      </c>
      <c r="E167">
        <v>0.666</v>
      </c>
      <c r="F167">
        <v>9.9174</v>
      </c>
      <c r="G167" t="s">
        <v>424</v>
      </c>
      <c r="H167">
        <v>1.645</v>
      </c>
      <c r="I167">
        <v>104.1746</v>
      </c>
      <c r="K167" s="2">
        <v>0.338888888888889</v>
      </c>
      <c r="L167" s="3">
        <f t="shared" si="11"/>
        <v>294.3388888888889</v>
      </c>
      <c r="M167">
        <f t="shared" si="9"/>
        <v>521.9162294296887</v>
      </c>
      <c r="N167">
        <f t="shared" si="12"/>
        <v>153.37497679549182</v>
      </c>
    </row>
    <row r="168" spans="1:14" ht="12.75">
      <c r="A168" t="s">
        <v>265</v>
      </c>
      <c r="B168" s="1">
        <v>36819</v>
      </c>
      <c r="C168" s="2">
        <v>0.3424189814814815</v>
      </c>
      <c r="D168" t="s">
        <v>423</v>
      </c>
      <c r="E168">
        <v>0.666</v>
      </c>
      <c r="F168">
        <v>9.1681</v>
      </c>
      <c r="G168" t="s">
        <v>424</v>
      </c>
      <c r="H168">
        <v>1.646</v>
      </c>
      <c r="I168">
        <v>108.2115</v>
      </c>
      <c r="K168" s="2">
        <v>0.340972222222222</v>
      </c>
      <c r="L168" s="3">
        <f t="shared" si="11"/>
        <v>294.3409722222222</v>
      </c>
      <c r="M168">
        <f t="shared" si="9"/>
        <v>482.483330614307</v>
      </c>
      <c r="N168">
        <f t="shared" si="12"/>
        <v>158.09087539993158</v>
      </c>
    </row>
    <row r="169" spans="1:14" ht="12.75">
      <c r="A169" t="s">
        <v>266</v>
      </c>
      <c r="B169" s="1">
        <v>36819</v>
      </c>
      <c r="C169" s="2">
        <v>0.34451388888888884</v>
      </c>
      <c r="D169" t="s">
        <v>423</v>
      </c>
      <c r="E169">
        <v>0.666</v>
      </c>
      <c r="F169">
        <v>10.3635</v>
      </c>
      <c r="G169" t="s">
        <v>424</v>
      </c>
      <c r="H169">
        <v>1.646</v>
      </c>
      <c r="I169">
        <v>107.4171</v>
      </c>
      <c r="K169" s="2">
        <v>0.343055555555556</v>
      </c>
      <c r="L169" s="3">
        <f t="shared" si="11"/>
        <v>294.34305555555557</v>
      </c>
      <c r="M169">
        <f t="shared" si="9"/>
        <v>545.3928291381388</v>
      </c>
      <c r="N169">
        <f t="shared" si="12"/>
        <v>157.1628588893995</v>
      </c>
    </row>
    <row r="170" spans="1:14" ht="12.75">
      <c r="A170" t="s">
        <v>267</v>
      </c>
      <c r="B170" s="1">
        <v>36819</v>
      </c>
      <c r="C170" s="2">
        <v>0.3465972222222222</v>
      </c>
      <c r="D170" t="s">
        <v>423</v>
      </c>
      <c r="E170">
        <v>0.666</v>
      </c>
      <c r="F170">
        <v>8.4754</v>
      </c>
      <c r="G170" t="s">
        <v>424</v>
      </c>
      <c r="H170">
        <v>1.645</v>
      </c>
      <c r="I170">
        <v>107.3161</v>
      </c>
      <c r="K170" s="2">
        <v>0.345138888888889</v>
      </c>
      <c r="L170" s="3">
        <f t="shared" si="11"/>
        <v>294.34513888888887</v>
      </c>
      <c r="M170">
        <f t="shared" si="9"/>
        <v>446.0290813023961</v>
      </c>
      <c r="N170">
        <f t="shared" si="12"/>
        <v>157.04487088894166</v>
      </c>
    </row>
    <row r="171" spans="1:14" ht="12.75">
      <c r="A171" t="s">
        <v>268</v>
      </c>
      <c r="B171" s="1">
        <v>36819</v>
      </c>
      <c r="C171" s="2">
        <v>0.3487384259259259</v>
      </c>
      <c r="D171" t="s">
        <v>423</v>
      </c>
      <c r="E171">
        <v>0.666</v>
      </c>
      <c r="F171">
        <v>10.0303</v>
      </c>
      <c r="G171" t="s">
        <v>424</v>
      </c>
      <c r="H171">
        <v>1.646</v>
      </c>
      <c r="I171">
        <v>105.0077</v>
      </c>
      <c r="K171" s="2">
        <v>0.347222222222222</v>
      </c>
      <c r="L171" s="3">
        <f t="shared" si="11"/>
        <v>294.34722222222223</v>
      </c>
      <c r="M171">
        <f t="shared" si="9"/>
        <v>527.8577405417354</v>
      </c>
      <c r="N171">
        <f t="shared" si="12"/>
        <v>154.34820256956567</v>
      </c>
    </row>
    <row r="172" spans="1:14" ht="12.75">
      <c r="A172" t="s">
        <v>269</v>
      </c>
      <c r="B172" s="1">
        <v>36819</v>
      </c>
      <c r="C172" s="2">
        <v>0.3507638888888889</v>
      </c>
      <c r="D172" t="s">
        <v>423</v>
      </c>
      <c r="E172">
        <v>0.666</v>
      </c>
      <c r="F172">
        <v>8.8849</v>
      </c>
      <c r="G172" t="s">
        <v>424</v>
      </c>
      <c r="H172">
        <v>1.645</v>
      </c>
      <c r="I172">
        <v>107.867</v>
      </c>
      <c r="K172" s="2">
        <v>0.349305555555555</v>
      </c>
      <c r="L172" s="3">
        <f t="shared" si="11"/>
        <v>294.34930555555553</v>
      </c>
      <c r="M172">
        <f t="shared" si="9"/>
        <v>467.57955783369033</v>
      </c>
      <c r="N172">
        <f t="shared" si="12"/>
        <v>157.68843118054804</v>
      </c>
    </row>
    <row r="173" spans="1:14" ht="12.75">
      <c r="A173" t="s">
        <v>270</v>
      </c>
      <c r="B173" s="1">
        <v>36819</v>
      </c>
      <c r="C173" s="2">
        <v>0.35284722222222226</v>
      </c>
      <c r="D173" t="s">
        <v>423</v>
      </c>
      <c r="E173">
        <v>0.666</v>
      </c>
      <c r="F173">
        <v>9.1356</v>
      </c>
      <c r="G173" t="s">
        <v>424</v>
      </c>
      <c r="H173">
        <v>1.646</v>
      </c>
      <c r="I173">
        <v>107.9984</v>
      </c>
      <c r="K173" s="2">
        <v>0.351388888888889</v>
      </c>
      <c r="L173" s="3">
        <f t="shared" si="11"/>
        <v>294.3513888888889</v>
      </c>
      <c r="M173">
        <f t="shared" si="9"/>
        <v>480.7729753340456</v>
      </c>
      <c r="N173">
        <f t="shared" si="12"/>
        <v>157.84193240094572</v>
      </c>
    </row>
    <row r="174" spans="1:14" ht="12.75">
      <c r="A174" t="s">
        <v>271</v>
      </c>
      <c r="B174" s="1">
        <v>36819</v>
      </c>
      <c r="C174" s="2">
        <v>0.3549305555555555</v>
      </c>
      <c r="D174" t="s">
        <v>423</v>
      </c>
      <c r="E174">
        <v>0.668</v>
      </c>
      <c r="F174">
        <v>8.6534</v>
      </c>
      <c r="G174" t="s">
        <v>424</v>
      </c>
      <c r="H174">
        <v>1.648</v>
      </c>
      <c r="I174">
        <v>108.3744</v>
      </c>
      <c r="K174" s="2">
        <v>0.353472222222222</v>
      </c>
      <c r="L174" s="3">
        <f t="shared" si="11"/>
        <v>294.3534722222222</v>
      </c>
      <c r="M174">
        <f t="shared" si="9"/>
        <v>455.3965656065972</v>
      </c>
      <c r="N174">
        <f t="shared" si="12"/>
        <v>158.28117485809582</v>
      </c>
    </row>
    <row r="175" spans="1:14" ht="12.75">
      <c r="A175" t="s">
        <v>272</v>
      </c>
      <c r="B175" s="1">
        <v>36819</v>
      </c>
      <c r="C175" s="2">
        <v>0.3570138888888889</v>
      </c>
      <c r="D175" t="s">
        <v>423</v>
      </c>
      <c r="E175">
        <v>0.666</v>
      </c>
      <c r="F175">
        <v>8.8341</v>
      </c>
      <c r="G175" t="s">
        <v>424</v>
      </c>
      <c r="H175">
        <v>1.646</v>
      </c>
      <c r="I175">
        <v>111.5062</v>
      </c>
      <c r="K175" s="2">
        <v>0.355555555555555</v>
      </c>
      <c r="L175" s="3">
        <f t="shared" si="11"/>
        <v>294.35555555555555</v>
      </c>
      <c r="M175">
        <f t="shared" si="9"/>
        <v>464.9061409648508</v>
      </c>
      <c r="N175">
        <f t="shared" si="12"/>
        <v>161.93973743070956</v>
      </c>
    </row>
    <row r="176" spans="1:14" ht="12.75">
      <c r="A176" t="s">
        <v>273</v>
      </c>
      <c r="B176" s="1">
        <v>36819</v>
      </c>
      <c r="C176" s="2">
        <v>0.3591087962962963</v>
      </c>
      <c r="D176" t="s">
        <v>423</v>
      </c>
      <c r="E176">
        <v>0.666</v>
      </c>
      <c r="F176">
        <v>9.0722</v>
      </c>
      <c r="G176" t="s">
        <v>424</v>
      </c>
      <c r="H176">
        <v>1.646</v>
      </c>
      <c r="I176">
        <v>111.8909</v>
      </c>
      <c r="K176" s="2">
        <v>0.357638888888889</v>
      </c>
      <c r="L176" s="3">
        <f t="shared" si="11"/>
        <v>294.3576388888889</v>
      </c>
      <c r="M176">
        <f t="shared" si="9"/>
        <v>477.4364668796279</v>
      </c>
      <c r="N176">
        <f t="shared" si="12"/>
        <v>162.38914321067142</v>
      </c>
    </row>
    <row r="177" spans="1:14" ht="12.75">
      <c r="A177" t="s">
        <v>274</v>
      </c>
      <c r="B177" s="1">
        <v>36819</v>
      </c>
      <c r="C177" s="2">
        <v>0.36119212962962965</v>
      </c>
      <c r="D177" t="s">
        <v>423</v>
      </c>
      <c r="E177">
        <v>0.666</v>
      </c>
      <c r="F177">
        <v>8.9844</v>
      </c>
      <c r="G177" t="s">
        <v>424</v>
      </c>
      <c r="H177">
        <v>1.646</v>
      </c>
      <c r="I177">
        <v>108.5783</v>
      </c>
      <c r="K177" s="2">
        <v>0.359722222222222</v>
      </c>
      <c r="L177" s="3">
        <f t="shared" si="11"/>
        <v>294.3597222222222</v>
      </c>
      <c r="M177">
        <f aca="true" t="shared" si="13" ref="M177:M203">500*F177/AVERAGE($Q$207,$Q$47)</f>
        <v>472.81587630710624</v>
      </c>
      <c r="N177">
        <f t="shared" si="12"/>
        <v>158.51937043525783</v>
      </c>
    </row>
    <row r="178" spans="1:14" ht="12.75">
      <c r="A178" t="s">
        <v>275</v>
      </c>
      <c r="B178" s="1">
        <v>36819</v>
      </c>
      <c r="C178" s="2">
        <v>0.3632754629629629</v>
      </c>
      <c r="D178" t="s">
        <v>423</v>
      </c>
      <c r="E178">
        <v>0.666</v>
      </c>
      <c r="F178">
        <v>8.1024</v>
      </c>
      <c r="G178" t="s">
        <v>424</v>
      </c>
      <c r="H178">
        <v>1.646</v>
      </c>
      <c r="I178">
        <v>105.7348</v>
      </c>
      <c r="K178" s="2">
        <v>0.361805555555555</v>
      </c>
      <c r="L178" s="3">
        <f t="shared" si="11"/>
        <v>294.3618055555556</v>
      </c>
      <c r="M178">
        <f t="shared" si="13"/>
        <v>426.3994653166262</v>
      </c>
      <c r="N178">
        <f t="shared" si="12"/>
        <v>155.19759935306</v>
      </c>
    </row>
    <row r="179" spans="1:14" ht="12.75">
      <c r="A179" t="s">
        <v>276</v>
      </c>
      <c r="B179" s="1">
        <v>36819</v>
      </c>
      <c r="C179" s="2">
        <v>0.3653587962962963</v>
      </c>
      <c r="D179" t="s">
        <v>423</v>
      </c>
      <c r="E179">
        <v>0.666</v>
      </c>
      <c r="F179">
        <v>9.6976</v>
      </c>
      <c r="G179" t="s">
        <v>424</v>
      </c>
      <c r="H179">
        <v>1.646</v>
      </c>
      <c r="I179">
        <v>106.4032</v>
      </c>
      <c r="K179" s="2">
        <v>0.363888888888889</v>
      </c>
      <c r="L179" s="3">
        <f t="shared" si="11"/>
        <v>294.3638888888889</v>
      </c>
      <c r="M179">
        <f t="shared" si="13"/>
        <v>510.3489651034897</v>
      </c>
      <c r="N179">
        <f t="shared" si="12"/>
        <v>155.9784229125258</v>
      </c>
    </row>
    <row r="180" spans="1:14" ht="12.75">
      <c r="A180" t="s">
        <v>277</v>
      </c>
      <c r="B180" s="1">
        <v>36819</v>
      </c>
      <c r="C180" s="2">
        <v>0.3674421296296296</v>
      </c>
      <c r="D180" t="s">
        <v>423</v>
      </c>
      <c r="E180">
        <v>0.666</v>
      </c>
      <c r="F180">
        <v>9.3778</v>
      </c>
      <c r="G180" t="s">
        <v>424</v>
      </c>
      <c r="H180">
        <v>1.648</v>
      </c>
      <c r="I180">
        <v>103.2583</v>
      </c>
      <c r="K180" s="2">
        <v>0.365972222222222</v>
      </c>
      <c r="L180" s="3">
        <f t="shared" si="11"/>
        <v>294.36597222222224</v>
      </c>
      <c r="M180">
        <f t="shared" si="13"/>
        <v>493.5190691457171</v>
      </c>
      <c r="N180">
        <f t="shared" si="12"/>
        <v>152.30455694579325</v>
      </c>
    </row>
    <row r="181" spans="1:14" ht="12.75">
      <c r="A181" t="s">
        <v>278</v>
      </c>
      <c r="B181" s="1">
        <v>36819</v>
      </c>
      <c r="C181" s="2">
        <v>0.36952546296296296</v>
      </c>
      <c r="D181" t="s">
        <v>423</v>
      </c>
      <c r="E181">
        <v>0.666</v>
      </c>
      <c r="F181">
        <v>9.042</v>
      </c>
      <c r="G181" t="s">
        <v>424</v>
      </c>
      <c r="H181">
        <v>1.646</v>
      </c>
      <c r="I181">
        <v>103.1971</v>
      </c>
      <c r="K181" s="2">
        <v>0.368055555555555</v>
      </c>
      <c r="L181" s="3">
        <f t="shared" si="11"/>
        <v>294.36805555555554</v>
      </c>
      <c r="M181">
        <f t="shared" si="13"/>
        <v>475.8471521268926</v>
      </c>
      <c r="N181">
        <f t="shared" si="12"/>
        <v>152.23306322670396</v>
      </c>
    </row>
    <row r="182" spans="1:14" ht="12.75">
      <c r="A182" t="s">
        <v>279</v>
      </c>
      <c r="B182" s="1">
        <v>36819</v>
      </c>
      <c r="C182" s="2">
        <v>0.37160879629629634</v>
      </c>
      <c r="D182" t="s">
        <v>423</v>
      </c>
      <c r="E182">
        <v>0.666</v>
      </c>
      <c r="F182">
        <v>8.9997</v>
      </c>
      <c r="G182" t="s">
        <v>424</v>
      </c>
      <c r="H182">
        <v>1.646</v>
      </c>
      <c r="I182">
        <v>106.3537</v>
      </c>
      <c r="K182" s="2">
        <v>0.370138888888889</v>
      </c>
      <c r="L182" s="3">
        <f t="shared" si="11"/>
        <v>294.3701388888889</v>
      </c>
      <c r="M182">
        <f t="shared" si="13"/>
        <v>473.621058946737</v>
      </c>
      <c r="N182">
        <f t="shared" si="12"/>
        <v>155.92059711032118</v>
      </c>
    </row>
    <row r="183" spans="1:14" ht="12.75">
      <c r="A183" t="s">
        <v>280</v>
      </c>
      <c r="B183" s="1">
        <v>36819</v>
      </c>
      <c r="C183" s="2">
        <v>0.3737037037037037</v>
      </c>
      <c r="D183" t="s">
        <v>423</v>
      </c>
      <c r="E183">
        <v>0.666</v>
      </c>
      <c r="F183">
        <v>8.8694</v>
      </c>
      <c r="G183" t="s">
        <v>424</v>
      </c>
      <c r="H183">
        <v>1.648</v>
      </c>
      <c r="I183">
        <v>103.9156</v>
      </c>
      <c r="K183" s="2">
        <v>0.372222222222222</v>
      </c>
      <c r="L183" s="3">
        <f t="shared" si="11"/>
        <v>294.3722222222222</v>
      </c>
      <c r="M183">
        <f t="shared" si="13"/>
        <v>466.7638499307965</v>
      </c>
      <c r="N183">
        <f t="shared" si="12"/>
        <v>153.0724135071889</v>
      </c>
    </row>
    <row r="184" spans="1:14" ht="12.75">
      <c r="A184" t="s">
        <v>281</v>
      </c>
      <c r="B184" s="1">
        <v>36819</v>
      </c>
      <c r="C184" s="2">
        <v>0.37584490740740745</v>
      </c>
      <c r="D184" t="s">
        <v>423</v>
      </c>
      <c r="E184">
        <v>0.666</v>
      </c>
      <c r="F184">
        <v>8.826</v>
      </c>
      <c r="G184" t="s">
        <v>424</v>
      </c>
      <c r="H184">
        <v>1.648</v>
      </c>
      <c r="I184">
        <v>103.7496</v>
      </c>
      <c r="K184" s="2">
        <v>0.374305555555555</v>
      </c>
      <c r="L184" s="3">
        <f t="shared" si="11"/>
        <v>294.37430555555557</v>
      </c>
      <c r="M184">
        <f t="shared" si="13"/>
        <v>464.47986780269343</v>
      </c>
      <c r="N184">
        <f t="shared" si="12"/>
        <v>152.87849263514926</v>
      </c>
    </row>
    <row r="185" spans="1:14" ht="12.75">
      <c r="A185" t="s">
        <v>282</v>
      </c>
      <c r="B185" s="1">
        <v>36819</v>
      </c>
      <c r="C185" s="2">
        <v>0.3779282407407407</v>
      </c>
      <c r="D185" t="s">
        <v>423</v>
      </c>
      <c r="E185">
        <v>0.666</v>
      </c>
      <c r="F185">
        <v>9.5021</v>
      </c>
      <c r="G185" t="s">
        <v>424</v>
      </c>
      <c r="H185">
        <v>1.648</v>
      </c>
      <c r="I185">
        <v>105.9459</v>
      </c>
      <c r="K185" s="2">
        <v>0.376388888888889</v>
      </c>
      <c r="L185" s="3">
        <f t="shared" si="11"/>
        <v>294.37638888888887</v>
      </c>
      <c r="M185">
        <f t="shared" si="13"/>
        <v>500.0605202637631</v>
      </c>
      <c r="N185">
        <f t="shared" si="12"/>
        <v>155.44420595599718</v>
      </c>
    </row>
    <row r="186" spans="1:14" ht="12.75">
      <c r="A186" t="s">
        <v>283</v>
      </c>
      <c r="B186" s="1">
        <v>36819</v>
      </c>
      <c r="C186" s="2">
        <v>0.37995370370370374</v>
      </c>
      <c r="D186" t="s">
        <v>423</v>
      </c>
      <c r="E186">
        <v>0.666</v>
      </c>
      <c r="F186">
        <v>9.1855</v>
      </c>
      <c r="G186" t="s">
        <v>424</v>
      </c>
      <c r="H186">
        <v>1.648</v>
      </c>
      <c r="I186">
        <v>109.9443</v>
      </c>
      <c r="K186" s="2">
        <v>0.378472222222222</v>
      </c>
      <c r="L186" s="3">
        <f t="shared" si="11"/>
        <v>294.37847222222223</v>
      </c>
      <c r="M186">
        <f t="shared" si="13"/>
        <v>483.39902851820085</v>
      </c>
      <c r="N186">
        <f t="shared" si="12"/>
        <v>160.1151289365</v>
      </c>
    </row>
    <row r="187" spans="1:14" ht="12.75">
      <c r="A187" t="s">
        <v>284</v>
      </c>
      <c r="B187" s="1">
        <v>36819</v>
      </c>
      <c r="C187" s="2">
        <v>0.382037037037037</v>
      </c>
      <c r="D187" t="s">
        <v>423</v>
      </c>
      <c r="E187">
        <v>0.666</v>
      </c>
      <c r="F187">
        <v>8.6892</v>
      </c>
      <c r="G187" t="s">
        <v>424</v>
      </c>
      <c r="H187">
        <v>1.646</v>
      </c>
      <c r="I187">
        <v>107.7797</v>
      </c>
      <c r="K187" s="2">
        <v>0.380555555555555</v>
      </c>
      <c r="L187" s="3">
        <f t="shared" si="11"/>
        <v>294.38055555555553</v>
      </c>
      <c r="M187">
        <f t="shared" si="13"/>
        <v>457.2805877307006</v>
      </c>
      <c r="N187">
        <f t="shared" si="12"/>
        <v>157.58644749302357</v>
      </c>
    </row>
    <row r="188" spans="1:14" ht="12.75">
      <c r="A188" t="s">
        <v>285</v>
      </c>
      <c r="B188" s="1">
        <v>36819</v>
      </c>
      <c r="C188" s="2">
        <v>0.3841203703703704</v>
      </c>
      <c r="D188" t="s">
        <v>423</v>
      </c>
      <c r="E188">
        <v>0.666</v>
      </c>
      <c r="F188">
        <v>9.6043</v>
      </c>
      <c r="G188" t="s">
        <v>424</v>
      </c>
      <c r="H188">
        <v>1.646</v>
      </c>
      <c r="I188">
        <v>108.0905</v>
      </c>
      <c r="K188" s="2">
        <v>0.382638888888889</v>
      </c>
      <c r="L188" s="3">
        <f t="shared" si="11"/>
        <v>294.3826388888889</v>
      </c>
      <c r="M188">
        <f t="shared" si="13"/>
        <v>505.4389297912315</v>
      </c>
      <c r="N188">
        <f t="shared" si="12"/>
        <v>157.949523438987</v>
      </c>
    </row>
    <row r="189" spans="1:14" ht="12.75">
      <c r="A189" t="s">
        <v>286</v>
      </c>
      <c r="B189" s="1">
        <v>36819</v>
      </c>
      <c r="C189" s="2">
        <v>0.38620370370370366</v>
      </c>
      <c r="D189" t="s">
        <v>423</v>
      </c>
      <c r="E189">
        <v>0.666</v>
      </c>
      <c r="F189">
        <v>9.2919</v>
      </c>
      <c r="G189" t="s">
        <v>424</v>
      </c>
      <c r="H189">
        <v>1.648</v>
      </c>
      <c r="I189">
        <v>109.3236</v>
      </c>
      <c r="K189" s="2">
        <v>0.384722222222222</v>
      </c>
      <c r="L189" s="3">
        <f t="shared" si="11"/>
        <v>294.3847222222222</v>
      </c>
      <c r="M189">
        <f t="shared" si="13"/>
        <v>488.9984685741952</v>
      </c>
      <c r="N189">
        <f t="shared" si="12"/>
        <v>159.390028422795</v>
      </c>
    </row>
    <row r="190" spans="1:14" ht="12.75">
      <c r="A190" t="s">
        <v>431</v>
      </c>
      <c r="B190" s="1">
        <v>36819</v>
      </c>
      <c r="C190">
        <f>AVERAGE(C189,C191)</f>
        <v>0.38829282407407406</v>
      </c>
      <c r="D190" t="s">
        <v>423</v>
      </c>
      <c r="E190" t="s">
        <v>431</v>
      </c>
      <c r="F190" t="s">
        <v>431</v>
      </c>
      <c r="G190" t="s">
        <v>424</v>
      </c>
      <c r="H190" t="s">
        <v>431</v>
      </c>
      <c r="I190" t="s">
        <v>431</v>
      </c>
      <c r="K190" s="2">
        <v>0.386805555555555</v>
      </c>
      <c r="L190" s="3">
        <f t="shared" si="11"/>
        <v>294.38680555555555</v>
      </c>
      <c r="M190" t="s">
        <v>431</v>
      </c>
      <c r="N190" t="s">
        <v>431</v>
      </c>
    </row>
    <row r="191" spans="1:14" ht="12.75">
      <c r="A191" t="s">
        <v>287</v>
      </c>
      <c r="B191" s="1">
        <v>36819</v>
      </c>
      <c r="C191" s="2">
        <v>0.39038194444444446</v>
      </c>
      <c r="D191" t="s">
        <v>423</v>
      </c>
      <c r="E191">
        <v>0.666</v>
      </c>
      <c r="F191">
        <v>8.6532</v>
      </c>
      <c r="G191" t="s">
        <v>424</v>
      </c>
      <c r="H191">
        <v>1.646</v>
      </c>
      <c r="I191">
        <v>108.1156</v>
      </c>
      <c r="K191" s="2">
        <v>0.388888888888889</v>
      </c>
      <c r="L191" s="3">
        <f t="shared" si="11"/>
        <v>294.3888888888889</v>
      </c>
      <c r="M191">
        <f t="shared" si="13"/>
        <v>455.3860403433342</v>
      </c>
      <c r="N191">
        <f>(277-103)/(-60+(AVERAGE($P$207,$P$47)))*I191+277-((277-103)/(-60+(AVERAGE($P$207,$P$47)))*210)</f>
        <v>157.97884520939783</v>
      </c>
    </row>
    <row r="192" spans="1:14" ht="12.75">
      <c r="A192" t="s">
        <v>431</v>
      </c>
      <c r="B192" s="1">
        <v>36819</v>
      </c>
      <c r="C192">
        <f>AVERAGE(C191,C193)</f>
        <v>0.3924652777777778</v>
      </c>
      <c r="D192" t="s">
        <v>423</v>
      </c>
      <c r="E192" t="s">
        <v>431</v>
      </c>
      <c r="F192" t="s">
        <v>431</v>
      </c>
      <c r="G192" t="s">
        <v>424</v>
      </c>
      <c r="H192" t="s">
        <v>431</v>
      </c>
      <c r="I192" t="s">
        <v>431</v>
      </c>
      <c r="K192" s="2">
        <v>0.390972222222222</v>
      </c>
      <c r="L192" s="3">
        <f t="shared" si="11"/>
        <v>294.3909722222222</v>
      </c>
      <c r="M192" t="s">
        <v>431</v>
      </c>
      <c r="N192" t="s">
        <v>431</v>
      </c>
    </row>
    <row r="193" spans="1:14" ht="12.75">
      <c r="A193" t="s">
        <v>288</v>
      </c>
      <c r="B193" s="1">
        <v>36819</v>
      </c>
      <c r="C193" s="2">
        <v>0.3945486111111111</v>
      </c>
      <c r="D193" t="s">
        <v>423</v>
      </c>
      <c r="E193">
        <v>0.668</v>
      </c>
      <c r="F193">
        <v>9.3149</v>
      </c>
      <c r="G193" t="s">
        <v>424</v>
      </c>
      <c r="H193">
        <v>1.648</v>
      </c>
      <c r="I193">
        <v>111.9542</v>
      </c>
      <c r="K193" s="2">
        <v>0.393055555555555</v>
      </c>
      <c r="L193" s="3">
        <f t="shared" si="11"/>
        <v>294.3930555555556</v>
      </c>
      <c r="M193">
        <f t="shared" si="13"/>
        <v>490.2088738494572</v>
      </c>
      <c r="N193">
        <f aca="true" t="shared" si="14" ref="N193:N204">(277-103)/(-60+(AVERAGE($P$207,$P$47)))*I193+277-((277-103)/(-60+(AVERAGE($P$207,$P$47)))*210)</f>
        <v>162.4630901456119</v>
      </c>
    </row>
    <row r="194" spans="1:14" ht="12.75">
      <c r="A194" t="s">
        <v>289</v>
      </c>
      <c r="B194" s="1">
        <v>36819</v>
      </c>
      <c r="C194" s="2">
        <v>0.39663194444444444</v>
      </c>
      <c r="D194" t="s">
        <v>423</v>
      </c>
      <c r="E194">
        <v>0.666</v>
      </c>
      <c r="F194">
        <v>9.234</v>
      </c>
      <c r="G194" t="s">
        <v>424</v>
      </c>
      <c r="H194">
        <v>1.646</v>
      </c>
      <c r="I194">
        <v>110.6627</v>
      </c>
      <c r="K194" s="2">
        <v>0.395138888888889</v>
      </c>
      <c r="L194" s="3">
        <f t="shared" si="11"/>
        <v>294.3951388888889</v>
      </c>
      <c r="M194">
        <f t="shared" si="13"/>
        <v>485.95140485951407</v>
      </c>
      <c r="N194">
        <f t="shared" si="14"/>
        <v>160.95436239718265</v>
      </c>
    </row>
    <row r="195" spans="1:14" ht="12.75">
      <c r="A195" t="s">
        <v>290</v>
      </c>
      <c r="B195" s="1">
        <v>36819</v>
      </c>
      <c r="C195" s="2">
        <v>0.3987731481481482</v>
      </c>
      <c r="D195" t="s">
        <v>423</v>
      </c>
      <c r="E195">
        <v>0.666</v>
      </c>
      <c r="F195">
        <v>9.511</v>
      </c>
      <c r="G195" t="s">
        <v>424</v>
      </c>
      <c r="H195">
        <v>1.648</v>
      </c>
      <c r="I195">
        <v>107.1157</v>
      </c>
      <c r="K195" s="2">
        <v>0.397222222222222</v>
      </c>
      <c r="L195" s="3">
        <f t="shared" si="11"/>
        <v>294.39722222222224</v>
      </c>
      <c r="M195">
        <f t="shared" si="13"/>
        <v>500.5288944789732</v>
      </c>
      <c r="N195">
        <f t="shared" si="14"/>
        <v>156.81076400486484</v>
      </c>
    </row>
    <row r="196" spans="1:14" ht="12.75">
      <c r="A196" t="s">
        <v>291</v>
      </c>
      <c r="B196" s="1">
        <v>36819</v>
      </c>
      <c r="C196" s="2">
        <v>0.4007986111111111</v>
      </c>
      <c r="D196" t="s">
        <v>423</v>
      </c>
      <c r="E196">
        <v>0.666</v>
      </c>
      <c r="F196">
        <v>8.6594</v>
      </c>
      <c r="G196" t="s">
        <v>424</v>
      </c>
      <c r="H196">
        <v>1.646</v>
      </c>
      <c r="I196">
        <v>112.5122</v>
      </c>
      <c r="K196" s="2">
        <v>0.399305555555555</v>
      </c>
      <c r="L196" s="3">
        <f t="shared" si="11"/>
        <v>294.39930555555554</v>
      </c>
      <c r="M196">
        <f t="shared" si="13"/>
        <v>455.7123235044917</v>
      </c>
      <c r="N196">
        <f t="shared" si="14"/>
        <v>163.11494464319105</v>
      </c>
    </row>
    <row r="197" spans="1:14" ht="12.75">
      <c r="A197" t="s">
        <v>292</v>
      </c>
      <c r="B197" s="1">
        <v>36819</v>
      </c>
      <c r="C197" s="2">
        <v>0.40293981481481483</v>
      </c>
      <c r="D197" t="s">
        <v>423</v>
      </c>
      <c r="E197">
        <v>0.666</v>
      </c>
      <c r="F197">
        <v>8.4913</v>
      </c>
      <c r="G197" t="s">
        <v>424</v>
      </c>
      <c r="H197">
        <v>1.648</v>
      </c>
      <c r="I197">
        <v>113.1511</v>
      </c>
      <c r="K197" s="2">
        <v>0.401388888888889</v>
      </c>
      <c r="L197" s="3">
        <f t="shared" si="11"/>
        <v>294.4013888888889</v>
      </c>
      <c r="M197">
        <f t="shared" si="13"/>
        <v>446.8658397318164</v>
      </c>
      <c r="N197">
        <f t="shared" si="14"/>
        <v>163.86130636093895</v>
      </c>
    </row>
    <row r="198" spans="1:14" ht="12.75">
      <c r="A198" t="s">
        <v>293</v>
      </c>
      <c r="B198" s="1">
        <v>36819</v>
      </c>
      <c r="C198" s="2">
        <v>0.4049768518518519</v>
      </c>
      <c r="D198" t="s">
        <v>423</v>
      </c>
      <c r="E198">
        <v>0.668</v>
      </c>
      <c r="F198">
        <v>8.8786</v>
      </c>
      <c r="G198" t="s">
        <v>424</v>
      </c>
      <c r="H198">
        <v>1.648</v>
      </c>
      <c r="I198">
        <v>116.5588</v>
      </c>
      <c r="K198" s="2">
        <v>0.403472222222222</v>
      </c>
      <c r="L198" s="3">
        <f aca="true" t="shared" si="15" ref="L198:L261">B198-DATE(1999,12,31)+K198</f>
        <v>294.4034722222222</v>
      </c>
      <c r="M198">
        <f t="shared" si="13"/>
        <v>467.2480120409012</v>
      </c>
      <c r="N198">
        <f t="shared" si="14"/>
        <v>167.84217476846686</v>
      </c>
    </row>
    <row r="199" spans="1:14" ht="12.75">
      <c r="A199" t="s">
        <v>294</v>
      </c>
      <c r="B199" s="1">
        <v>36819</v>
      </c>
      <c r="C199" s="2">
        <v>0.40706018518518516</v>
      </c>
      <c r="D199" t="s">
        <v>423</v>
      </c>
      <c r="E199">
        <v>0.666</v>
      </c>
      <c r="F199">
        <v>8.9731</v>
      </c>
      <c r="G199" t="s">
        <v>424</v>
      </c>
      <c r="H199">
        <v>1.648</v>
      </c>
      <c r="I199">
        <v>111.9057</v>
      </c>
      <c r="K199" s="2">
        <v>0.405555555555555</v>
      </c>
      <c r="L199" s="3">
        <f t="shared" si="15"/>
        <v>294.40555555555557</v>
      </c>
      <c r="M199">
        <f t="shared" si="13"/>
        <v>472.22119893273833</v>
      </c>
      <c r="N199">
        <f t="shared" si="14"/>
        <v>162.40643254143157</v>
      </c>
    </row>
    <row r="200" spans="1:14" ht="12.75">
      <c r="A200" t="s">
        <v>295</v>
      </c>
      <c r="B200" s="1">
        <v>36819</v>
      </c>
      <c r="C200" s="2">
        <v>0.40914351851851855</v>
      </c>
      <c r="D200" t="s">
        <v>423</v>
      </c>
      <c r="E200">
        <v>0.668</v>
      </c>
      <c r="F200">
        <v>9.32</v>
      </c>
      <c r="G200" t="s">
        <v>424</v>
      </c>
      <c r="H200">
        <v>1.648</v>
      </c>
      <c r="I200">
        <v>112.3404</v>
      </c>
      <c r="K200" s="2">
        <v>0.407638888888889</v>
      </c>
      <c r="L200" s="3">
        <f t="shared" si="15"/>
        <v>294.40763888888887</v>
      </c>
      <c r="M200">
        <f t="shared" si="13"/>
        <v>490.47726806266746</v>
      </c>
      <c r="N200">
        <f t="shared" si="14"/>
        <v>162.91424822261024</v>
      </c>
    </row>
    <row r="201" spans="1:14" ht="12.75">
      <c r="A201" t="s">
        <v>296</v>
      </c>
      <c r="B201" s="1">
        <v>36819</v>
      </c>
      <c r="C201" s="2">
        <v>0.4112268518518518</v>
      </c>
      <c r="D201" t="s">
        <v>423</v>
      </c>
      <c r="E201">
        <v>0.666</v>
      </c>
      <c r="F201">
        <v>8.8096</v>
      </c>
      <c r="G201" t="s">
        <v>424</v>
      </c>
      <c r="H201">
        <v>1.646</v>
      </c>
      <c r="I201">
        <v>113.9333</v>
      </c>
      <c r="K201" s="2">
        <v>0.409722222222222</v>
      </c>
      <c r="L201" s="3">
        <f t="shared" si="15"/>
        <v>294.40972222222223</v>
      </c>
      <c r="M201">
        <f t="shared" si="13"/>
        <v>463.61679621511536</v>
      </c>
      <c r="N201">
        <f t="shared" si="14"/>
        <v>164.77507085557414</v>
      </c>
    </row>
    <row r="202" spans="1:14" ht="12.75">
      <c r="A202" t="s">
        <v>297</v>
      </c>
      <c r="B202" s="1">
        <v>36819</v>
      </c>
      <c r="C202" s="2">
        <v>0.4133101851851852</v>
      </c>
      <c r="D202" t="s">
        <v>423</v>
      </c>
      <c r="E202">
        <v>0.666</v>
      </c>
      <c r="F202">
        <v>8.9252</v>
      </c>
      <c r="G202" t="s">
        <v>424</v>
      </c>
      <c r="H202">
        <v>1.648</v>
      </c>
      <c r="I202">
        <v>113.5817</v>
      </c>
      <c r="K202" s="2">
        <v>0.411805555555555</v>
      </c>
      <c r="L202" s="3">
        <f t="shared" si="15"/>
        <v>294.41180555555553</v>
      </c>
      <c r="M202">
        <f t="shared" si="13"/>
        <v>469.7003983812146</v>
      </c>
      <c r="N202">
        <f t="shared" si="14"/>
        <v>164.36433243021781</v>
      </c>
    </row>
    <row r="203" spans="1:14" ht="12.75">
      <c r="A203" t="s">
        <v>298</v>
      </c>
      <c r="B203" s="1">
        <v>36819</v>
      </c>
      <c r="C203" s="2">
        <v>0.4153935185185185</v>
      </c>
      <c r="D203" t="s">
        <v>423</v>
      </c>
      <c r="E203">
        <v>0.666</v>
      </c>
      <c r="F203">
        <v>9.939</v>
      </c>
      <c r="G203" t="s">
        <v>424</v>
      </c>
      <c r="H203">
        <v>1.648</v>
      </c>
      <c r="I203">
        <v>110.0164</v>
      </c>
      <c r="K203" s="2">
        <v>0.413888888888889</v>
      </c>
      <c r="L203" s="3">
        <f t="shared" si="15"/>
        <v>294.4138888888889</v>
      </c>
      <c r="M203">
        <f t="shared" si="13"/>
        <v>523.0529578621085</v>
      </c>
      <c r="N203">
        <f t="shared" si="14"/>
        <v>160.19935601405462</v>
      </c>
    </row>
    <row r="204" spans="1:14" ht="12.75">
      <c r="A204" t="s">
        <v>299</v>
      </c>
      <c r="B204" s="1">
        <v>36819</v>
      </c>
      <c r="C204" s="2">
        <v>0.41748842592592594</v>
      </c>
      <c r="D204" t="s">
        <v>423</v>
      </c>
      <c r="E204">
        <v>0.665</v>
      </c>
      <c r="F204">
        <v>9.2152</v>
      </c>
      <c r="G204" t="s">
        <v>424</v>
      </c>
      <c r="H204">
        <v>1.646</v>
      </c>
      <c r="I204">
        <v>111.8255</v>
      </c>
      <c r="K204" s="2">
        <v>0.415972222222222</v>
      </c>
      <c r="L204" s="3">
        <f t="shared" si="15"/>
        <v>294.4159722222222</v>
      </c>
      <c r="M204">
        <f>$O$4/AVERAGE($P$207,$P$47)*F204*40</f>
        <v>488.6609760784236</v>
      </c>
      <c r="N204">
        <f t="shared" si="14"/>
        <v>162.3127430598799</v>
      </c>
    </row>
    <row r="205" spans="1:17" ht="12.75">
      <c r="A205" t="s">
        <v>300</v>
      </c>
      <c r="B205" s="1">
        <v>36819</v>
      </c>
      <c r="C205" s="2">
        <v>0.4195717592592592</v>
      </c>
      <c r="D205" t="s">
        <v>423</v>
      </c>
      <c r="E205">
        <v>0.665</v>
      </c>
      <c r="F205">
        <v>9.9162</v>
      </c>
      <c r="G205" t="s">
        <v>424</v>
      </c>
      <c r="H205">
        <v>1.645</v>
      </c>
      <c r="I205">
        <v>206.0155</v>
      </c>
      <c r="K205" s="2">
        <v>0.418055555555555</v>
      </c>
      <c r="L205" s="3">
        <f t="shared" si="15"/>
        <v>294.41805555555555</v>
      </c>
      <c r="M205" t="s">
        <v>431</v>
      </c>
      <c r="N205" t="s">
        <v>431</v>
      </c>
      <c r="P205" t="s">
        <v>432</v>
      </c>
      <c r="Q205" t="s">
        <v>423</v>
      </c>
    </row>
    <row r="206" spans="1:14" ht="12.75">
      <c r="A206" t="s">
        <v>301</v>
      </c>
      <c r="B206" s="1">
        <v>36819</v>
      </c>
      <c r="C206" s="2">
        <v>0.4216550925925926</v>
      </c>
      <c r="D206" t="s">
        <v>423</v>
      </c>
      <c r="E206">
        <v>0.666</v>
      </c>
      <c r="F206">
        <v>10.0884</v>
      </c>
      <c r="G206" t="s">
        <v>424</v>
      </c>
      <c r="H206">
        <v>1.646</v>
      </c>
      <c r="I206">
        <v>207.2816</v>
      </c>
      <c r="K206" s="2">
        <v>0.420138888888889</v>
      </c>
      <c r="L206" s="3">
        <f t="shared" si="15"/>
        <v>294.4201388888889</v>
      </c>
      <c r="M206" t="s">
        <v>431</v>
      </c>
      <c r="N206" t="s">
        <v>431</v>
      </c>
    </row>
    <row r="207" spans="1:17" ht="12.75">
      <c r="A207" t="s">
        <v>302</v>
      </c>
      <c r="B207" s="1">
        <v>36819</v>
      </c>
      <c r="C207" s="2">
        <v>0.423738425925926</v>
      </c>
      <c r="D207" t="s">
        <v>423</v>
      </c>
      <c r="E207">
        <v>0.666</v>
      </c>
      <c r="F207">
        <v>8.9135</v>
      </c>
      <c r="G207" t="s">
        <v>424</v>
      </c>
      <c r="H207">
        <v>1.646</v>
      </c>
      <c r="I207">
        <v>210.6131</v>
      </c>
      <c r="K207" s="2">
        <v>0.422222222222222</v>
      </c>
      <c r="L207" s="3">
        <f t="shared" si="15"/>
        <v>294.4222222222222</v>
      </c>
      <c r="M207" t="s">
        <v>431</v>
      </c>
      <c r="N207" t="s">
        <v>431</v>
      </c>
      <c r="P207">
        <f>AVERAGE(I206:I208)</f>
        <v>208.94735</v>
      </c>
      <c r="Q207">
        <f>AVERAGE(F206:F208)</f>
        <v>9.50095</v>
      </c>
    </row>
    <row r="208" spans="1:17" ht="12.75">
      <c r="A208" t="s">
        <v>431</v>
      </c>
      <c r="B208" s="1">
        <v>36819</v>
      </c>
      <c r="C208">
        <f>AVERAGE(C207,C209)</f>
        <v>0.4258217592592593</v>
      </c>
      <c r="D208" t="s">
        <v>423</v>
      </c>
      <c r="E208" t="s">
        <v>431</v>
      </c>
      <c r="F208" t="s">
        <v>431</v>
      </c>
      <c r="G208" t="s">
        <v>424</v>
      </c>
      <c r="H208" t="s">
        <v>431</v>
      </c>
      <c r="I208" t="s">
        <v>431</v>
      </c>
      <c r="K208" s="2">
        <v>0.424305555555555</v>
      </c>
      <c r="L208" s="3">
        <f t="shared" si="15"/>
        <v>294.4243055555556</v>
      </c>
      <c r="M208" t="s">
        <v>431</v>
      </c>
      <c r="N208" t="s">
        <v>431</v>
      </c>
      <c r="P208">
        <f>STDEV(I206:I208)</f>
        <v>2.3557262415210594</v>
      </c>
      <c r="Q208">
        <f>STDEV(F206:F208)</f>
        <v>0.8307797572160873</v>
      </c>
    </row>
    <row r="209" spans="1:14" ht="12.75">
      <c r="A209" t="s">
        <v>303</v>
      </c>
      <c r="B209" s="1">
        <v>36819</v>
      </c>
      <c r="C209" s="2">
        <v>0.42790509259259263</v>
      </c>
      <c r="D209" t="s">
        <v>423</v>
      </c>
      <c r="E209">
        <v>0.668</v>
      </c>
      <c r="F209">
        <v>9.2773</v>
      </c>
      <c r="G209" t="s">
        <v>424</v>
      </c>
      <c r="H209">
        <v>1.65</v>
      </c>
      <c r="I209">
        <v>112.0661</v>
      </c>
      <c r="K209" s="2">
        <v>0.426388888888889</v>
      </c>
      <c r="L209" s="3">
        <f t="shared" si="15"/>
        <v>294.4263888888889</v>
      </c>
      <c r="M209">
        <f aca="true" t="shared" si="16" ref="M209:M272">500*F209/AVERAGE($Q$367,$Q$207)</f>
        <v>487.5168815062771</v>
      </c>
      <c r="N209">
        <f>(277-103)/(-60+(AVERAGE($P$207,$P$367)))*I209+277-((277-103)/(-60+(AVERAGE($P$207,$P$367)))*210)</f>
        <v>162.476287093945</v>
      </c>
    </row>
    <row r="210" spans="1:14" ht="12.75">
      <c r="A210" t="s">
        <v>431</v>
      </c>
      <c r="B210" s="1">
        <v>36819</v>
      </c>
      <c r="C210">
        <f>AVERAGE(C209,C211)</f>
        <v>0.429994212962963</v>
      </c>
      <c r="D210" t="s">
        <v>423</v>
      </c>
      <c r="E210" t="s">
        <v>431</v>
      </c>
      <c r="F210" t="s">
        <v>431</v>
      </c>
      <c r="G210" t="s">
        <v>424</v>
      </c>
      <c r="H210" t="s">
        <v>431</v>
      </c>
      <c r="I210" t="s">
        <v>431</v>
      </c>
      <c r="K210" s="2">
        <v>0.428472222222222</v>
      </c>
      <c r="L210" s="3">
        <f t="shared" si="15"/>
        <v>294.42847222222224</v>
      </c>
      <c r="M210" t="s">
        <v>431</v>
      </c>
      <c r="N210" t="s">
        <v>431</v>
      </c>
    </row>
    <row r="211" spans="1:14" ht="12.75">
      <c r="A211" t="s">
        <v>304</v>
      </c>
      <c r="B211" s="1">
        <v>36819</v>
      </c>
      <c r="C211" s="2">
        <v>0.4320833333333333</v>
      </c>
      <c r="D211" t="s">
        <v>423</v>
      </c>
      <c r="E211">
        <v>0.666</v>
      </c>
      <c r="F211">
        <v>8.6584</v>
      </c>
      <c r="G211" t="s">
        <v>424</v>
      </c>
      <c r="H211">
        <v>1.648</v>
      </c>
      <c r="I211">
        <v>110.3669</v>
      </c>
      <c r="K211" s="2">
        <v>0.430555555555555</v>
      </c>
      <c r="L211" s="3">
        <f t="shared" si="15"/>
        <v>294.43055555555554</v>
      </c>
      <c r="M211">
        <f t="shared" si="16"/>
        <v>454.99403563902746</v>
      </c>
      <c r="N211">
        <f>(277-103)/(-60+(AVERAGE($P$207,$P$367)))*I211+277-((277-103)/(-60+(AVERAGE($P$207,$P$367)))*210)</f>
        <v>160.4892459062667</v>
      </c>
    </row>
    <row r="212" spans="1:14" ht="12.75">
      <c r="A212" t="s">
        <v>305</v>
      </c>
      <c r="B212" s="1">
        <v>36819</v>
      </c>
      <c r="C212" s="2">
        <v>0.43416666666666665</v>
      </c>
      <c r="D212" t="s">
        <v>423</v>
      </c>
      <c r="E212">
        <v>0.666</v>
      </c>
      <c r="F212">
        <v>8.944</v>
      </c>
      <c r="G212" t="s">
        <v>424</v>
      </c>
      <c r="H212">
        <v>1.648</v>
      </c>
      <c r="I212">
        <v>113.4842</v>
      </c>
      <c r="K212" s="2">
        <v>0.432638888888889</v>
      </c>
      <c r="L212" s="3">
        <f t="shared" si="15"/>
        <v>294.4326388888889</v>
      </c>
      <c r="M212">
        <f t="shared" si="16"/>
        <v>470.0021545268712</v>
      </c>
      <c r="N212">
        <f>(277-103)/(-60+(AVERAGE($P$207,$P$367)))*I212+277-((277-103)/(-60+(AVERAGE($P$207,$P$367)))*210)</f>
        <v>164.13461048627468</v>
      </c>
    </row>
    <row r="213" spans="1:14" ht="12.75">
      <c r="A213" t="s">
        <v>306</v>
      </c>
      <c r="B213" s="1">
        <v>36819</v>
      </c>
      <c r="C213" s="2">
        <v>0.4363078703703704</v>
      </c>
      <c r="D213" t="s">
        <v>423</v>
      </c>
      <c r="E213">
        <v>0.666</v>
      </c>
      <c r="F213">
        <v>9.0659</v>
      </c>
      <c r="G213" t="s">
        <v>424</v>
      </c>
      <c r="H213">
        <v>1.648</v>
      </c>
      <c r="I213">
        <v>110.3554</v>
      </c>
      <c r="K213" s="2">
        <v>0.434722222222222</v>
      </c>
      <c r="L213" s="3">
        <f t="shared" si="15"/>
        <v>294.4347222222222</v>
      </c>
      <c r="M213">
        <f t="shared" si="16"/>
        <v>476.4079307608633</v>
      </c>
      <c r="N213">
        <f>(277-103)/(-60+(AVERAGE($P$207,$P$367)))*I213+277-((277-103)/(-60+(AVERAGE($P$207,$P$367)))*210)</f>
        <v>160.4757978285488</v>
      </c>
    </row>
    <row r="214" spans="1:14" ht="12.75">
      <c r="A214" t="s">
        <v>307</v>
      </c>
      <c r="B214" s="1">
        <v>36819</v>
      </c>
      <c r="C214" s="2">
        <v>0.4383333333333333</v>
      </c>
      <c r="D214" t="s">
        <v>423</v>
      </c>
      <c r="E214">
        <v>0.666</v>
      </c>
      <c r="F214">
        <v>9.406</v>
      </c>
      <c r="G214" t="s">
        <v>424</v>
      </c>
      <c r="H214">
        <v>1.65</v>
      </c>
      <c r="I214">
        <v>112.9479</v>
      </c>
      <c r="K214" s="2">
        <v>0.436805555555556</v>
      </c>
      <c r="L214" s="3">
        <f t="shared" si="15"/>
        <v>294.43680555555557</v>
      </c>
      <c r="M214">
        <f t="shared" si="16"/>
        <v>494.2799939042655</v>
      </c>
      <c r="N214">
        <f>(277-103)/(-60+(AVERAGE($P$207,$P$367)))*I214+277-((277-103)/(-60+(AVERAGE($P$207,$P$367)))*210)</f>
        <v>163.50746230539434</v>
      </c>
    </row>
    <row r="215" spans="1:14" ht="12.75">
      <c r="A215" t="s">
        <v>308</v>
      </c>
      <c r="B215" s="1">
        <v>36819</v>
      </c>
      <c r="C215" s="2">
        <v>0.4404166666666667</v>
      </c>
      <c r="D215" t="s">
        <v>423</v>
      </c>
      <c r="E215">
        <v>0.666</v>
      </c>
      <c r="F215">
        <v>9.6558</v>
      </c>
      <c r="G215" t="s">
        <v>424</v>
      </c>
      <c r="H215">
        <v>1.648</v>
      </c>
      <c r="I215">
        <v>112.9347</v>
      </c>
      <c r="K215" s="2">
        <v>0.438888888888889</v>
      </c>
      <c r="L215" s="3">
        <f t="shared" si="15"/>
        <v>294.43888888888887</v>
      </c>
      <c r="M215">
        <f t="shared" si="16"/>
        <v>507.40684298754053</v>
      </c>
      <c r="N215">
        <f>(277-103)/(-60+(AVERAGE($P$207,$P$367)))*I215+277-((277-103)/(-60+(AVERAGE($P$207,$P$367)))*210)</f>
        <v>163.49202625097027</v>
      </c>
    </row>
    <row r="216" spans="1:14" ht="12.75">
      <c r="A216" t="s">
        <v>431</v>
      </c>
      <c r="B216" s="1">
        <v>36819</v>
      </c>
      <c r="C216">
        <f>AVERAGE(C215,C217)</f>
        <v>0.4425</v>
      </c>
      <c r="D216" t="s">
        <v>423</v>
      </c>
      <c r="E216" t="s">
        <v>431</v>
      </c>
      <c r="F216" t="s">
        <v>431</v>
      </c>
      <c r="G216" t="s">
        <v>424</v>
      </c>
      <c r="H216" t="s">
        <v>431</v>
      </c>
      <c r="I216" t="s">
        <v>431</v>
      </c>
      <c r="K216" s="2">
        <v>0.440972222222222</v>
      </c>
      <c r="L216" s="3">
        <f t="shared" si="15"/>
        <v>294.44097222222223</v>
      </c>
      <c r="M216" t="s">
        <v>431</v>
      </c>
      <c r="N216" t="s">
        <v>431</v>
      </c>
    </row>
    <row r="217" spans="1:14" ht="12.75">
      <c r="A217" t="s">
        <v>309</v>
      </c>
      <c r="B217" s="1">
        <v>36819</v>
      </c>
      <c r="C217" s="2">
        <v>0.44458333333333333</v>
      </c>
      <c r="D217" t="s">
        <v>423</v>
      </c>
      <c r="E217">
        <v>0.668</v>
      </c>
      <c r="F217">
        <v>9.2692</v>
      </c>
      <c r="G217" t="s">
        <v>424</v>
      </c>
      <c r="H217">
        <v>1.65</v>
      </c>
      <c r="I217">
        <v>109.5622</v>
      </c>
      <c r="K217" s="2">
        <v>0.443055555555556</v>
      </c>
      <c r="L217" s="3">
        <f t="shared" si="15"/>
        <v>294.44305555555553</v>
      </c>
      <c r="M217">
        <f t="shared" si="16"/>
        <v>487.09123107563437</v>
      </c>
      <c r="N217">
        <f aca="true" t="shared" si="17" ref="N217:N222">(277-103)/(-60+(AVERAGE($P$207,$P$367)))*I217+277-((277-103)/(-60+(AVERAGE($P$207,$P$367)))*210)</f>
        <v>159.54823128543055</v>
      </c>
    </row>
    <row r="218" spans="1:14" ht="12.75">
      <c r="A218" t="s">
        <v>310</v>
      </c>
      <c r="B218" s="1">
        <v>36819</v>
      </c>
      <c r="C218" s="2">
        <v>0.44667824074074075</v>
      </c>
      <c r="D218" t="s">
        <v>423</v>
      </c>
      <c r="E218">
        <v>0.666</v>
      </c>
      <c r="F218">
        <v>8.5767</v>
      </c>
      <c r="G218" t="s">
        <v>424</v>
      </c>
      <c r="H218">
        <v>1.648</v>
      </c>
      <c r="I218">
        <v>105.9526</v>
      </c>
      <c r="K218" s="2">
        <v>0.445138888888889</v>
      </c>
      <c r="L218" s="3">
        <f t="shared" si="15"/>
        <v>294.4451388888889</v>
      </c>
      <c r="M218">
        <f t="shared" si="16"/>
        <v>450.70074672748393</v>
      </c>
      <c r="N218">
        <f t="shared" si="17"/>
        <v>155.32717203928908</v>
      </c>
    </row>
    <row r="219" spans="1:14" ht="12.75">
      <c r="A219" t="s">
        <v>311</v>
      </c>
      <c r="B219" s="1">
        <v>36819</v>
      </c>
      <c r="C219" s="2">
        <v>0.4487615740740741</v>
      </c>
      <c r="D219" t="s">
        <v>423</v>
      </c>
      <c r="E219">
        <v>0.666</v>
      </c>
      <c r="F219">
        <v>9.155</v>
      </c>
      <c r="G219" t="s">
        <v>424</v>
      </c>
      <c r="H219">
        <v>1.65</v>
      </c>
      <c r="I219">
        <v>103.4146</v>
      </c>
      <c r="K219" s="2">
        <v>0.447222222222222</v>
      </c>
      <c r="L219" s="3">
        <f t="shared" si="15"/>
        <v>294.4472222222222</v>
      </c>
      <c r="M219">
        <f t="shared" si="16"/>
        <v>481.09008549793225</v>
      </c>
      <c r="N219">
        <f t="shared" si="17"/>
        <v>152.35923975684582</v>
      </c>
    </row>
    <row r="220" spans="1:14" ht="12.75">
      <c r="A220" t="s">
        <v>312</v>
      </c>
      <c r="B220" s="1">
        <v>36819</v>
      </c>
      <c r="C220" s="2">
        <v>0.4508449074074074</v>
      </c>
      <c r="D220" t="s">
        <v>423</v>
      </c>
      <c r="E220">
        <v>0.668</v>
      </c>
      <c r="F220">
        <v>8.6909</v>
      </c>
      <c r="G220" t="s">
        <v>424</v>
      </c>
      <c r="H220">
        <v>1.651</v>
      </c>
      <c r="I220">
        <v>104.7026</v>
      </c>
      <c r="K220" s="2">
        <v>0.449305555555556</v>
      </c>
      <c r="L220" s="3">
        <f t="shared" si="15"/>
        <v>294.44930555555555</v>
      </c>
      <c r="M220">
        <f t="shared" si="16"/>
        <v>456.7018923051861</v>
      </c>
      <c r="N220">
        <f t="shared" si="17"/>
        <v>153.86542446125358</v>
      </c>
    </row>
    <row r="221" spans="1:14" ht="12.75">
      <c r="A221" t="s">
        <v>313</v>
      </c>
      <c r="B221" s="1">
        <v>36819</v>
      </c>
      <c r="C221" s="2">
        <v>0.45292824074074073</v>
      </c>
      <c r="D221" t="s">
        <v>423</v>
      </c>
      <c r="E221">
        <v>0.666</v>
      </c>
      <c r="F221">
        <v>8.9889</v>
      </c>
      <c r="G221" t="s">
        <v>424</v>
      </c>
      <c r="H221">
        <v>1.65</v>
      </c>
      <c r="I221">
        <v>100.4909</v>
      </c>
      <c r="K221" s="2">
        <v>0.451388888888889</v>
      </c>
      <c r="L221" s="3">
        <f t="shared" si="15"/>
        <v>294.4513888888889</v>
      </c>
      <c r="M221">
        <f t="shared" si="16"/>
        <v>472.36162419796426</v>
      </c>
      <c r="N221">
        <f t="shared" si="17"/>
        <v>148.94027064172397</v>
      </c>
    </row>
    <row r="222" spans="1:14" ht="12.75">
      <c r="A222" t="s">
        <v>314</v>
      </c>
      <c r="B222" s="1">
        <v>36819</v>
      </c>
      <c r="C222" s="2">
        <v>0.4550115740740741</v>
      </c>
      <c r="D222" t="s">
        <v>423</v>
      </c>
      <c r="E222">
        <v>0.666</v>
      </c>
      <c r="F222">
        <v>9.147</v>
      </c>
      <c r="G222" t="s">
        <v>424</v>
      </c>
      <c r="H222">
        <v>1.65</v>
      </c>
      <c r="I222">
        <v>99.8524</v>
      </c>
      <c r="K222" s="2">
        <v>0.453472222222222</v>
      </c>
      <c r="L222" s="3">
        <f t="shared" si="15"/>
        <v>294.4534722222222</v>
      </c>
      <c r="M222">
        <f t="shared" si="16"/>
        <v>480.6696900108778</v>
      </c>
      <c r="N222">
        <f t="shared" si="17"/>
        <v>148.19360997886346</v>
      </c>
    </row>
    <row r="223" spans="1:14" ht="12.75">
      <c r="A223" t="s">
        <v>431</v>
      </c>
      <c r="B223" s="1">
        <v>36819</v>
      </c>
      <c r="C223">
        <f>AVERAGE(C222,C225)</f>
        <v>0.45813657407407404</v>
      </c>
      <c r="D223" t="s">
        <v>423</v>
      </c>
      <c r="E223" t="s">
        <v>431</v>
      </c>
      <c r="F223" t="s">
        <v>431</v>
      </c>
      <c r="G223" t="s">
        <v>424</v>
      </c>
      <c r="H223" t="s">
        <v>431</v>
      </c>
      <c r="I223" t="s">
        <v>431</v>
      </c>
      <c r="K223" s="2">
        <v>0.455555555555556</v>
      </c>
      <c r="L223" s="3">
        <f t="shared" si="15"/>
        <v>294.4555555555556</v>
      </c>
      <c r="M223" t="s">
        <v>431</v>
      </c>
      <c r="N223" t="s">
        <v>431</v>
      </c>
    </row>
    <row r="224" spans="1:14" ht="12.75">
      <c r="A224" t="s">
        <v>431</v>
      </c>
      <c r="B224" s="1">
        <v>36819</v>
      </c>
      <c r="C224">
        <f>AVERAGE(C223,C225)</f>
        <v>0.45969907407407407</v>
      </c>
      <c r="D224" t="s">
        <v>423</v>
      </c>
      <c r="E224" t="s">
        <v>431</v>
      </c>
      <c r="F224" t="s">
        <v>431</v>
      </c>
      <c r="G224" t="s">
        <v>424</v>
      </c>
      <c r="H224" t="s">
        <v>431</v>
      </c>
      <c r="I224" t="s">
        <v>431</v>
      </c>
      <c r="K224" s="2">
        <v>0.457638888888889</v>
      </c>
      <c r="L224" s="3">
        <f t="shared" si="15"/>
        <v>294.4576388888889</v>
      </c>
      <c r="M224" t="s">
        <v>431</v>
      </c>
      <c r="N224" t="s">
        <v>431</v>
      </c>
    </row>
    <row r="225" spans="1:14" ht="12.75">
      <c r="A225" t="s">
        <v>315</v>
      </c>
      <c r="B225" s="1">
        <v>36819</v>
      </c>
      <c r="C225" s="2">
        <v>0.46126157407407403</v>
      </c>
      <c r="D225" t="s">
        <v>423</v>
      </c>
      <c r="E225">
        <v>0.666</v>
      </c>
      <c r="F225">
        <v>9.0041</v>
      </c>
      <c r="G225" t="s">
        <v>424</v>
      </c>
      <c r="H225">
        <v>1.651</v>
      </c>
      <c r="I225">
        <v>94.0824</v>
      </c>
      <c r="K225" s="2">
        <v>0.459722222222222</v>
      </c>
      <c r="L225" s="3">
        <f t="shared" si="15"/>
        <v>294.45972222222224</v>
      </c>
      <c r="M225">
        <f t="shared" si="16"/>
        <v>473.16037562336766</v>
      </c>
      <c r="N225">
        <f>(277-103)/(-60+(AVERAGE($P$207,$P$367)))*I225+277-((277-103)/(-60+(AVERAGE($P$207,$P$367)))*210)</f>
        <v>141.44618315865168</v>
      </c>
    </row>
    <row r="226" spans="1:14" ht="12.75">
      <c r="A226" t="s">
        <v>431</v>
      </c>
      <c r="B226" s="1">
        <v>36819</v>
      </c>
      <c r="C226">
        <f>AVERAGE(C225,C227)</f>
        <v>0.46335069444444443</v>
      </c>
      <c r="D226" t="s">
        <v>423</v>
      </c>
      <c r="E226" t="s">
        <v>431</v>
      </c>
      <c r="F226" t="s">
        <v>431</v>
      </c>
      <c r="G226" t="s">
        <v>424</v>
      </c>
      <c r="H226" t="s">
        <v>431</v>
      </c>
      <c r="I226" t="s">
        <v>431</v>
      </c>
      <c r="K226" s="2">
        <v>0.461805555555556</v>
      </c>
      <c r="L226" s="3">
        <f t="shared" si="15"/>
        <v>294.46180555555554</v>
      </c>
      <c r="M226" t="s">
        <v>431</v>
      </c>
      <c r="N226" t="s">
        <v>431</v>
      </c>
    </row>
    <row r="227" spans="1:14" ht="12.75">
      <c r="A227" t="s">
        <v>316</v>
      </c>
      <c r="B227" s="1">
        <v>36819</v>
      </c>
      <c r="C227" s="2">
        <v>0.46543981481481483</v>
      </c>
      <c r="D227" t="s">
        <v>423</v>
      </c>
      <c r="E227">
        <v>0.668</v>
      </c>
      <c r="F227">
        <v>9.798</v>
      </c>
      <c r="G227" t="s">
        <v>424</v>
      </c>
      <c r="H227">
        <v>1.651</v>
      </c>
      <c r="I227">
        <v>98.9599</v>
      </c>
      <c r="K227" s="2">
        <v>0.463888888888889</v>
      </c>
      <c r="L227" s="3">
        <f t="shared" si="15"/>
        <v>294.4638888888889</v>
      </c>
      <c r="M227">
        <f t="shared" si="16"/>
        <v>514.8793727699334</v>
      </c>
      <c r="N227">
        <f aca="true" t="shared" si="18" ref="N227:N233">(277-103)/(-60+(AVERAGE($P$207,$P$367)))*I227+277-((277-103)/(-60+(AVERAGE($P$207,$P$367)))*210)</f>
        <v>147.14992220814614</v>
      </c>
    </row>
    <row r="228" spans="1:14" ht="12.75">
      <c r="A228" t="s">
        <v>317</v>
      </c>
      <c r="B228" s="1">
        <v>36819</v>
      </c>
      <c r="C228" s="2">
        <v>0.4675810185185185</v>
      </c>
      <c r="D228" t="s">
        <v>423</v>
      </c>
      <c r="E228">
        <v>0.665</v>
      </c>
      <c r="F228">
        <v>9.7013</v>
      </c>
      <c r="G228" t="s">
        <v>424</v>
      </c>
      <c r="H228">
        <v>1.648</v>
      </c>
      <c r="I228">
        <v>98.4519</v>
      </c>
      <c r="K228" s="2">
        <v>0.465972222222222</v>
      </c>
      <c r="L228" s="3">
        <f t="shared" si="15"/>
        <v>294.4659722222222</v>
      </c>
      <c r="M228">
        <f t="shared" si="16"/>
        <v>509.7978423201627</v>
      </c>
      <c r="N228">
        <f t="shared" si="18"/>
        <v>146.5558679924325</v>
      </c>
    </row>
    <row r="229" spans="1:14" ht="12.75">
      <c r="A229" t="s">
        <v>318</v>
      </c>
      <c r="B229" s="1">
        <v>36819</v>
      </c>
      <c r="C229" s="2">
        <v>0.4696064814814815</v>
      </c>
      <c r="D229" t="s">
        <v>423</v>
      </c>
      <c r="E229">
        <v>0.665</v>
      </c>
      <c r="F229">
        <v>9.687</v>
      </c>
      <c r="G229" t="s">
        <v>424</v>
      </c>
      <c r="H229">
        <v>1.648</v>
      </c>
      <c r="I229">
        <v>102.7632</v>
      </c>
      <c r="K229" s="2">
        <v>0.468055555555556</v>
      </c>
      <c r="L229" s="3">
        <f t="shared" si="15"/>
        <v>294.46805555555557</v>
      </c>
      <c r="M229">
        <f t="shared" si="16"/>
        <v>509.0463853870529</v>
      </c>
      <c r="N229">
        <f t="shared" si="18"/>
        <v>151.59749385897996</v>
      </c>
    </row>
    <row r="230" spans="1:14" ht="12.75">
      <c r="A230" t="s">
        <v>319</v>
      </c>
      <c r="B230" s="1">
        <v>36819</v>
      </c>
      <c r="C230" s="2">
        <v>0.4716898148148148</v>
      </c>
      <c r="D230" t="s">
        <v>423</v>
      </c>
      <c r="E230">
        <v>0.665</v>
      </c>
      <c r="F230">
        <v>9.0981</v>
      </c>
      <c r="G230" t="s">
        <v>424</v>
      </c>
      <c r="H230">
        <v>1.65</v>
      </c>
      <c r="I230">
        <v>100.5624</v>
      </c>
      <c r="K230" s="2">
        <v>0.470138888888889</v>
      </c>
      <c r="L230" s="3">
        <f t="shared" si="15"/>
        <v>294.47013888888887</v>
      </c>
      <c r="M230">
        <f t="shared" si="16"/>
        <v>478.1000225962575</v>
      </c>
      <c r="N230">
        <f t="shared" si="18"/>
        <v>149.02388260318762</v>
      </c>
    </row>
    <row r="231" spans="1:14" ht="12.75">
      <c r="A231" t="s">
        <v>320</v>
      </c>
      <c r="B231" s="1">
        <v>36819</v>
      </c>
      <c r="C231" s="2">
        <v>0.47377314814814814</v>
      </c>
      <c r="D231" t="s">
        <v>423</v>
      </c>
      <c r="E231">
        <v>0.665</v>
      </c>
      <c r="F231">
        <v>9.6204</v>
      </c>
      <c r="G231" t="s">
        <v>424</v>
      </c>
      <c r="H231">
        <v>1.65</v>
      </c>
      <c r="I231">
        <v>100.4115</v>
      </c>
      <c r="K231" s="2">
        <v>0.472222222222222</v>
      </c>
      <c r="L231" s="3">
        <f t="shared" si="15"/>
        <v>294.47222222222223</v>
      </c>
      <c r="M231">
        <f t="shared" si="16"/>
        <v>505.5465929573246</v>
      </c>
      <c r="N231">
        <f t="shared" si="18"/>
        <v>148.84742043556716</v>
      </c>
    </row>
    <row r="232" spans="1:14" ht="12.75">
      <c r="A232" t="s">
        <v>321</v>
      </c>
      <c r="B232" s="1">
        <v>36819</v>
      </c>
      <c r="C232" s="2">
        <v>0.47585648148148146</v>
      </c>
      <c r="D232" t="s">
        <v>423</v>
      </c>
      <c r="E232">
        <v>0.666</v>
      </c>
      <c r="F232">
        <v>9.5292</v>
      </c>
      <c r="G232" t="s">
        <v>424</v>
      </c>
      <c r="H232">
        <v>1.65</v>
      </c>
      <c r="I232">
        <v>106.1555</v>
      </c>
      <c r="K232" s="2">
        <v>0.474305555555555</v>
      </c>
      <c r="L232" s="3">
        <f t="shared" si="15"/>
        <v>294.47430555555553</v>
      </c>
      <c r="M232">
        <f t="shared" si="16"/>
        <v>500.7540844049039</v>
      </c>
      <c r="N232">
        <f t="shared" si="18"/>
        <v>155.5644429061558</v>
      </c>
    </row>
    <row r="233" spans="1:14" ht="12.75">
      <c r="A233" t="s">
        <v>322</v>
      </c>
      <c r="B233" s="1">
        <v>36819</v>
      </c>
      <c r="C233" s="2">
        <v>0.4779513888888889</v>
      </c>
      <c r="D233" t="s">
        <v>423</v>
      </c>
      <c r="E233">
        <v>0.666</v>
      </c>
      <c r="F233">
        <v>9.1625</v>
      </c>
      <c r="G233" t="s">
        <v>424</v>
      </c>
      <c r="H233">
        <v>1.65</v>
      </c>
      <c r="I233">
        <v>102.9281</v>
      </c>
      <c r="K233" s="2">
        <v>0.476388888888889</v>
      </c>
      <c r="L233" s="3">
        <f t="shared" si="15"/>
        <v>294.4763888888889</v>
      </c>
      <c r="M233">
        <f t="shared" si="16"/>
        <v>481.48420626704575</v>
      </c>
      <c r="N233">
        <f t="shared" si="18"/>
        <v>151.79032759947447</v>
      </c>
    </row>
    <row r="234" spans="1:14" ht="12.75">
      <c r="A234" t="s">
        <v>431</v>
      </c>
      <c r="B234" s="1">
        <v>36819</v>
      </c>
      <c r="C234">
        <f>AVERAGE(C233,C235)</f>
        <v>0.4800347222222222</v>
      </c>
      <c r="D234" t="s">
        <v>423</v>
      </c>
      <c r="E234" t="s">
        <v>431</v>
      </c>
      <c r="F234" t="s">
        <v>431</v>
      </c>
      <c r="G234" t="s">
        <v>424</v>
      </c>
      <c r="H234" t="s">
        <v>431</v>
      </c>
      <c r="I234" t="s">
        <v>431</v>
      </c>
      <c r="K234" s="2">
        <v>0.478472222222222</v>
      </c>
      <c r="L234" s="3">
        <f t="shared" si="15"/>
        <v>294.4784722222222</v>
      </c>
      <c r="M234" t="s">
        <v>431</v>
      </c>
      <c r="N234" t="s">
        <v>431</v>
      </c>
    </row>
    <row r="235" spans="1:14" ht="12.75">
      <c r="A235" t="s">
        <v>323</v>
      </c>
      <c r="B235" s="1">
        <v>36819</v>
      </c>
      <c r="C235" s="2">
        <v>0.48211805555555554</v>
      </c>
      <c r="D235" t="s">
        <v>423</v>
      </c>
      <c r="E235">
        <v>0.665</v>
      </c>
      <c r="F235">
        <v>9.696</v>
      </c>
      <c r="G235" t="s">
        <v>424</v>
      </c>
      <c r="H235">
        <v>1.65</v>
      </c>
      <c r="I235">
        <v>101.0957</v>
      </c>
      <c r="K235" s="2">
        <v>0.480555555555555</v>
      </c>
      <c r="L235" s="3">
        <f t="shared" si="15"/>
        <v>294.48055555555555</v>
      </c>
      <c r="M235">
        <f t="shared" si="16"/>
        <v>509.5193303099892</v>
      </c>
      <c r="N235">
        <f aca="true" t="shared" si="19" ref="N235:N241">(277-103)/(-60+(AVERAGE($P$207,$P$367)))*I235+277-((277-103)/(-60+(AVERAGE($P$207,$P$367)))*210)</f>
        <v>149.64752258988065</v>
      </c>
    </row>
    <row r="236" spans="1:14" ht="12.75">
      <c r="A236" t="s">
        <v>324</v>
      </c>
      <c r="B236" s="1">
        <v>36819</v>
      </c>
      <c r="C236" s="2">
        <v>0.4842013888888889</v>
      </c>
      <c r="D236" t="s">
        <v>423</v>
      </c>
      <c r="E236">
        <v>0.666</v>
      </c>
      <c r="F236">
        <v>9.2512</v>
      </c>
      <c r="G236" t="s">
        <v>424</v>
      </c>
      <c r="H236">
        <v>1.65</v>
      </c>
      <c r="I236">
        <v>101.964</v>
      </c>
      <c r="K236" s="2">
        <v>0.482638888888889</v>
      </c>
      <c r="L236" s="3">
        <f t="shared" si="15"/>
        <v>294.4826388888889</v>
      </c>
      <c r="M236">
        <f t="shared" si="16"/>
        <v>486.145341229762</v>
      </c>
      <c r="N236">
        <f t="shared" si="19"/>
        <v>150.66291092748722</v>
      </c>
    </row>
    <row r="237" spans="1:14" ht="12.75">
      <c r="A237" t="s">
        <v>325</v>
      </c>
      <c r="B237" s="1">
        <v>36819</v>
      </c>
      <c r="C237" s="2">
        <v>0.4862847222222222</v>
      </c>
      <c r="D237" t="s">
        <v>423</v>
      </c>
      <c r="E237">
        <v>0.666</v>
      </c>
      <c r="F237">
        <v>8.8334</v>
      </c>
      <c r="G237" t="s">
        <v>424</v>
      </c>
      <c r="H237">
        <v>1.65</v>
      </c>
      <c r="I237">
        <v>101.9434</v>
      </c>
      <c r="K237" s="2">
        <v>0.484722222222222</v>
      </c>
      <c r="L237" s="3">
        <f t="shared" si="15"/>
        <v>294.4847222222222</v>
      </c>
      <c r="M237">
        <f t="shared" si="16"/>
        <v>464.19018691834344</v>
      </c>
      <c r="N237">
        <f t="shared" si="19"/>
        <v>150.6388213274012</v>
      </c>
    </row>
    <row r="238" spans="1:14" ht="12.75">
      <c r="A238" t="s">
        <v>326</v>
      </c>
      <c r="B238" s="1">
        <v>36819</v>
      </c>
      <c r="C238" s="2">
        <v>0.48836805555555557</v>
      </c>
      <c r="D238" t="s">
        <v>423</v>
      </c>
      <c r="E238">
        <v>0.665</v>
      </c>
      <c r="F238">
        <v>9.3235</v>
      </c>
      <c r="G238" t="s">
        <v>424</v>
      </c>
      <c r="H238">
        <v>1.65</v>
      </c>
      <c r="I238">
        <v>103.0154</v>
      </c>
      <c r="K238" s="2">
        <v>0.486805555555555</v>
      </c>
      <c r="L238" s="3">
        <f t="shared" si="15"/>
        <v>294.4868055555556</v>
      </c>
      <c r="M238">
        <f t="shared" si="16"/>
        <v>489.9446654440165</v>
      </c>
      <c r="N238">
        <f t="shared" si="19"/>
        <v>151.89241605032444</v>
      </c>
    </row>
    <row r="239" spans="1:14" ht="12.75">
      <c r="A239" t="s">
        <v>327</v>
      </c>
      <c r="B239" s="1">
        <v>36819</v>
      </c>
      <c r="C239" s="2">
        <v>0.49046296296296293</v>
      </c>
      <c r="D239" t="s">
        <v>423</v>
      </c>
      <c r="E239">
        <v>0.665</v>
      </c>
      <c r="F239">
        <v>8.8632</v>
      </c>
      <c r="G239" t="s">
        <v>424</v>
      </c>
      <c r="H239">
        <v>1.65</v>
      </c>
      <c r="I239">
        <v>107.095</v>
      </c>
      <c r="K239" s="2">
        <v>0.488888888888889</v>
      </c>
      <c r="L239" s="3">
        <f t="shared" si="15"/>
        <v>294.4888888888889</v>
      </c>
      <c r="M239">
        <f t="shared" si="16"/>
        <v>465.7561601076213</v>
      </c>
      <c r="N239">
        <f t="shared" si="19"/>
        <v>156.6630923858073</v>
      </c>
    </row>
    <row r="240" spans="1:14" ht="12.75">
      <c r="A240" t="s">
        <v>328</v>
      </c>
      <c r="B240" s="1">
        <v>36819</v>
      </c>
      <c r="C240" s="2">
        <v>0.4925462962962963</v>
      </c>
      <c r="D240" t="s">
        <v>423</v>
      </c>
      <c r="E240">
        <v>0.666</v>
      </c>
      <c r="F240">
        <v>9.4339</v>
      </c>
      <c r="G240" t="s">
        <v>424</v>
      </c>
      <c r="H240">
        <v>1.65</v>
      </c>
      <c r="I240">
        <v>105.3821</v>
      </c>
      <c r="K240" s="2">
        <v>0.490972222222222</v>
      </c>
      <c r="L240" s="3">
        <f t="shared" si="15"/>
        <v>294.49097222222224</v>
      </c>
      <c r="M240">
        <f t="shared" si="16"/>
        <v>495.74612316536786</v>
      </c>
      <c r="N240">
        <f t="shared" si="19"/>
        <v>154.66003044467365</v>
      </c>
    </row>
    <row r="241" spans="1:14" ht="12.75">
      <c r="A241" t="s">
        <v>329</v>
      </c>
      <c r="B241" s="1">
        <v>36819</v>
      </c>
      <c r="C241" s="2">
        <v>0.4946296296296296</v>
      </c>
      <c r="D241" t="s">
        <v>423</v>
      </c>
      <c r="E241">
        <v>0.665</v>
      </c>
      <c r="F241">
        <v>9.892</v>
      </c>
      <c r="G241" t="s">
        <v>424</v>
      </c>
      <c r="H241">
        <v>1.65</v>
      </c>
      <c r="I241">
        <v>108.5435</v>
      </c>
      <c r="K241" s="2">
        <v>0.493055555555555</v>
      </c>
      <c r="L241" s="3">
        <f t="shared" si="15"/>
        <v>294.49305555555554</v>
      </c>
      <c r="M241">
        <f t="shared" si="16"/>
        <v>519.8190197428231</v>
      </c>
      <c r="N241">
        <f t="shared" si="19"/>
        <v>158.3569654792348</v>
      </c>
    </row>
    <row r="242" spans="1:14" ht="12.75">
      <c r="A242" t="s">
        <v>431</v>
      </c>
      <c r="B242" s="1">
        <v>36819</v>
      </c>
      <c r="C242">
        <f>AVERAGE(C241,C243)</f>
        <v>0.49671296296296297</v>
      </c>
      <c r="D242" t="s">
        <v>423</v>
      </c>
      <c r="E242" t="s">
        <v>431</v>
      </c>
      <c r="F242" t="s">
        <v>431</v>
      </c>
      <c r="G242" t="s">
        <v>424</v>
      </c>
      <c r="H242" t="s">
        <v>431</v>
      </c>
      <c r="I242" t="s">
        <v>431</v>
      </c>
      <c r="K242" s="2">
        <v>0.495138888888889</v>
      </c>
      <c r="L242" s="3">
        <f t="shared" si="15"/>
        <v>294.4951388888889</v>
      </c>
      <c r="M242" t="s">
        <v>431</v>
      </c>
      <c r="N242" t="s">
        <v>431</v>
      </c>
    </row>
    <row r="243" spans="1:14" ht="12.75">
      <c r="A243" t="s">
        <v>330</v>
      </c>
      <c r="B243" s="1">
        <v>36819</v>
      </c>
      <c r="C243" s="2">
        <v>0.49879629629629635</v>
      </c>
      <c r="D243" t="s">
        <v>423</v>
      </c>
      <c r="E243">
        <v>0.666</v>
      </c>
      <c r="F243">
        <v>9.4317</v>
      </c>
      <c r="G243" t="s">
        <v>424</v>
      </c>
      <c r="H243">
        <v>1.65</v>
      </c>
      <c r="I243">
        <v>104.2165</v>
      </c>
      <c r="K243" s="2">
        <v>0.497222222222222</v>
      </c>
      <c r="L243" s="3">
        <f t="shared" si="15"/>
        <v>294.4972222222222</v>
      </c>
      <c r="M243">
        <f t="shared" si="16"/>
        <v>495.63051440642784</v>
      </c>
      <c r="N243">
        <f>(277-103)/(-60+(AVERAGE($P$207,$P$367)))*I243+277-((277-103)/(-60+(AVERAGE($P$207,$P$367)))*210)</f>
        <v>153.29698006310716</v>
      </c>
    </row>
    <row r="244" spans="1:14" ht="12.75">
      <c r="A244" t="s">
        <v>331</v>
      </c>
      <c r="B244" s="1">
        <v>36819</v>
      </c>
      <c r="C244" s="2">
        <v>0.5008796296296296</v>
      </c>
      <c r="D244" t="s">
        <v>423</v>
      </c>
      <c r="E244">
        <v>0.665</v>
      </c>
      <c r="F244">
        <v>9.665</v>
      </c>
      <c r="G244" t="s">
        <v>424</v>
      </c>
      <c r="H244">
        <v>1.648</v>
      </c>
      <c r="I244">
        <v>111.2074</v>
      </c>
      <c r="K244" s="2">
        <v>0.499305555555555</v>
      </c>
      <c r="L244" s="3">
        <f t="shared" si="15"/>
        <v>294.49930555555557</v>
      </c>
      <c r="M244">
        <f t="shared" si="16"/>
        <v>507.8902977976532</v>
      </c>
      <c r="N244">
        <f>(277-103)/(-60+(AVERAGE($P$207,$P$367)))*I244+277-((277-103)/(-60+(AVERAGE($P$207,$P$367)))*210)</f>
        <v>161.47212497773776</v>
      </c>
    </row>
    <row r="245" spans="1:14" ht="12.75">
      <c r="A245" t="s">
        <v>332</v>
      </c>
      <c r="B245" s="1">
        <v>36819</v>
      </c>
      <c r="C245" s="2">
        <v>0.502962962962963</v>
      </c>
      <c r="D245" t="s">
        <v>423</v>
      </c>
      <c r="E245">
        <v>0.665</v>
      </c>
      <c r="F245">
        <v>8.9197</v>
      </c>
      <c r="G245" t="s">
        <v>424</v>
      </c>
      <c r="H245">
        <v>1.65</v>
      </c>
      <c r="I245">
        <v>109.7063</v>
      </c>
      <c r="K245" s="2">
        <v>0.501388888888889</v>
      </c>
      <c r="L245" s="3">
        <f t="shared" si="15"/>
        <v>294.50138888888887</v>
      </c>
      <c r="M245">
        <f t="shared" si="16"/>
        <v>468.72520323494336</v>
      </c>
      <c r="N245">
        <f>(277-103)/(-60+(AVERAGE($P$207,$P$367)))*I245+277-((277-103)/(-60+(AVERAGE($P$207,$P$367)))*210)</f>
        <v>159.71674154622653</v>
      </c>
    </row>
    <row r="246" spans="1:14" ht="12.75">
      <c r="A246" t="s">
        <v>333</v>
      </c>
      <c r="B246" s="1">
        <v>36819</v>
      </c>
      <c r="C246" s="2">
        <v>0.5050462962962963</v>
      </c>
      <c r="D246" t="s">
        <v>423</v>
      </c>
      <c r="E246">
        <v>0.665</v>
      </c>
      <c r="F246">
        <v>8.8029</v>
      </c>
      <c r="G246" t="s">
        <v>424</v>
      </c>
      <c r="H246">
        <v>1.648</v>
      </c>
      <c r="I246">
        <v>106.5754</v>
      </c>
      <c r="K246" s="2">
        <v>0.503472222222222</v>
      </c>
      <c r="L246" s="3">
        <f t="shared" si="15"/>
        <v>294.50347222222223</v>
      </c>
      <c r="M246">
        <f t="shared" si="16"/>
        <v>462.58742912394837</v>
      </c>
      <c r="N246">
        <f>(277-103)/(-60+(AVERAGE($P$207,$P$367)))*I246+277-((277-103)/(-60+(AVERAGE($P$207,$P$367)))*210)</f>
        <v>156.05547315256948</v>
      </c>
    </row>
    <row r="247" spans="1:14" ht="12.75">
      <c r="A247" t="s">
        <v>334</v>
      </c>
      <c r="B247" s="1">
        <v>36819</v>
      </c>
      <c r="C247" s="2">
        <v>0.5071412037037036</v>
      </c>
      <c r="D247" t="s">
        <v>423</v>
      </c>
      <c r="E247">
        <v>0.665</v>
      </c>
      <c r="F247">
        <v>9.4502</v>
      </c>
      <c r="G247" t="s">
        <v>424</v>
      </c>
      <c r="H247">
        <v>1.65</v>
      </c>
      <c r="I247">
        <v>109.9794</v>
      </c>
      <c r="K247" s="2">
        <v>0.505555555555555</v>
      </c>
      <c r="L247" s="3">
        <f t="shared" si="15"/>
        <v>294.50555555555553</v>
      </c>
      <c r="M247">
        <f t="shared" si="16"/>
        <v>496.60267897024136</v>
      </c>
      <c r="N247">
        <f>(277-103)/(-60+(AVERAGE($P$207,$P$367)))*I247+277-((277-103)/(-60+(AVERAGE($P$207,$P$367)))*210)</f>
        <v>160.0361041570757</v>
      </c>
    </row>
    <row r="248" spans="1:14" ht="12.75">
      <c r="A248" t="s">
        <v>431</v>
      </c>
      <c r="B248" s="1">
        <v>36819</v>
      </c>
      <c r="C248">
        <f>AVERAGE(C247,C249)</f>
        <v>0.509224537037037</v>
      </c>
      <c r="D248" t="s">
        <v>423</v>
      </c>
      <c r="E248" t="s">
        <v>431</v>
      </c>
      <c r="F248" t="s">
        <v>431</v>
      </c>
      <c r="G248" t="s">
        <v>424</v>
      </c>
      <c r="H248" t="s">
        <v>431</v>
      </c>
      <c r="I248" t="s">
        <v>431</v>
      </c>
      <c r="K248" s="2">
        <v>0.507638888888889</v>
      </c>
      <c r="L248" s="3">
        <f t="shared" si="15"/>
        <v>294.5076388888889</v>
      </c>
      <c r="M248" t="s">
        <v>431</v>
      </c>
      <c r="N248" t="s">
        <v>431</v>
      </c>
    </row>
    <row r="249" spans="1:14" ht="12.75">
      <c r="A249" t="s">
        <v>335</v>
      </c>
      <c r="B249" s="1">
        <v>36819</v>
      </c>
      <c r="C249" s="2">
        <v>0.5113078703703704</v>
      </c>
      <c r="D249" t="s">
        <v>423</v>
      </c>
      <c r="E249">
        <v>0.668</v>
      </c>
      <c r="F249">
        <v>9.3604</v>
      </c>
      <c r="G249" t="s">
        <v>424</v>
      </c>
      <c r="H249">
        <v>1.651</v>
      </c>
      <c r="I249">
        <v>105.0932</v>
      </c>
      <c r="K249" s="2">
        <v>0.509722222222222</v>
      </c>
      <c r="L249" s="3">
        <f t="shared" si="15"/>
        <v>294.5097222222222</v>
      </c>
      <c r="M249">
        <f t="shared" si="16"/>
        <v>491.88373962805514</v>
      </c>
      <c r="N249">
        <f aca="true" t="shared" si="20" ref="N249:N287">(277-103)/(-60+(AVERAGE($P$207,$P$367)))*I249+277-((277-103)/(-60+(AVERAGE($P$207,$P$367)))*210)</f>
        <v>154.3221913444381</v>
      </c>
    </row>
    <row r="250" spans="1:14" ht="12.75">
      <c r="A250" t="s">
        <v>336</v>
      </c>
      <c r="B250" s="1">
        <v>36819</v>
      </c>
      <c r="C250" s="2">
        <v>0.5133912037037037</v>
      </c>
      <c r="D250" t="s">
        <v>423</v>
      </c>
      <c r="E250">
        <v>0.666</v>
      </c>
      <c r="F250">
        <v>9.0318</v>
      </c>
      <c r="G250" t="s">
        <v>424</v>
      </c>
      <c r="H250">
        <v>1.651</v>
      </c>
      <c r="I250">
        <v>108.5578</v>
      </c>
      <c r="K250" s="2">
        <v>0.511805555555555</v>
      </c>
      <c r="L250" s="3">
        <f t="shared" si="15"/>
        <v>294.51180555555555</v>
      </c>
      <c r="M250">
        <f t="shared" si="16"/>
        <v>474.6159949972938</v>
      </c>
      <c r="N250">
        <f t="shared" si="20"/>
        <v>158.3736878715275</v>
      </c>
    </row>
    <row r="251" spans="1:14" ht="12.75">
      <c r="A251" t="s">
        <v>337</v>
      </c>
      <c r="B251" s="1">
        <v>36819</v>
      </c>
      <c r="C251" s="2">
        <v>0.515474537037037</v>
      </c>
      <c r="D251" t="s">
        <v>423</v>
      </c>
      <c r="E251">
        <v>0.665</v>
      </c>
      <c r="F251">
        <v>9.8371</v>
      </c>
      <c r="G251" t="s">
        <v>424</v>
      </c>
      <c r="H251">
        <v>1.648</v>
      </c>
      <c r="I251">
        <v>110.648</v>
      </c>
      <c r="K251" s="2">
        <v>0.513888888888889</v>
      </c>
      <c r="L251" s="3">
        <f t="shared" si="15"/>
        <v>294.5138888888889</v>
      </c>
      <c r="M251">
        <f t="shared" si="16"/>
        <v>516.934055712912</v>
      </c>
      <c r="N251">
        <f t="shared" si="20"/>
        <v>160.8179637016153</v>
      </c>
    </row>
    <row r="252" spans="1:14" ht="12.75">
      <c r="A252" t="s">
        <v>338</v>
      </c>
      <c r="B252" s="1">
        <v>36819</v>
      </c>
      <c r="C252" s="2">
        <v>0.5175578703703704</v>
      </c>
      <c r="D252" t="s">
        <v>423</v>
      </c>
      <c r="E252">
        <v>0.666</v>
      </c>
      <c r="F252">
        <v>9.4785</v>
      </c>
      <c r="G252" t="s">
        <v>424</v>
      </c>
      <c r="H252">
        <v>1.651</v>
      </c>
      <c r="I252">
        <v>109.19</v>
      </c>
      <c r="K252" s="2">
        <v>0.515972222222222</v>
      </c>
      <c r="L252" s="3">
        <f t="shared" si="15"/>
        <v>294.5159722222222</v>
      </c>
      <c r="M252">
        <f t="shared" si="16"/>
        <v>498.0898280056964</v>
      </c>
      <c r="N252">
        <f t="shared" si="20"/>
        <v>159.11298132659473</v>
      </c>
    </row>
    <row r="253" spans="1:14" ht="12.75">
      <c r="A253" t="s">
        <v>339</v>
      </c>
      <c r="B253" s="1">
        <v>36819</v>
      </c>
      <c r="C253" s="2">
        <v>0.5196527777777779</v>
      </c>
      <c r="D253" t="s">
        <v>423</v>
      </c>
      <c r="E253">
        <v>0.666</v>
      </c>
      <c r="F253">
        <v>9.5076</v>
      </c>
      <c r="G253" t="s">
        <v>424</v>
      </c>
      <c r="H253">
        <v>1.65</v>
      </c>
      <c r="I253">
        <v>110.0121</v>
      </c>
      <c r="K253" s="2">
        <v>0.518055555555555</v>
      </c>
      <c r="L253" s="3">
        <f t="shared" si="15"/>
        <v>294.5180555555556</v>
      </c>
      <c r="M253">
        <f t="shared" si="16"/>
        <v>499.619016589857</v>
      </c>
      <c r="N253">
        <f t="shared" si="20"/>
        <v>160.0743434737171</v>
      </c>
    </row>
    <row r="254" spans="1:14" ht="12.75">
      <c r="A254" t="s">
        <v>340</v>
      </c>
      <c r="B254" s="1">
        <v>36819</v>
      </c>
      <c r="C254" s="2">
        <v>0.5217361111111111</v>
      </c>
      <c r="D254" t="s">
        <v>423</v>
      </c>
      <c r="E254">
        <v>0.665</v>
      </c>
      <c r="F254">
        <v>9.0912</v>
      </c>
      <c r="G254" t="s">
        <v>424</v>
      </c>
      <c r="H254">
        <v>1.65</v>
      </c>
      <c r="I254">
        <v>109.2664</v>
      </c>
      <c r="K254" s="2">
        <v>0.520138888888888</v>
      </c>
      <c r="L254" s="3">
        <f t="shared" si="15"/>
        <v>294.5201388888889</v>
      </c>
      <c r="M254">
        <f t="shared" si="16"/>
        <v>477.73743148867305</v>
      </c>
      <c r="N254">
        <f t="shared" si="20"/>
        <v>159.20232333856424</v>
      </c>
    </row>
    <row r="255" spans="1:14" ht="12.75">
      <c r="A255" t="s">
        <v>341</v>
      </c>
      <c r="B255" s="1">
        <v>36819</v>
      </c>
      <c r="C255" s="2">
        <v>0.5238194444444445</v>
      </c>
      <c r="D255" t="s">
        <v>423</v>
      </c>
      <c r="E255">
        <v>0.665</v>
      </c>
      <c r="F255">
        <v>9.0291</v>
      </c>
      <c r="G255" t="s">
        <v>424</v>
      </c>
      <c r="H255">
        <v>1.65</v>
      </c>
      <c r="I255">
        <v>110.5243</v>
      </c>
      <c r="K255" s="2">
        <v>0.522222222222222</v>
      </c>
      <c r="L255" s="3">
        <f t="shared" si="15"/>
        <v>294.52222222222224</v>
      </c>
      <c r="M255">
        <f t="shared" si="16"/>
        <v>474.47411152041286</v>
      </c>
      <c r="N255">
        <f t="shared" si="20"/>
        <v>160.6733091612929</v>
      </c>
    </row>
    <row r="256" spans="1:14" ht="12.75">
      <c r="A256" t="s">
        <v>342</v>
      </c>
      <c r="B256" s="1">
        <v>36819</v>
      </c>
      <c r="C256" s="2">
        <v>0.5259027777777777</v>
      </c>
      <c r="D256" t="s">
        <v>423</v>
      </c>
      <c r="E256">
        <v>0.665</v>
      </c>
      <c r="F256">
        <v>8.6934</v>
      </c>
      <c r="G256" t="s">
        <v>424</v>
      </c>
      <c r="H256">
        <v>1.648</v>
      </c>
      <c r="I256">
        <v>111.0811</v>
      </c>
      <c r="K256" s="2">
        <v>0.524305555555555</v>
      </c>
      <c r="L256" s="3">
        <f t="shared" si="15"/>
        <v>294.52430555555554</v>
      </c>
      <c r="M256">
        <f t="shared" si="16"/>
        <v>456.83326589489064</v>
      </c>
      <c r="N256">
        <f t="shared" si="20"/>
        <v>161.32443000245306</v>
      </c>
    </row>
    <row r="257" spans="1:14" ht="12.75">
      <c r="A257" t="s">
        <v>343</v>
      </c>
      <c r="B257" s="1">
        <v>36819</v>
      </c>
      <c r="C257" s="2">
        <v>0.5279861111111112</v>
      </c>
      <c r="D257" t="s">
        <v>423</v>
      </c>
      <c r="E257">
        <v>0.665</v>
      </c>
      <c r="F257">
        <v>8.9839</v>
      </c>
      <c r="G257" t="s">
        <v>424</v>
      </c>
      <c r="H257">
        <v>1.65</v>
      </c>
      <c r="I257">
        <v>111.8914</v>
      </c>
      <c r="K257" s="2">
        <v>0.526388888888889</v>
      </c>
      <c r="L257" s="3">
        <f t="shared" si="15"/>
        <v>294.5263888888889</v>
      </c>
      <c r="M257">
        <f t="shared" si="16"/>
        <v>472.09887701855524</v>
      </c>
      <c r="N257">
        <f t="shared" si="20"/>
        <v>162.27199325243876</v>
      </c>
    </row>
    <row r="258" spans="1:14" ht="12.75">
      <c r="A258" t="s">
        <v>344</v>
      </c>
      <c r="B258" s="1">
        <v>36819</v>
      </c>
      <c r="C258" s="2">
        <v>0.5300694444444444</v>
      </c>
      <c r="D258" t="s">
        <v>423</v>
      </c>
      <c r="E258">
        <v>0.666</v>
      </c>
      <c r="F258">
        <v>8.2109</v>
      </c>
      <c r="G258" t="s">
        <v>424</v>
      </c>
      <c r="H258">
        <v>1.651</v>
      </c>
      <c r="I258">
        <v>110.7326</v>
      </c>
      <c r="K258" s="2">
        <v>0.528472222222222</v>
      </c>
      <c r="L258" s="3">
        <f t="shared" si="15"/>
        <v>294.5284722222222</v>
      </c>
      <c r="M258">
        <f t="shared" si="16"/>
        <v>431.4781630819193</v>
      </c>
      <c r="N258">
        <f t="shared" si="20"/>
        <v>160.91689477769674</v>
      </c>
    </row>
    <row r="259" spans="1:14" ht="12.75">
      <c r="A259" t="s">
        <v>345</v>
      </c>
      <c r="B259" s="1">
        <v>36819</v>
      </c>
      <c r="C259" s="2">
        <v>0.5321643518518518</v>
      </c>
      <c r="D259" t="s">
        <v>423</v>
      </c>
      <c r="E259">
        <v>0.665</v>
      </c>
      <c r="F259">
        <v>9.6339</v>
      </c>
      <c r="G259" t="s">
        <v>424</v>
      </c>
      <c r="H259">
        <v>1.65</v>
      </c>
      <c r="I259">
        <v>113.1129</v>
      </c>
      <c r="K259" s="2">
        <v>0.530555555555555</v>
      </c>
      <c r="L259" s="3">
        <f t="shared" si="15"/>
        <v>294.53055555555557</v>
      </c>
      <c r="M259">
        <f t="shared" si="16"/>
        <v>506.2560103417291</v>
      </c>
      <c r="N259">
        <f t="shared" si="20"/>
        <v>163.700412985695</v>
      </c>
    </row>
    <row r="260" spans="1:14" ht="12.75">
      <c r="A260" t="s">
        <v>346</v>
      </c>
      <c r="B260" s="1">
        <v>36819</v>
      </c>
      <c r="C260" s="2">
        <v>0.5342476851851852</v>
      </c>
      <c r="D260" t="s">
        <v>423</v>
      </c>
      <c r="E260">
        <v>0.666</v>
      </c>
      <c r="F260">
        <v>9.4455</v>
      </c>
      <c r="G260" t="s">
        <v>424</v>
      </c>
      <c r="H260">
        <v>1.65</v>
      </c>
      <c r="I260">
        <v>113.2295</v>
      </c>
      <c r="K260" s="2">
        <v>0.532638888888889</v>
      </c>
      <c r="L260" s="3">
        <f t="shared" si="15"/>
        <v>294.53263888888887</v>
      </c>
      <c r="M260">
        <f t="shared" si="16"/>
        <v>496.3556966215968</v>
      </c>
      <c r="N260">
        <f t="shared" si="20"/>
        <v>163.83676479977416</v>
      </c>
    </row>
    <row r="261" spans="1:14" ht="12.75">
      <c r="A261" t="s">
        <v>347</v>
      </c>
      <c r="B261" s="1">
        <v>36819</v>
      </c>
      <c r="C261" s="2">
        <v>0.5363310185185185</v>
      </c>
      <c r="D261" t="s">
        <v>423</v>
      </c>
      <c r="E261">
        <v>0.665</v>
      </c>
      <c r="F261">
        <v>9.3762</v>
      </c>
      <c r="G261" t="s">
        <v>424</v>
      </c>
      <c r="H261">
        <v>1.65</v>
      </c>
      <c r="I261">
        <v>109.9843</v>
      </c>
      <c r="K261" s="2">
        <v>0.534722222222222</v>
      </c>
      <c r="L261" s="3">
        <f t="shared" si="15"/>
        <v>294.53472222222223</v>
      </c>
      <c r="M261">
        <f t="shared" si="16"/>
        <v>492.7140207149877</v>
      </c>
      <c r="N261">
        <f t="shared" si="20"/>
        <v>160.04183420758156</v>
      </c>
    </row>
    <row r="262" spans="1:14" ht="12.75">
      <c r="A262" t="s">
        <v>348</v>
      </c>
      <c r="B262" s="1">
        <v>36819</v>
      </c>
      <c r="C262" s="2">
        <v>0.5384143518518518</v>
      </c>
      <c r="D262" t="s">
        <v>423</v>
      </c>
      <c r="E262">
        <v>0.666</v>
      </c>
      <c r="F262">
        <v>9.1564</v>
      </c>
      <c r="G262" t="s">
        <v>424</v>
      </c>
      <c r="H262">
        <v>1.65</v>
      </c>
      <c r="I262">
        <v>109.8803</v>
      </c>
      <c r="K262" s="2">
        <v>0.536805555555555</v>
      </c>
      <c r="L262" s="3">
        <f aca="true" t="shared" si="21" ref="L262:L325">B262-DATE(1999,12,31)+K262</f>
        <v>294.53680555555553</v>
      </c>
      <c r="M262">
        <f t="shared" si="16"/>
        <v>481.16365470816675</v>
      </c>
      <c r="N262">
        <f t="shared" si="20"/>
        <v>159.92021680908906</v>
      </c>
    </row>
    <row r="263" spans="1:14" ht="12.75">
      <c r="A263" t="s">
        <v>349</v>
      </c>
      <c r="B263" s="1">
        <v>36819</v>
      </c>
      <c r="C263" s="2">
        <v>0.5404976851851852</v>
      </c>
      <c r="D263" t="s">
        <v>423</v>
      </c>
      <c r="E263">
        <v>0.666</v>
      </c>
      <c r="F263">
        <v>8.5617</v>
      </c>
      <c r="G263" t="s">
        <v>424</v>
      </c>
      <c r="H263">
        <v>1.65</v>
      </c>
      <c r="I263">
        <v>111.925</v>
      </c>
      <c r="K263" s="2">
        <v>0.538888888888889</v>
      </c>
      <c r="L263" s="3">
        <f t="shared" si="21"/>
        <v>294.5388888888889</v>
      </c>
      <c r="M263">
        <f t="shared" si="16"/>
        <v>449.9125051892569</v>
      </c>
      <c r="N263">
        <f t="shared" si="20"/>
        <v>162.3112850273363</v>
      </c>
    </row>
    <row r="264" spans="1:14" ht="12.75">
      <c r="A264" t="s">
        <v>350</v>
      </c>
      <c r="B264" s="1">
        <v>36819</v>
      </c>
      <c r="C264" s="2">
        <v>0.5425810185185186</v>
      </c>
      <c r="D264" t="s">
        <v>423</v>
      </c>
      <c r="E264">
        <v>0.665</v>
      </c>
      <c r="F264">
        <v>8.7102</v>
      </c>
      <c r="G264" t="s">
        <v>424</v>
      </c>
      <c r="H264">
        <v>1.65</v>
      </c>
      <c r="I264">
        <v>111.3383</v>
      </c>
      <c r="K264" s="2">
        <v>0.540972222222222</v>
      </c>
      <c r="L264" s="3">
        <f t="shared" si="21"/>
        <v>294.5409722222222</v>
      </c>
      <c r="M264">
        <f t="shared" si="16"/>
        <v>457.71609641770505</v>
      </c>
      <c r="N264">
        <f t="shared" si="20"/>
        <v>161.62519918410962</v>
      </c>
    </row>
    <row r="265" spans="1:14" ht="12.75">
      <c r="A265" t="s">
        <v>351</v>
      </c>
      <c r="B265" s="1">
        <v>36819</v>
      </c>
      <c r="C265" s="2">
        <v>0.5446643518518518</v>
      </c>
      <c r="D265" t="s">
        <v>423</v>
      </c>
      <c r="E265">
        <v>0.666</v>
      </c>
      <c r="F265">
        <v>9.1817</v>
      </c>
      <c r="G265" t="s">
        <v>424</v>
      </c>
      <c r="H265">
        <v>1.65</v>
      </c>
      <c r="I265">
        <v>115.5343</v>
      </c>
      <c r="K265" s="2">
        <v>0.543055555555555</v>
      </c>
      <c r="L265" s="3">
        <f t="shared" si="21"/>
        <v>294.54305555555555</v>
      </c>
      <c r="M265">
        <f t="shared" si="16"/>
        <v>482.4931554359764</v>
      </c>
      <c r="N265">
        <f t="shared" si="20"/>
        <v>166.53199345405912</v>
      </c>
    </row>
    <row r="266" spans="1:14" ht="12.75">
      <c r="A266" t="s">
        <v>352</v>
      </c>
      <c r="B266" s="1">
        <v>36819</v>
      </c>
      <c r="C266" s="2">
        <v>0.5467476851851852</v>
      </c>
      <c r="D266" t="s">
        <v>423</v>
      </c>
      <c r="E266">
        <v>0.665</v>
      </c>
      <c r="F266">
        <v>8.9652</v>
      </c>
      <c r="G266" t="s">
        <v>424</v>
      </c>
      <c r="H266">
        <v>1.65</v>
      </c>
      <c r="I266">
        <v>109.0833</v>
      </c>
      <c r="K266" s="2">
        <v>0.545138888888889</v>
      </c>
      <c r="L266" s="3">
        <f t="shared" si="21"/>
        <v>294.5451388888889</v>
      </c>
      <c r="M266">
        <f t="shared" si="16"/>
        <v>471.11620256756544</v>
      </c>
      <c r="N266">
        <f t="shared" si="20"/>
        <v>158.98820655333358</v>
      </c>
    </row>
    <row r="267" spans="1:14" ht="12.75">
      <c r="A267" t="s">
        <v>353</v>
      </c>
      <c r="B267" s="1">
        <v>36819</v>
      </c>
      <c r="C267" s="2">
        <v>0.5488425925925926</v>
      </c>
      <c r="D267" t="s">
        <v>423</v>
      </c>
      <c r="E267">
        <v>0.666</v>
      </c>
      <c r="F267">
        <v>9.1214</v>
      </c>
      <c r="G267" t="s">
        <v>424</v>
      </c>
      <c r="H267">
        <v>1.651</v>
      </c>
      <c r="I267">
        <v>108.1101</v>
      </c>
      <c r="K267" s="2">
        <v>0.547222222222222</v>
      </c>
      <c r="L267" s="3">
        <f t="shared" si="21"/>
        <v>294.5472222222222</v>
      </c>
      <c r="M267">
        <f t="shared" si="16"/>
        <v>479.3244244523035</v>
      </c>
      <c r="N267">
        <f t="shared" si="20"/>
        <v>157.85014835897832</v>
      </c>
    </row>
    <row r="268" spans="1:14" ht="12.75">
      <c r="A268" t="s">
        <v>354</v>
      </c>
      <c r="B268" s="1">
        <v>36819</v>
      </c>
      <c r="C268" s="2">
        <v>0.5509259259259259</v>
      </c>
      <c r="D268" t="s">
        <v>423</v>
      </c>
      <c r="E268">
        <v>0.666</v>
      </c>
      <c r="F268">
        <v>9.3089</v>
      </c>
      <c r="G268" t="s">
        <v>424</v>
      </c>
      <c r="H268">
        <v>1.65</v>
      </c>
      <c r="I268">
        <v>113.3645</v>
      </c>
      <c r="K268" s="2">
        <v>0.549305555555555</v>
      </c>
      <c r="L268" s="3">
        <f t="shared" si="21"/>
        <v>294.5493055555556</v>
      </c>
      <c r="M268">
        <f t="shared" si="16"/>
        <v>489.1774436801421</v>
      </c>
      <c r="N268">
        <f t="shared" si="20"/>
        <v>163.994633538202</v>
      </c>
    </row>
    <row r="269" spans="1:14" ht="12.75">
      <c r="A269" t="s">
        <v>355</v>
      </c>
      <c r="B269" s="1">
        <v>36819</v>
      </c>
      <c r="C269" s="2">
        <v>0.5530092592592593</v>
      </c>
      <c r="D269" t="s">
        <v>423</v>
      </c>
      <c r="E269">
        <v>0.666</v>
      </c>
      <c r="F269">
        <v>8.855</v>
      </c>
      <c r="G269" t="s">
        <v>424</v>
      </c>
      <c r="H269">
        <v>1.651</v>
      </c>
      <c r="I269">
        <v>109.907</v>
      </c>
      <c r="K269" s="2">
        <v>0.551388888888888</v>
      </c>
      <c r="L269" s="3">
        <f t="shared" si="21"/>
        <v>294.5513888888889</v>
      </c>
      <c r="M269">
        <f t="shared" si="16"/>
        <v>465.32525473339047</v>
      </c>
      <c r="N269">
        <f t="shared" si="20"/>
        <v>159.9514397373559</v>
      </c>
    </row>
    <row r="270" spans="1:14" ht="12.75">
      <c r="A270" t="s">
        <v>356</v>
      </c>
      <c r="B270" s="1">
        <v>36819</v>
      </c>
      <c r="C270" s="2">
        <v>0.5550925925925926</v>
      </c>
      <c r="D270" t="s">
        <v>423</v>
      </c>
      <c r="E270">
        <v>0.67</v>
      </c>
      <c r="F270">
        <v>8.8111</v>
      </c>
      <c r="G270" t="s">
        <v>424</v>
      </c>
      <c r="H270">
        <v>1.653</v>
      </c>
      <c r="I270">
        <v>114.299</v>
      </c>
      <c r="K270" s="2">
        <v>0.553472222222222</v>
      </c>
      <c r="L270" s="3">
        <f t="shared" si="21"/>
        <v>294.55347222222224</v>
      </c>
      <c r="M270">
        <f t="shared" si="16"/>
        <v>463.01833449817923</v>
      </c>
      <c r="N270">
        <f t="shared" si="20"/>
        <v>165.08743602754132</v>
      </c>
    </row>
    <row r="271" spans="1:14" ht="12.75">
      <c r="A271" t="s">
        <v>357</v>
      </c>
      <c r="B271" s="1">
        <v>36819</v>
      </c>
      <c r="C271" s="2">
        <v>0.5571759259259259</v>
      </c>
      <c r="D271" t="s">
        <v>423</v>
      </c>
      <c r="E271">
        <v>0.666</v>
      </c>
      <c r="F271">
        <v>8.923</v>
      </c>
      <c r="G271" t="s">
        <v>424</v>
      </c>
      <c r="H271">
        <v>1.65</v>
      </c>
      <c r="I271">
        <v>112.0219</v>
      </c>
      <c r="K271" s="2">
        <v>0.555555555555555</v>
      </c>
      <c r="L271" s="3">
        <f t="shared" si="21"/>
        <v>294.55555555555554</v>
      </c>
      <c r="M271">
        <f t="shared" si="16"/>
        <v>468.89861637335326</v>
      </c>
      <c r="N271">
        <f t="shared" si="20"/>
        <v>162.42459969958563</v>
      </c>
    </row>
    <row r="272" spans="1:14" ht="12.75">
      <c r="A272" t="s">
        <v>358</v>
      </c>
      <c r="B272" s="1">
        <v>36819</v>
      </c>
      <c r="C272" s="2">
        <v>0.5592592592592592</v>
      </c>
      <c r="D272" t="s">
        <v>423</v>
      </c>
      <c r="E272">
        <v>0.666</v>
      </c>
      <c r="F272">
        <v>8.853</v>
      </c>
      <c r="G272" t="s">
        <v>424</v>
      </c>
      <c r="H272">
        <v>1.65</v>
      </c>
      <c r="I272">
        <v>110.0869</v>
      </c>
      <c r="K272" s="2">
        <v>0.557638888888889</v>
      </c>
      <c r="L272" s="3">
        <f t="shared" si="21"/>
        <v>294.5576388888889</v>
      </c>
      <c r="M272">
        <f t="shared" si="16"/>
        <v>465.2201558616269</v>
      </c>
      <c r="N272">
        <f t="shared" si="20"/>
        <v>160.16181444878677</v>
      </c>
    </row>
    <row r="273" spans="1:14" ht="12.75">
      <c r="A273" t="s">
        <v>359</v>
      </c>
      <c r="B273" s="1">
        <v>36819</v>
      </c>
      <c r="C273" s="2">
        <v>0.5613425925925926</v>
      </c>
      <c r="D273" t="s">
        <v>423</v>
      </c>
      <c r="E273">
        <v>0.665</v>
      </c>
      <c r="F273">
        <v>8.9414</v>
      </c>
      <c r="G273" t="s">
        <v>424</v>
      </c>
      <c r="H273">
        <v>1.648</v>
      </c>
      <c r="I273">
        <v>107.6843</v>
      </c>
      <c r="K273" s="2">
        <v>0.559722222222222</v>
      </c>
      <c r="L273" s="3">
        <f t="shared" si="21"/>
        <v>294.5597222222222</v>
      </c>
      <c r="M273">
        <f aca="true" t="shared" si="22" ref="M273:M336">500*F273/AVERAGE($Q$367,$Q$207)</f>
        <v>469.8655259935785</v>
      </c>
      <c r="N273">
        <f t="shared" si="20"/>
        <v>157.3522186639963</v>
      </c>
    </row>
    <row r="274" spans="1:14" ht="12.75">
      <c r="A274" t="s">
        <v>360</v>
      </c>
      <c r="B274" s="1">
        <v>36819</v>
      </c>
      <c r="C274" s="2">
        <v>0.5634259259259259</v>
      </c>
      <c r="D274" t="s">
        <v>423</v>
      </c>
      <c r="E274">
        <v>0.666</v>
      </c>
      <c r="F274">
        <v>9.2571</v>
      </c>
      <c r="G274" t="s">
        <v>424</v>
      </c>
      <c r="H274">
        <v>1.651</v>
      </c>
      <c r="I274">
        <v>110.3309</v>
      </c>
      <c r="K274" s="2">
        <v>0.561805555555555</v>
      </c>
      <c r="L274" s="3">
        <f t="shared" si="21"/>
        <v>294.56180555555557</v>
      </c>
      <c r="M274">
        <f t="shared" si="22"/>
        <v>486.45538290146453</v>
      </c>
      <c r="N274">
        <f t="shared" si="20"/>
        <v>160.44714757601926</v>
      </c>
    </row>
    <row r="275" spans="1:14" ht="12.75">
      <c r="A275" t="s">
        <v>361</v>
      </c>
      <c r="B275" s="1">
        <v>36819</v>
      </c>
      <c r="C275" s="2">
        <v>0.5655208333333334</v>
      </c>
      <c r="D275" t="s">
        <v>423</v>
      </c>
      <c r="E275">
        <v>0.666</v>
      </c>
      <c r="F275">
        <v>9.26</v>
      </c>
      <c r="G275" t="s">
        <v>424</v>
      </c>
      <c r="H275">
        <v>1.65</v>
      </c>
      <c r="I275">
        <v>112.5872</v>
      </c>
      <c r="K275" s="2">
        <v>0.563888888888889</v>
      </c>
      <c r="L275" s="3">
        <f t="shared" si="21"/>
        <v>294.56388888888887</v>
      </c>
      <c r="M275">
        <f t="shared" si="22"/>
        <v>486.6077762655218</v>
      </c>
      <c r="N275">
        <f t="shared" si="20"/>
        <v>163.08566042427643</v>
      </c>
    </row>
    <row r="276" spans="1:14" ht="12.75">
      <c r="A276" t="s">
        <v>362</v>
      </c>
      <c r="B276" s="1">
        <v>36819</v>
      </c>
      <c r="C276" s="2">
        <v>0.5676041666666667</v>
      </c>
      <c r="D276" t="s">
        <v>423</v>
      </c>
      <c r="E276">
        <v>0.665</v>
      </c>
      <c r="F276">
        <v>9.2287</v>
      </c>
      <c r="G276" t="s">
        <v>424</v>
      </c>
      <c r="H276">
        <v>1.65</v>
      </c>
      <c r="I276">
        <v>107.1446</v>
      </c>
      <c r="K276" s="2">
        <v>0.565972222222222</v>
      </c>
      <c r="L276" s="3">
        <f t="shared" si="21"/>
        <v>294.56597222222223</v>
      </c>
      <c r="M276">
        <f t="shared" si="22"/>
        <v>484.96297892242137</v>
      </c>
      <c r="N276">
        <f t="shared" si="20"/>
        <v>156.72109452970372</v>
      </c>
    </row>
    <row r="277" spans="1:14" ht="12.75">
      <c r="A277" t="s">
        <v>363</v>
      </c>
      <c r="B277" s="1">
        <v>36819</v>
      </c>
      <c r="C277" s="2">
        <v>0.5696875</v>
      </c>
      <c r="D277" t="s">
        <v>423</v>
      </c>
      <c r="E277">
        <v>0.668</v>
      </c>
      <c r="F277">
        <v>8.609</v>
      </c>
      <c r="G277" t="s">
        <v>424</v>
      </c>
      <c r="H277">
        <v>1.651</v>
      </c>
      <c r="I277">
        <v>105.6642</v>
      </c>
      <c r="K277" s="2">
        <v>0.568055555555555</v>
      </c>
      <c r="L277" s="3">
        <f t="shared" si="21"/>
        <v>294.56805555555553</v>
      </c>
      <c r="M277">
        <f t="shared" si="22"/>
        <v>452.39809350646624</v>
      </c>
      <c r="N277">
        <f t="shared" si="20"/>
        <v>154.98991763808473</v>
      </c>
    </row>
    <row r="278" spans="1:14" ht="12.75">
      <c r="A278" t="s">
        <v>364</v>
      </c>
      <c r="B278" s="1">
        <v>36819</v>
      </c>
      <c r="C278" s="2">
        <v>0.5717708333333333</v>
      </c>
      <c r="D278" t="s">
        <v>423</v>
      </c>
      <c r="E278">
        <v>0.666</v>
      </c>
      <c r="F278">
        <v>8.8055</v>
      </c>
      <c r="G278" t="s">
        <v>424</v>
      </c>
      <c r="H278">
        <v>1.65</v>
      </c>
      <c r="I278">
        <v>107.6219</v>
      </c>
      <c r="K278" s="2">
        <v>0.570138888888888</v>
      </c>
      <c r="L278" s="3">
        <f t="shared" si="21"/>
        <v>294.5701388888889</v>
      </c>
      <c r="M278">
        <f t="shared" si="22"/>
        <v>462.7240576572411</v>
      </c>
      <c r="N278">
        <f t="shared" si="20"/>
        <v>157.27924822490078</v>
      </c>
    </row>
    <row r="279" spans="1:14" ht="12.75">
      <c r="A279" t="s">
        <v>365</v>
      </c>
      <c r="B279" s="1">
        <v>36819</v>
      </c>
      <c r="C279" s="2">
        <v>0.5738541666666667</v>
      </c>
      <c r="D279" t="s">
        <v>423</v>
      </c>
      <c r="E279">
        <v>0.666</v>
      </c>
      <c r="F279">
        <v>9.7344</v>
      </c>
      <c r="G279" t="s">
        <v>424</v>
      </c>
      <c r="H279">
        <v>1.65</v>
      </c>
      <c r="I279">
        <v>106.8105</v>
      </c>
      <c r="K279" s="2">
        <v>0.572222222222222</v>
      </c>
      <c r="L279" s="3">
        <f t="shared" si="21"/>
        <v>294.5722222222222</v>
      </c>
      <c r="M279">
        <f t="shared" si="22"/>
        <v>511.5372286478506</v>
      </c>
      <c r="N279">
        <f t="shared" si="20"/>
        <v>156.3303986370464</v>
      </c>
    </row>
    <row r="280" spans="1:14" ht="12.75">
      <c r="A280" t="s">
        <v>366</v>
      </c>
      <c r="B280" s="1">
        <v>36819</v>
      </c>
      <c r="C280" s="2">
        <v>0.5759375</v>
      </c>
      <c r="D280" t="s">
        <v>423</v>
      </c>
      <c r="E280">
        <v>0.666</v>
      </c>
      <c r="F280">
        <v>8.4326</v>
      </c>
      <c r="G280" t="s">
        <v>424</v>
      </c>
      <c r="H280">
        <v>1.65</v>
      </c>
      <c r="I280">
        <v>108.0606</v>
      </c>
      <c r="K280" s="2">
        <v>0.574305555555555</v>
      </c>
      <c r="L280" s="3">
        <f t="shared" si="21"/>
        <v>294.57430555555555</v>
      </c>
      <c r="M280">
        <f t="shared" si="22"/>
        <v>443.1283730169157</v>
      </c>
      <c r="N280">
        <f t="shared" si="20"/>
        <v>157.7922631548881</v>
      </c>
    </row>
    <row r="281" spans="1:14" ht="12.75">
      <c r="A281" t="s">
        <v>367</v>
      </c>
      <c r="B281" s="1">
        <v>36819</v>
      </c>
      <c r="C281" s="2">
        <v>0.5780324074074074</v>
      </c>
      <c r="D281" t="s">
        <v>423</v>
      </c>
      <c r="E281">
        <v>0.666</v>
      </c>
      <c r="F281">
        <v>9.6626</v>
      </c>
      <c r="G281" t="s">
        <v>424</v>
      </c>
      <c r="H281">
        <v>1.65</v>
      </c>
      <c r="I281">
        <v>104.6583</v>
      </c>
      <c r="K281" s="2">
        <v>0.576388888888888</v>
      </c>
      <c r="L281" s="3">
        <f t="shared" si="21"/>
        <v>294.5763888888889</v>
      </c>
      <c r="M281">
        <f t="shared" si="22"/>
        <v>507.7641791515368</v>
      </c>
      <c r="N281">
        <f t="shared" si="20"/>
        <v>153.813620127088</v>
      </c>
    </row>
    <row r="282" spans="1:14" ht="12.75">
      <c r="A282" t="s">
        <v>368</v>
      </c>
      <c r="B282" s="1">
        <v>36819</v>
      </c>
      <c r="C282" s="2">
        <v>0.5801157407407408</v>
      </c>
      <c r="D282" t="s">
        <v>423</v>
      </c>
      <c r="E282">
        <v>0.666</v>
      </c>
      <c r="F282">
        <v>8.833</v>
      </c>
      <c r="G282" t="s">
        <v>424</v>
      </c>
      <c r="H282">
        <v>1.648</v>
      </c>
      <c r="I282">
        <v>107.8379</v>
      </c>
      <c r="K282" s="2">
        <v>0.578472222222222</v>
      </c>
      <c r="L282" s="3">
        <f t="shared" si="21"/>
        <v>294.5784722222222</v>
      </c>
      <c r="M282">
        <f t="shared" si="22"/>
        <v>464.16916714399076</v>
      </c>
      <c r="N282">
        <f t="shared" si="20"/>
        <v>157.53183820638534</v>
      </c>
    </row>
    <row r="283" spans="1:14" ht="12.75">
      <c r="A283" t="s">
        <v>369</v>
      </c>
      <c r="B283" s="1">
        <v>36819</v>
      </c>
      <c r="C283" s="2">
        <v>0.582199074074074</v>
      </c>
      <c r="D283" t="s">
        <v>423</v>
      </c>
      <c r="E283">
        <v>0.665</v>
      </c>
      <c r="F283">
        <v>8.9893</v>
      </c>
      <c r="G283" t="s">
        <v>424</v>
      </c>
      <c r="H283">
        <v>1.648</v>
      </c>
      <c r="I283">
        <v>108.7239</v>
      </c>
      <c r="K283" s="2">
        <v>0.580555555555555</v>
      </c>
      <c r="L283" s="3">
        <f t="shared" si="21"/>
        <v>294.5805555555556</v>
      </c>
      <c r="M283">
        <f t="shared" si="22"/>
        <v>472.38264397231694</v>
      </c>
      <c r="N283">
        <f t="shared" si="20"/>
        <v>158.56792488969685</v>
      </c>
    </row>
    <row r="284" spans="1:14" ht="12.75">
      <c r="A284" t="s">
        <v>370</v>
      </c>
      <c r="B284" s="1">
        <v>36819</v>
      </c>
      <c r="C284" s="2">
        <v>0.5842824074074074</v>
      </c>
      <c r="D284" t="s">
        <v>423</v>
      </c>
      <c r="E284">
        <v>0.666</v>
      </c>
      <c r="F284">
        <v>8.8436</v>
      </c>
      <c r="G284" t="s">
        <v>424</v>
      </c>
      <c r="H284">
        <v>1.648</v>
      </c>
      <c r="I284">
        <v>105.0738</v>
      </c>
      <c r="K284" s="2">
        <v>0.582638888888888</v>
      </c>
      <c r="L284" s="3">
        <f t="shared" si="21"/>
        <v>294.5826388888889</v>
      </c>
      <c r="M284">
        <f t="shared" si="22"/>
        <v>464.72619116433793</v>
      </c>
      <c r="N284">
        <f t="shared" si="20"/>
        <v>154.29950502202703</v>
      </c>
    </row>
    <row r="285" spans="1:14" ht="12.75">
      <c r="A285" t="s">
        <v>371</v>
      </c>
      <c r="B285" s="1">
        <v>36819</v>
      </c>
      <c r="C285" s="2">
        <v>0.5863657407407408</v>
      </c>
      <c r="D285" t="s">
        <v>423</v>
      </c>
      <c r="E285">
        <v>0.666</v>
      </c>
      <c r="F285">
        <v>9.162</v>
      </c>
      <c r="G285" t="s">
        <v>424</v>
      </c>
      <c r="H285">
        <v>1.648</v>
      </c>
      <c r="I285">
        <v>110.9805</v>
      </c>
      <c r="K285" s="2">
        <v>0.584722222222221</v>
      </c>
      <c r="L285" s="3">
        <f t="shared" si="21"/>
        <v>294.58472222222224</v>
      </c>
      <c r="M285">
        <f t="shared" si="22"/>
        <v>481.45793154910484</v>
      </c>
      <c r="N285">
        <f t="shared" si="20"/>
        <v>161.20678855737273</v>
      </c>
    </row>
    <row r="286" spans="1:14" ht="12.75">
      <c r="A286" t="s">
        <v>372</v>
      </c>
      <c r="B286" s="1">
        <v>36819</v>
      </c>
      <c r="C286" s="2">
        <v>0.5884490740740741</v>
      </c>
      <c r="D286" t="s">
        <v>423</v>
      </c>
      <c r="E286">
        <v>0.666</v>
      </c>
      <c r="F286">
        <v>8.3353</v>
      </c>
      <c r="G286" t="s">
        <v>424</v>
      </c>
      <c r="H286">
        <v>1.65</v>
      </c>
      <c r="I286">
        <v>109.1672</v>
      </c>
      <c r="K286" s="2">
        <v>0.586805555555554</v>
      </c>
      <c r="L286" s="3">
        <f t="shared" si="21"/>
        <v>294.58680555555554</v>
      </c>
      <c r="M286">
        <f t="shared" si="22"/>
        <v>438.015312905616</v>
      </c>
      <c r="N286">
        <f t="shared" si="20"/>
        <v>159.08631905077138</v>
      </c>
    </row>
    <row r="287" spans="1:14" ht="12.75">
      <c r="A287" t="s">
        <v>373</v>
      </c>
      <c r="B287" s="1">
        <v>36819</v>
      </c>
      <c r="C287" s="2">
        <v>0.5906018518518519</v>
      </c>
      <c r="D287" t="s">
        <v>423</v>
      </c>
      <c r="E287">
        <v>0.665</v>
      </c>
      <c r="F287">
        <v>9.7243</v>
      </c>
      <c r="G287" t="s">
        <v>424</v>
      </c>
      <c r="H287">
        <v>1.648</v>
      </c>
      <c r="I287">
        <v>108.7975</v>
      </c>
      <c r="K287" s="2">
        <v>0.588888888888888</v>
      </c>
      <c r="L287" s="3">
        <f t="shared" si="21"/>
        <v>294.5888888888889</v>
      </c>
      <c r="M287">
        <f t="shared" si="22"/>
        <v>511.00647934544423</v>
      </c>
      <c r="N287">
        <f t="shared" si="20"/>
        <v>158.65399258709155</v>
      </c>
    </row>
    <row r="288" spans="1:14" ht="12.75">
      <c r="A288" t="s">
        <v>431</v>
      </c>
      <c r="B288" s="1">
        <v>36819</v>
      </c>
      <c r="C288">
        <f>AVERAGE(C287,C289)</f>
        <v>0.59265625</v>
      </c>
      <c r="D288" t="s">
        <v>423</v>
      </c>
      <c r="E288" t="s">
        <v>431</v>
      </c>
      <c r="F288" t="s">
        <v>431</v>
      </c>
      <c r="G288" t="s">
        <v>424</v>
      </c>
      <c r="H288" t="s">
        <v>431</v>
      </c>
      <c r="I288" t="s">
        <v>431</v>
      </c>
      <c r="K288" s="2">
        <v>0.590972222222222</v>
      </c>
      <c r="L288" s="3">
        <f t="shared" si="21"/>
        <v>294.5909722222222</v>
      </c>
      <c r="M288" t="s">
        <v>431</v>
      </c>
      <c r="N288" t="s">
        <v>431</v>
      </c>
    </row>
    <row r="289" spans="1:14" ht="12.75">
      <c r="A289" t="s">
        <v>374</v>
      </c>
      <c r="B289" s="1">
        <v>36819</v>
      </c>
      <c r="C289" s="2">
        <v>0.5947106481481481</v>
      </c>
      <c r="D289" t="s">
        <v>423</v>
      </c>
      <c r="E289">
        <v>0.668</v>
      </c>
      <c r="F289">
        <v>8.7188</v>
      </c>
      <c r="G289" t="s">
        <v>424</v>
      </c>
      <c r="H289">
        <v>1.65</v>
      </c>
      <c r="I289">
        <v>110.3332</v>
      </c>
      <c r="K289" s="2">
        <v>0.593055555555555</v>
      </c>
      <c r="L289" s="3">
        <f t="shared" si="21"/>
        <v>294.59305555555557</v>
      </c>
      <c r="M289">
        <f t="shared" si="22"/>
        <v>458.1680215662885</v>
      </c>
      <c r="N289">
        <f>(277-103)/(-60+(AVERAGE($P$207,$P$367)))*I289+277-((277-103)/(-60+(AVERAGE($P$207,$P$367)))*210)</f>
        <v>160.44983719156286</v>
      </c>
    </row>
    <row r="290" spans="1:14" ht="12.75">
      <c r="A290" t="s">
        <v>431</v>
      </c>
      <c r="B290" s="1">
        <v>36819</v>
      </c>
      <c r="C290">
        <f>AVERAGE(C289,C291)</f>
        <v>0.5967939814814816</v>
      </c>
      <c r="D290" t="s">
        <v>423</v>
      </c>
      <c r="E290" t="s">
        <v>431</v>
      </c>
      <c r="F290" t="s">
        <v>431</v>
      </c>
      <c r="G290" t="s">
        <v>424</v>
      </c>
      <c r="H290" t="s">
        <v>431</v>
      </c>
      <c r="I290" t="s">
        <v>431</v>
      </c>
      <c r="K290" s="2">
        <v>0.595138888888888</v>
      </c>
      <c r="L290" s="3">
        <f t="shared" si="21"/>
        <v>294.59513888888887</v>
      </c>
      <c r="M290" t="s">
        <v>431</v>
      </c>
      <c r="N290" t="s">
        <v>431</v>
      </c>
    </row>
    <row r="291" spans="1:14" ht="12.75">
      <c r="A291" t="s">
        <v>375</v>
      </c>
      <c r="B291" s="1">
        <v>36819</v>
      </c>
      <c r="C291" s="2">
        <v>0.5988773148148149</v>
      </c>
      <c r="D291" t="s">
        <v>423</v>
      </c>
      <c r="E291">
        <v>0.666</v>
      </c>
      <c r="F291">
        <v>9.1939</v>
      </c>
      <c r="G291" t="s">
        <v>424</v>
      </c>
      <c r="H291">
        <v>1.648</v>
      </c>
      <c r="I291">
        <v>108.8921</v>
      </c>
      <c r="K291" s="2">
        <v>0.597222222222222</v>
      </c>
      <c r="L291" s="3">
        <f t="shared" si="21"/>
        <v>294.59722222222223</v>
      </c>
      <c r="M291">
        <f t="shared" si="22"/>
        <v>483.13425855373447</v>
      </c>
      <c r="N291">
        <f aca="true" t="shared" si="23" ref="N291:N297">(277-103)/(-60+(AVERAGE($P$207,$P$367)))*I291+277-((277-103)/(-60+(AVERAGE($P$207,$P$367)))*210)</f>
        <v>158.76461764379732</v>
      </c>
    </row>
    <row r="292" spans="1:14" ht="12.75">
      <c r="A292" t="s">
        <v>376</v>
      </c>
      <c r="B292" s="1">
        <v>36819</v>
      </c>
      <c r="C292" s="2">
        <v>0.6009606481481481</v>
      </c>
      <c r="D292" t="s">
        <v>423</v>
      </c>
      <c r="E292">
        <v>0.666</v>
      </c>
      <c r="F292">
        <v>9.6631</v>
      </c>
      <c r="G292" t="s">
        <v>424</v>
      </c>
      <c r="H292">
        <v>1.648</v>
      </c>
      <c r="I292">
        <v>109.7281</v>
      </c>
      <c r="K292" s="2">
        <v>0.599305555555555</v>
      </c>
      <c r="L292" s="3">
        <f t="shared" si="21"/>
        <v>294.59930555555553</v>
      </c>
      <c r="M292">
        <f t="shared" si="22"/>
        <v>507.7904538694778</v>
      </c>
      <c r="N292">
        <f t="shared" si="23"/>
        <v>159.74223442398747</v>
      </c>
    </row>
    <row r="293" spans="1:14" ht="12.75">
      <c r="A293" t="s">
        <v>377</v>
      </c>
      <c r="B293" s="1">
        <v>36819</v>
      </c>
      <c r="C293" s="2">
        <v>0.6030439814814815</v>
      </c>
      <c r="D293" t="s">
        <v>423</v>
      </c>
      <c r="E293">
        <v>0.666</v>
      </c>
      <c r="F293">
        <v>8.8962</v>
      </c>
      <c r="G293" t="s">
        <v>424</v>
      </c>
      <c r="H293">
        <v>1.648</v>
      </c>
      <c r="I293">
        <v>115.9358</v>
      </c>
      <c r="K293" s="2">
        <v>0.601388888888888</v>
      </c>
      <c r="L293" s="3">
        <f t="shared" si="21"/>
        <v>294.6013888888889</v>
      </c>
      <c r="M293">
        <f t="shared" si="22"/>
        <v>467.49029149172094</v>
      </c>
      <c r="N293">
        <f t="shared" si="23"/>
        <v>167.0015067761241</v>
      </c>
    </row>
    <row r="294" spans="1:14" ht="12.75">
      <c r="A294" t="s">
        <v>378</v>
      </c>
      <c r="B294" s="1">
        <v>36819</v>
      </c>
      <c r="C294" s="2">
        <v>0.6051388888888889</v>
      </c>
      <c r="D294" t="s">
        <v>423</v>
      </c>
      <c r="E294">
        <v>0.666</v>
      </c>
      <c r="F294">
        <v>9.2987</v>
      </c>
      <c r="G294" t="s">
        <v>424</v>
      </c>
      <c r="H294">
        <v>1.648</v>
      </c>
      <c r="I294">
        <v>112.9466</v>
      </c>
      <c r="K294" s="2">
        <v>0.603472222222222</v>
      </c>
      <c r="L294" s="3">
        <f t="shared" si="21"/>
        <v>294.6034722222222</v>
      </c>
      <c r="M294">
        <f t="shared" si="22"/>
        <v>488.64143943414774</v>
      </c>
      <c r="N294">
        <f t="shared" si="23"/>
        <v>163.5059420879132</v>
      </c>
    </row>
    <row r="295" spans="1:14" ht="12.75">
      <c r="A295" t="s">
        <v>379</v>
      </c>
      <c r="B295" s="1">
        <v>36819</v>
      </c>
      <c r="C295" s="2">
        <v>0.6072222222222222</v>
      </c>
      <c r="D295" t="s">
        <v>423</v>
      </c>
      <c r="E295">
        <v>0.666</v>
      </c>
      <c r="F295">
        <v>9.4943</v>
      </c>
      <c r="G295" t="s">
        <v>424</v>
      </c>
      <c r="H295">
        <v>1.646</v>
      </c>
      <c r="I295">
        <v>113.1905</v>
      </c>
      <c r="K295" s="2">
        <v>0.605555555555555</v>
      </c>
      <c r="L295" s="3">
        <f t="shared" si="21"/>
        <v>294.60555555555555</v>
      </c>
      <c r="M295">
        <f t="shared" si="22"/>
        <v>498.920109092629</v>
      </c>
      <c r="N295">
        <f t="shared" si="23"/>
        <v>163.79115827533948</v>
      </c>
    </row>
    <row r="296" spans="1:14" ht="12.75">
      <c r="A296" t="s">
        <v>380</v>
      </c>
      <c r="B296" s="1">
        <v>36819</v>
      </c>
      <c r="C296" s="2">
        <v>0.6093055555555555</v>
      </c>
      <c r="D296" t="s">
        <v>423</v>
      </c>
      <c r="E296">
        <v>0.668</v>
      </c>
      <c r="F296">
        <v>8.8607</v>
      </c>
      <c r="G296" t="s">
        <v>424</v>
      </c>
      <c r="H296">
        <v>1.648</v>
      </c>
      <c r="I296">
        <v>115.7011</v>
      </c>
      <c r="K296" s="2">
        <v>0.607638888888888</v>
      </c>
      <c r="L296" s="3">
        <f t="shared" si="21"/>
        <v>294.6076388888889</v>
      </c>
      <c r="M296">
        <f t="shared" si="22"/>
        <v>465.62478651791673</v>
      </c>
      <c r="N296">
        <f t="shared" si="23"/>
        <v>166.72704905087218</v>
      </c>
    </row>
    <row r="297" spans="1:14" ht="12.75">
      <c r="A297" t="s">
        <v>381</v>
      </c>
      <c r="B297" s="1">
        <v>36819</v>
      </c>
      <c r="C297" s="2">
        <v>0.6113888888888889</v>
      </c>
      <c r="D297" t="s">
        <v>423</v>
      </c>
      <c r="E297">
        <v>0.666</v>
      </c>
      <c r="F297">
        <v>8.8525</v>
      </c>
      <c r="G297" t="s">
        <v>424</v>
      </c>
      <c r="H297">
        <v>1.648</v>
      </c>
      <c r="I297">
        <v>115.3471</v>
      </c>
      <c r="K297" s="2">
        <v>0.609722222222222</v>
      </c>
      <c r="L297" s="3">
        <f t="shared" si="21"/>
        <v>294.6097222222222</v>
      </c>
      <c r="M297">
        <f t="shared" si="22"/>
        <v>465.193881143686</v>
      </c>
      <c r="N297">
        <f t="shared" si="23"/>
        <v>166.31308213677252</v>
      </c>
    </row>
    <row r="298" spans="1:14" ht="12.75">
      <c r="A298" t="s">
        <v>431</v>
      </c>
      <c r="B298" s="1">
        <v>36819</v>
      </c>
      <c r="C298">
        <f>AVERAGE(C297,C300)</f>
        <v>0.6145138888888889</v>
      </c>
      <c r="D298" t="s">
        <v>423</v>
      </c>
      <c r="E298" t="s">
        <v>431</v>
      </c>
      <c r="F298" t="s">
        <v>431</v>
      </c>
      <c r="G298" t="s">
        <v>424</v>
      </c>
      <c r="H298" t="s">
        <v>431</v>
      </c>
      <c r="I298" t="s">
        <v>431</v>
      </c>
      <c r="K298" s="2">
        <v>0.611805555555555</v>
      </c>
      <c r="L298" s="3">
        <f t="shared" si="21"/>
        <v>294.6118055555556</v>
      </c>
      <c r="M298" t="s">
        <v>431</v>
      </c>
      <c r="N298" t="s">
        <v>431</v>
      </c>
    </row>
    <row r="299" spans="1:14" ht="12.75">
      <c r="A299" t="s">
        <v>431</v>
      </c>
      <c r="B299" s="1">
        <v>36819</v>
      </c>
      <c r="C299">
        <f>AVERAGE(C298,C300)</f>
        <v>0.6160763888888889</v>
      </c>
      <c r="D299" t="s">
        <v>423</v>
      </c>
      <c r="E299" t="s">
        <v>431</v>
      </c>
      <c r="F299" t="s">
        <v>431</v>
      </c>
      <c r="G299" t="s">
        <v>424</v>
      </c>
      <c r="H299" t="s">
        <v>431</v>
      </c>
      <c r="I299" t="s">
        <v>431</v>
      </c>
      <c r="K299" s="2">
        <v>0.613888888888888</v>
      </c>
      <c r="L299" s="3">
        <f t="shared" si="21"/>
        <v>294.6138888888889</v>
      </c>
      <c r="M299" t="s">
        <v>431</v>
      </c>
      <c r="N299" t="s">
        <v>431</v>
      </c>
    </row>
    <row r="300" spans="1:14" ht="12.75">
      <c r="A300" t="s">
        <v>382</v>
      </c>
      <c r="B300" s="1">
        <v>36819</v>
      </c>
      <c r="C300" s="2">
        <v>0.617638888888889</v>
      </c>
      <c r="D300" t="s">
        <v>423</v>
      </c>
      <c r="E300">
        <v>0.666</v>
      </c>
      <c r="F300">
        <v>9.813</v>
      </c>
      <c r="G300" t="s">
        <v>424</v>
      </c>
      <c r="H300">
        <v>1.648</v>
      </c>
      <c r="I300">
        <v>118.3574</v>
      </c>
      <c r="K300" s="2">
        <v>0.615972222222221</v>
      </c>
      <c r="L300" s="3">
        <f t="shared" si="21"/>
        <v>294.61597222222224</v>
      </c>
      <c r="M300">
        <f t="shared" si="22"/>
        <v>515.6676143081604</v>
      </c>
      <c r="N300">
        <f aca="true" t="shared" si="24" ref="N300:N306">(277-103)/(-60+(AVERAGE($P$207,$P$367)))*I300+277-((277-103)/(-60+(AVERAGE($P$207,$P$367)))*210)</f>
        <v>169.8333211241007</v>
      </c>
    </row>
    <row r="301" spans="1:14" ht="12.75">
      <c r="A301" t="s">
        <v>383</v>
      </c>
      <c r="B301" s="1">
        <v>36819</v>
      </c>
      <c r="C301" s="2">
        <v>0.6197337962962963</v>
      </c>
      <c r="D301" t="s">
        <v>423</v>
      </c>
      <c r="E301">
        <v>0.666</v>
      </c>
      <c r="F301">
        <v>9.4259</v>
      </c>
      <c r="G301" t="s">
        <v>424</v>
      </c>
      <c r="H301">
        <v>1.648</v>
      </c>
      <c r="I301">
        <v>129.3249</v>
      </c>
      <c r="K301" s="2">
        <v>0.618055555555554</v>
      </c>
      <c r="L301" s="3">
        <f t="shared" si="21"/>
        <v>294.61805555555554</v>
      </c>
      <c r="M301">
        <f t="shared" si="22"/>
        <v>495.3257276783134</v>
      </c>
      <c r="N301">
        <f t="shared" si="24"/>
        <v>182.65869437378396</v>
      </c>
    </row>
    <row r="302" spans="1:14" ht="12.75">
      <c r="A302" t="s">
        <v>384</v>
      </c>
      <c r="B302" s="1">
        <v>36819</v>
      </c>
      <c r="C302" s="2">
        <v>0.6218171296296297</v>
      </c>
      <c r="D302" t="s">
        <v>423</v>
      </c>
      <c r="E302">
        <v>0.666</v>
      </c>
      <c r="F302">
        <v>8.7657</v>
      </c>
      <c r="G302" t="s">
        <v>424</v>
      </c>
      <c r="H302">
        <v>1.646</v>
      </c>
      <c r="I302">
        <v>127.9793</v>
      </c>
      <c r="K302" s="2">
        <v>0.620138888888888</v>
      </c>
      <c r="L302" s="3">
        <f t="shared" si="21"/>
        <v>294.6201388888889</v>
      </c>
      <c r="M302">
        <f t="shared" si="22"/>
        <v>460.63259010914527</v>
      </c>
      <c r="N302">
        <f t="shared" si="24"/>
        <v>181.08515234098033</v>
      </c>
    </row>
    <row r="303" spans="1:14" ht="12.75">
      <c r="A303" t="s">
        <v>385</v>
      </c>
      <c r="B303" s="1">
        <v>36819</v>
      </c>
      <c r="C303" s="2">
        <v>0.623900462962963</v>
      </c>
      <c r="D303" t="s">
        <v>423</v>
      </c>
      <c r="E303">
        <v>0.666</v>
      </c>
      <c r="F303">
        <v>9.138</v>
      </c>
      <c r="G303" t="s">
        <v>424</v>
      </c>
      <c r="H303">
        <v>1.645</v>
      </c>
      <c r="I303">
        <v>131.6003</v>
      </c>
      <c r="K303" s="2">
        <v>0.622222222222222</v>
      </c>
      <c r="L303" s="3">
        <f t="shared" si="21"/>
        <v>294.6222222222222</v>
      </c>
      <c r="M303">
        <f t="shared" si="22"/>
        <v>480.1967450879415</v>
      </c>
      <c r="N303">
        <f t="shared" si="24"/>
        <v>185.31954272503353</v>
      </c>
    </row>
    <row r="304" spans="1:14" ht="12.75">
      <c r="A304" t="s">
        <v>386</v>
      </c>
      <c r="B304" s="1">
        <v>36819</v>
      </c>
      <c r="C304" s="2">
        <v>0.6259837962962963</v>
      </c>
      <c r="D304" t="s">
        <v>423</v>
      </c>
      <c r="E304">
        <v>0.666</v>
      </c>
      <c r="F304">
        <v>9.4182</v>
      </c>
      <c r="G304" t="s">
        <v>424</v>
      </c>
      <c r="H304">
        <v>1.645</v>
      </c>
      <c r="I304">
        <v>133.0229</v>
      </c>
      <c r="K304" s="2">
        <v>0.624305555555555</v>
      </c>
      <c r="L304" s="3">
        <f t="shared" si="21"/>
        <v>294.62430555555557</v>
      </c>
      <c r="M304">
        <f t="shared" si="22"/>
        <v>494.92109702202356</v>
      </c>
      <c r="N304">
        <f t="shared" si="24"/>
        <v>186.9831284086441</v>
      </c>
    </row>
    <row r="305" spans="1:14" ht="12.75">
      <c r="A305" t="s">
        <v>387</v>
      </c>
      <c r="B305" s="1">
        <v>36819</v>
      </c>
      <c r="C305" s="2">
        <v>0.6280671296296296</v>
      </c>
      <c r="D305" t="s">
        <v>423</v>
      </c>
      <c r="E305">
        <v>0.666</v>
      </c>
      <c r="F305">
        <v>9.1729</v>
      </c>
      <c r="G305" t="s">
        <v>424</v>
      </c>
      <c r="H305">
        <v>1.646</v>
      </c>
      <c r="I305">
        <v>137.6244</v>
      </c>
      <c r="K305" s="2">
        <v>0.626388888888888</v>
      </c>
      <c r="L305" s="3">
        <f t="shared" si="21"/>
        <v>294.62638888888887</v>
      </c>
      <c r="M305">
        <f t="shared" si="22"/>
        <v>482.0307204002165</v>
      </c>
      <c r="N305">
        <f t="shared" si="24"/>
        <v>192.36411359290835</v>
      </c>
    </row>
    <row r="306" spans="1:14" ht="12.75">
      <c r="A306" t="s">
        <v>388</v>
      </c>
      <c r="B306" s="1">
        <v>36819</v>
      </c>
      <c r="C306" s="2">
        <v>0.6302083333333334</v>
      </c>
      <c r="D306" t="s">
        <v>423</v>
      </c>
      <c r="E306">
        <v>0.666</v>
      </c>
      <c r="F306">
        <v>9.2258</v>
      </c>
      <c r="G306" t="s">
        <v>424</v>
      </c>
      <c r="H306">
        <v>1.646</v>
      </c>
      <c r="I306">
        <v>134.1831</v>
      </c>
      <c r="K306" s="2">
        <v>0.628472222222222</v>
      </c>
      <c r="L306" s="3">
        <f t="shared" si="21"/>
        <v>294.62847222222223</v>
      </c>
      <c r="M306">
        <f t="shared" si="22"/>
        <v>484.81058555836404</v>
      </c>
      <c r="N306">
        <f t="shared" si="24"/>
        <v>188.33986404067352</v>
      </c>
    </row>
    <row r="307" spans="1:14" ht="12.75">
      <c r="A307" t="s">
        <v>431</v>
      </c>
      <c r="B307" s="1">
        <v>36819</v>
      </c>
      <c r="C307">
        <f>AVERAGE(C306,C308)</f>
        <v>0.6322627314814815</v>
      </c>
      <c r="D307" t="s">
        <v>423</v>
      </c>
      <c r="E307" t="s">
        <v>431</v>
      </c>
      <c r="F307" t="s">
        <v>431</v>
      </c>
      <c r="G307" t="s">
        <v>424</v>
      </c>
      <c r="H307" t="s">
        <v>431</v>
      </c>
      <c r="I307" t="s">
        <v>431</v>
      </c>
      <c r="K307" s="2">
        <v>0.630555555555555</v>
      </c>
      <c r="L307" s="3">
        <f t="shared" si="21"/>
        <v>294.63055555555553</v>
      </c>
      <c r="M307" t="s">
        <v>431</v>
      </c>
      <c r="N307" t="s">
        <v>431</v>
      </c>
    </row>
    <row r="308" spans="1:14" ht="12.75">
      <c r="A308" t="s">
        <v>389</v>
      </c>
      <c r="B308" s="1">
        <v>36819</v>
      </c>
      <c r="C308" s="2">
        <v>0.6343171296296296</v>
      </c>
      <c r="D308" t="s">
        <v>423</v>
      </c>
      <c r="E308">
        <v>0.666</v>
      </c>
      <c r="F308">
        <v>9.5725</v>
      </c>
      <c r="G308" t="s">
        <v>424</v>
      </c>
      <c r="H308">
        <v>1.645</v>
      </c>
      <c r="I308">
        <v>141.0933</v>
      </c>
      <c r="K308" s="2">
        <v>0.632638888888888</v>
      </c>
      <c r="L308" s="3">
        <f t="shared" si="21"/>
        <v>294.6326388888889</v>
      </c>
      <c r="M308">
        <f t="shared" si="22"/>
        <v>503.02947497858617</v>
      </c>
      <c r="N308">
        <f>(277-103)/(-60+(AVERAGE($P$207,$P$367)))*I308+277-((277-103)/(-60+(AVERAGE($P$207,$P$367)))*210)</f>
        <v>196.42063853166619</v>
      </c>
    </row>
    <row r="309" spans="1:14" ht="12.75">
      <c r="A309" t="s">
        <v>390</v>
      </c>
      <c r="B309" s="1">
        <v>36819</v>
      </c>
      <c r="C309" s="2">
        <v>0.6364120370370371</v>
      </c>
      <c r="D309" t="s">
        <v>423</v>
      </c>
      <c r="E309">
        <v>0.668</v>
      </c>
      <c r="F309">
        <v>9.404</v>
      </c>
      <c r="G309" t="s">
        <v>424</v>
      </c>
      <c r="H309">
        <v>1.646</v>
      </c>
      <c r="I309">
        <v>143.4719</v>
      </c>
      <c r="K309" s="2">
        <v>0.634722222222222</v>
      </c>
      <c r="L309" s="3">
        <f t="shared" si="21"/>
        <v>294.6347222222222</v>
      </c>
      <c r="M309">
        <f t="shared" si="22"/>
        <v>494.17489503250187</v>
      </c>
      <c r="N309">
        <f>(277-103)/(-60+(AVERAGE($P$207,$P$367)))*I309+277-((277-103)/(-60+(AVERAGE($P$207,$P$367)))*210)</f>
        <v>199.20216876295828</v>
      </c>
    </row>
    <row r="310" spans="1:14" ht="12.75">
      <c r="A310" t="s">
        <v>431</v>
      </c>
      <c r="B310" s="1">
        <v>36819</v>
      </c>
      <c r="C310">
        <f>AVERAGE(C309,C311)</f>
        <v>0.6384953703703704</v>
      </c>
      <c r="D310" t="s">
        <v>423</v>
      </c>
      <c r="E310" t="s">
        <v>431</v>
      </c>
      <c r="F310" t="s">
        <v>431</v>
      </c>
      <c r="G310" t="s">
        <v>424</v>
      </c>
      <c r="H310" t="s">
        <v>431</v>
      </c>
      <c r="I310" t="s">
        <v>431</v>
      </c>
      <c r="K310" s="2">
        <v>0.636805555555555</v>
      </c>
      <c r="L310" s="3">
        <f t="shared" si="21"/>
        <v>294.63680555555555</v>
      </c>
      <c r="M310" t="s">
        <v>431</v>
      </c>
      <c r="N310" t="s">
        <v>431</v>
      </c>
    </row>
    <row r="311" spans="1:14" ht="12.75">
      <c r="A311" t="s">
        <v>391</v>
      </c>
      <c r="B311" s="1">
        <v>36819</v>
      </c>
      <c r="C311" s="2">
        <v>0.6405787037037037</v>
      </c>
      <c r="D311" t="s">
        <v>423</v>
      </c>
      <c r="E311">
        <v>0.666</v>
      </c>
      <c r="F311">
        <v>9.5956</v>
      </c>
      <c r="G311" t="s">
        <v>424</v>
      </c>
      <c r="H311">
        <v>1.646</v>
      </c>
      <c r="I311">
        <v>152.8518</v>
      </c>
      <c r="K311" s="2">
        <v>0.638888888888888</v>
      </c>
      <c r="L311" s="3">
        <f t="shared" si="21"/>
        <v>294.6388888888889</v>
      </c>
      <c r="M311">
        <f t="shared" si="22"/>
        <v>504.2433669474558</v>
      </c>
      <c r="N311">
        <f>(277-103)/(-60+(AVERAGE($P$207,$P$367)))*I311+277-((277-103)/(-60+(AVERAGE($P$207,$P$367)))*210)</f>
        <v>210.1710056487303</v>
      </c>
    </row>
    <row r="312" spans="1:14" ht="12.75">
      <c r="A312" t="s">
        <v>431</v>
      </c>
      <c r="B312" s="1">
        <v>36819</v>
      </c>
      <c r="C312">
        <f>AVERAGE(C311,C313)</f>
        <v>0.6426620370370371</v>
      </c>
      <c r="D312" t="s">
        <v>423</v>
      </c>
      <c r="E312" t="s">
        <v>431</v>
      </c>
      <c r="F312" t="s">
        <v>431</v>
      </c>
      <c r="G312" t="s">
        <v>424</v>
      </c>
      <c r="H312" t="s">
        <v>431</v>
      </c>
      <c r="I312" t="s">
        <v>431</v>
      </c>
      <c r="K312" s="2">
        <v>0.640972222222222</v>
      </c>
      <c r="L312" s="3">
        <f t="shared" si="21"/>
        <v>294.6409722222222</v>
      </c>
      <c r="M312" t="s">
        <v>431</v>
      </c>
      <c r="N312" t="s">
        <v>431</v>
      </c>
    </row>
    <row r="313" spans="1:14" ht="12.75">
      <c r="A313" t="s">
        <v>392</v>
      </c>
      <c r="B313" s="1">
        <v>36819</v>
      </c>
      <c r="C313" s="2">
        <v>0.6447453703703704</v>
      </c>
      <c r="D313" t="s">
        <v>423</v>
      </c>
      <c r="E313">
        <v>0.666</v>
      </c>
      <c r="F313">
        <v>9.8029</v>
      </c>
      <c r="G313" t="s">
        <v>424</v>
      </c>
      <c r="H313">
        <v>1.646</v>
      </c>
      <c r="I313">
        <v>157.2697</v>
      </c>
      <c r="K313" s="2">
        <v>0.643055555555555</v>
      </c>
      <c r="L313" s="3">
        <f t="shared" si="21"/>
        <v>294.6430555555556</v>
      </c>
      <c r="M313">
        <f t="shared" si="22"/>
        <v>515.1368650057542</v>
      </c>
      <c r="N313">
        <f>(277-103)/(-60+(AVERAGE($P$207,$P$367)))*I313+277-((277-103)/(-60+(AVERAGE($P$207,$P$367)))*210)</f>
        <v>215.33728934873264</v>
      </c>
    </row>
    <row r="314" spans="1:14" ht="12.75">
      <c r="A314" t="s">
        <v>393</v>
      </c>
      <c r="B314" s="1">
        <v>36819</v>
      </c>
      <c r="C314" s="2">
        <v>0.6468287037037037</v>
      </c>
      <c r="D314" t="s">
        <v>423</v>
      </c>
      <c r="E314">
        <v>0.668</v>
      </c>
      <c r="F314">
        <v>9.3591</v>
      </c>
      <c r="G314" t="s">
        <v>424</v>
      </c>
      <c r="H314">
        <v>1.648</v>
      </c>
      <c r="I314">
        <v>161.7743</v>
      </c>
      <c r="K314" s="2">
        <v>0.645138888888888</v>
      </c>
      <c r="L314" s="3">
        <f t="shared" si="21"/>
        <v>294.6451388888889</v>
      </c>
      <c r="M314">
        <f t="shared" si="22"/>
        <v>491.8154253614088</v>
      </c>
      <c r="N314">
        <f>(277-103)/(-60+(AVERAGE($P$207,$P$367)))*I314+277-((277-103)/(-60+(AVERAGE($P$207,$P$367)))*210)</f>
        <v>220.60495986074758</v>
      </c>
    </row>
    <row r="315" spans="1:14" ht="12.75">
      <c r="A315" t="s">
        <v>394</v>
      </c>
      <c r="B315" s="1">
        <v>36819</v>
      </c>
      <c r="C315" s="2">
        <v>0.6489236111111111</v>
      </c>
      <c r="D315" t="s">
        <v>423</v>
      </c>
      <c r="E315">
        <v>0.666</v>
      </c>
      <c r="F315">
        <v>9.8472</v>
      </c>
      <c r="G315" t="s">
        <v>424</v>
      </c>
      <c r="H315">
        <v>1.645</v>
      </c>
      <c r="I315">
        <v>168.5645</v>
      </c>
      <c r="K315" s="2">
        <v>0.647222222222221</v>
      </c>
      <c r="L315" s="3">
        <f t="shared" si="21"/>
        <v>294.64722222222224</v>
      </c>
      <c r="M315">
        <f t="shared" si="22"/>
        <v>517.4648050153182</v>
      </c>
      <c r="N315">
        <f>(277-103)/(-60+(AVERAGE($P$207,$P$367)))*I315+277-((277-103)/(-60+(AVERAGE($P$207,$P$367)))*210)</f>
        <v>228.54540658424875</v>
      </c>
    </row>
    <row r="316" spans="1:14" ht="12.75">
      <c r="A316" t="s">
        <v>395</v>
      </c>
      <c r="B316" s="1">
        <v>36819</v>
      </c>
      <c r="C316" s="2">
        <v>0.6510069444444445</v>
      </c>
      <c r="D316" t="s">
        <v>423</v>
      </c>
      <c r="E316">
        <v>0.668</v>
      </c>
      <c r="F316">
        <v>9.7723</v>
      </c>
      <c r="G316" t="s">
        <v>424</v>
      </c>
      <c r="H316">
        <v>1.646</v>
      </c>
      <c r="I316">
        <v>167.8495</v>
      </c>
      <c r="K316" s="2">
        <v>0.649305555555554</v>
      </c>
      <c r="L316" s="3">
        <f t="shared" si="21"/>
        <v>294.64930555555554</v>
      </c>
      <c r="M316">
        <f t="shared" si="22"/>
        <v>513.528852267771</v>
      </c>
      <c r="N316">
        <f>(277-103)/(-60+(AVERAGE($P$207,$P$367)))*I316+277-((277-103)/(-60+(AVERAGE($P$207,$P$367)))*210)</f>
        <v>227.70928696961246</v>
      </c>
    </row>
    <row r="317" spans="1:14" ht="12.75">
      <c r="A317" t="s">
        <v>431</v>
      </c>
      <c r="B317" s="1">
        <v>36819</v>
      </c>
      <c r="C317">
        <f>AVERAGE(C316,C318)</f>
        <v>0.6530902777777778</v>
      </c>
      <c r="D317" t="s">
        <v>423</v>
      </c>
      <c r="E317" t="s">
        <v>431</v>
      </c>
      <c r="F317" t="s">
        <v>431</v>
      </c>
      <c r="G317" t="s">
        <v>424</v>
      </c>
      <c r="H317" t="s">
        <v>431</v>
      </c>
      <c r="I317" t="s">
        <v>431</v>
      </c>
      <c r="K317" s="2">
        <v>0.651388888888888</v>
      </c>
      <c r="L317" s="3">
        <f t="shared" si="21"/>
        <v>294.6513888888889</v>
      </c>
      <c r="M317" t="s">
        <v>431</v>
      </c>
      <c r="N317" t="s">
        <v>431</v>
      </c>
    </row>
    <row r="318" spans="1:14" ht="12.75">
      <c r="A318" t="s">
        <v>396</v>
      </c>
      <c r="B318" s="1">
        <v>36819</v>
      </c>
      <c r="C318" s="2">
        <v>0.6551736111111112</v>
      </c>
      <c r="D318" t="s">
        <v>423</v>
      </c>
      <c r="E318">
        <v>0.666</v>
      </c>
      <c r="F318">
        <v>10.6677</v>
      </c>
      <c r="G318" t="s">
        <v>424</v>
      </c>
      <c r="H318">
        <v>1.645</v>
      </c>
      <c r="I318">
        <v>162.4329</v>
      </c>
      <c r="K318" s="2">
        <v>0.653472222222222</v>
      </c>
      <c r="L318" s="3">
        <f t="shared" si="21"/>
        <v>294.6534722222222</v>
      </c>
      <c r="M318">
        <f t="shared" si="22"/>
        <v>560.5816171563399</v>
      </c>
      <c r="N318">
        <f aca="true" t="shared" si="25" ref="N318:N325">(277-103)/(-60+(AVERAGE($P$207,$P$367)))*I318+277-((277-103)/(-60+(AVERAGE($P$207,$P$367)))*210)</f>
        <v>221.37512542466285</v>
      </c>
    </row>
    <row r="319" spans="1:14" ht="12.75">
      <c r="A319" t="s">
        <v>397</v>
      </c>
      <c r="B319" s="1">
        <v>36819</v>
      </c>
      <c r="C319" s="2">
        <v>0.6572569444444444</v>
      </c>
      <c r="D319" t="s">
        <v>423</v>
      </c>
      <c r="E319">
        <v>0.666</v>
      </c>
      <c r="F319">
        <v>9.8832</v>
      </c>
      <c r="G319" t="s">
        <v>424</v>
      </c>
      <c r="H319">
        <v>1.645</v>
      </c>
      <c r="I319">
        <v>169.7945</v>
      </c>
      <c r="K319" s="2">
        <v>0.655555555555555</v>
      </c>
      <c r="L319" s="3">
        <f t="shared" si="21"/>
        <v>294.65555555555557</v>
      </c>
      <c r="M319">
        <f t="shared" si="22"/>
        <v>519.3565847070632</v>
      </c>
      <c r="N319">
        <f t="shared" si="25"/>
        <v>229.98376620103565</v>
      </c>
    </row>
    <row r="320" spans="1:14" ht="12.75">
      <c r="A320" t="s">
        <v>398</v>
      </c>
      <c r="B320" s="1">
        <v>36819</v>
      </c>
      <c r="C320" s="2">
        <v>0.6593981481481481</v>
      </c>
      <c r="D320" t="s">
        <v>423</v>
      </c>
      <c r="E320">
        <v>0.666</v>
      </c>
      <c r="F320">
        <v>10.2764</v>
      </c>
      <c r="G320" t="s">
        <v>424</v>
      </c>
      <c r="H320">
        <v>1.646</v>
      </c>
      <c r="I320">
        <v>164.9965</v>
      </c>
      <c r="K320" s="2">
        <v>0.657638888888888</v>
      </c>
      <c r="L320" s="3">
        <f t="shared" si="21"/>
        <v>294.65763888888887</v>
      </c>
      <c r="M320">
        <f t="shared" si="22"/>
        <v>540.0190228957894</v>
      </c>
      <c r="N320">
        <f t="shared" si="25"/>
        <v>224.37299429750428</v>
      </c>
    </row>
    <row r="321" spans="1:14" ht="12.75">
      <c r="A321" t="s">
        <v>399</v>
      </c>
      <c r="B321" s="1">
        <v>36819</v>
      </c>
      <c r="C321" s="2">
        <v>0.6614236111111111</v>
      </c>
      <c r="D321" t="s">
        <v>423</v>
      </c>
      <c r="E321">
        <v>0.668</v>
      </c>
      <c r="F321">
        <v>9.5639</v>
      </c>
      <c r="G321" t="s">
        <v>424</v>
      </c>
      <c r="H321">
        <v>1.646</v>
      </c>
      <c r="I321">
        <v>166.0567</v>
      </c>
      <c r="K321" s="2">
        <v>0.659722222222221</v>
      </c>
      <c r="L321" s="3">
        <f t="shared" si="21"/>
        <v>294.65972222222223</v>
      </c>
      <c r="M321">
        <f t="shared" si="22"/>
        <v>502.5775498300026</v>
      </c>
      <c r="N321">
        <f t="shared" si="25"/>
        <v>225.61279012329086</v>
      </c>
    </row>
    <row r="322" spans="1:14" ht="12.75">
      <c r="A322" t="s">
        <v>400</v>
      </c>
      <c r="B322" s="1">
        <v>36819</v>
      </c>
      <c r="C322" s="2">
        <v>0.6635648148148149</v>
      </c>
      <c r="D322" t="s">
        <v>423</v>
      </c>
      <c r="E322">
        <v>0.666</v>
      </c>
      <c r="F322">
        <v>10.0273</v>
      </c>
      <c r="G322" t="s">
        <v>424</v>
      </c>
      <c r="H322">
        <v>1.645</v>
      </c>
      <c r="I322">
        <v>168.8717</v>
      </c>
      <c r="K322" s="2">
        <v>0.661805555555555</v>
      </c>
      <c r="L322" s="3">
        <f t="shared" si="21"/>
        <v>294.66180555555553</v>
      </c>
      <c r="M322">
        <f t="shared" si="22"/>
        <v>526.9289584176315</v>
      </c>
      <c r="N322">
        <f t="shared" si="25"/>
        <v>228.90464566902673</v>
      </c>
    </row>
    <row r="323" spans="1:14" ht="12.75">
      <c r="A323" t="s">
        <v>401</v>
      </c>
      <c r="B323" s="1">
        <v>36819</v>
      </c>
      <c r="C323" s="2">
        <v>0.6656018518518518</v>
      </c>
      <c r="D323" t="s">
        <v>423</v>
      </c>
      <c r="E323">
        <v>0.666</v>
      </c>
      <c r="F323">
        <v>9.9699</v>
      </c>
      <c r="G323" t="s">
        <v>424</v>
      </c>
      <c r="H323">
        <v>1.645</v>
      </c>
      <c r="I323">
        <v>165.6255</v>
      </c>
      <c r="K323" s="2">
        <v>0.663888888888888</v>
      </c>
      <c r="L323" s="3">
        <f t="shared" si="21"/>
        <v>294.6638888888889</v>
      </c>
      <c r="M323">
        <f t="shared" si="22"/>
        <v>523.9126207980158</v>
      </c>
      <c r="N323">
        <f t="shared" si="25"/>
        <v>225.10854567877172</v>
      </c>
    </row>
    <row r="324" spans="1:14" ht="12.75">
      <c r="A324" t="s">
        <v>402</v>
      </c>
      <c r="B324" s="1">
        <v>36819</v>
      </c>
      <c r="C324" s="2">
        <v>0.6676851851851852</v>
      </c>
      <c r="D324" t="s">
        <v>423</v>
      </c>
      <c r="E324">
        <v>0.666</v>
      </c>
      <c r="F324">
        <v>10.2157</v>
      </c>
      <c r="G324" t="s">
        <v>424</v>
      </c>
      <c r="H324">
        <v>1.645</v>
      </c>
      <c r="I324">
        <v>170.2073</v>
      </c>
      <c r="K324" s="2">
        <v>0.665972222222221</v>
      </c>
      <c r="L324" s="3">
        <f t="shared" si="21"/>
        <v>294.6659722222222</v>
      </c>
      <c r="M324">
        <f t="shared" si="22"/>
        <v>536.8292721377637</v>
      </c>
      <c r="N324">
        <f t="shared" si="25"/>
        <v>230.4664937212061</v>
      </c>
    </row>
    <row r="325" spans="1:14" ht="12.75">
      <c r="A325" t="s">
        <v>403</v>
      </c>
      <c r="B325" s="1">
        <v>36819</v>
      </c>
      <c r="C325" s="2">
        <v>0.6697685185185186</v>
      </c>
      <c r="D325" t="s">
        <v>423</v>
      </c>
      <c r="E325">
        <v>0.668</v>
      </c>
      <c r="F325">
        <v>10.8037</v>
      </c>
      <c r="G325" t="s">
        <v>424</v>
      </c>
      <c r="H325">
        <v>1.646</v>
      </c>
      <c r="I325">
        <v>167.2397</v>
      </c>
      <c r="K325" s="2">
        <v>0.668055555555555</v>
      </c>
      <c r="L325" s="3">
        <f t="shared" si="21"/>
        <v>294.66805555555555</v>
      </c>
      <c r="M325">
        <f t="shared" si="22"/>
        <v>567.7283404362654</v>
      </c>
      <c r="N325">
        <f t="shared" si="25"/>
        <v>226.99618803114365</v>
      </c>
    </row>
    <row r="326" spans="1:14" ht="12.75">
      <c r="A326" t="s">
        <v>431</v>
      </c>
      <c r="B326" s="1">
        <v>36819</v>
      </c>
      <c r="C326">
        <f>AVERAGE(C325,C327)</f>
        <v>0.6718518518518519</v>
      </c>
      <c r="D326" t="s">
        <v>423</v>
      </c>
      <c r="E326" t="s">
        <v>431</v>
      </c>
      <c r="F326" t="s">
        <v>431</v>
      </c>
      <c r="G326" t="s">
        <v>424</v>
      </c>
      <c r="H326" t="s">
        <v>431</v>
      </c>
      <c r="I326" t="s">
        <v>431</v>
      </c>
      <c r="K326" s="2">
        <v>0.670138888888888</v>
      </c>
      <c r="L326" s="3">
        <f aca="true" t="shared" si="26" ref="L326:L389">B326-DATE(1999,12,31)+K326</f>
        <v>294.6701388888889</v>
      </c>
      <c r="M326" t="s">
        <v>431</v>
      </c>
      <c r="N326" t="s">
        <v>431</v>
      </c>
    </row>
    <row r="327" spans="1:14" ht="12.75">
      <c r="A327" t="s">
        <v>404</v>
      </c>
      <c r="B327" s="1">
        <v>36819</v>
      </c>
      <c r="C327" s="2">
        <v>0.6739351851851851</v>
      </c>
      <c r="D327" t="s">
        <v>423</v>
      </c>
      <c r="E327">
        <v>0.668</v>
      </c>
      <c r="F327">
        <v>10.2325</v>
      </c>
      <c r="G327" t="s">
        <v>424</v>
      </c>
      <c r="H327">
        <v>1.648</v>
      </c>
      <c r="I327">
        <v>165.8454</v>
      </c>
      <c r="K327" s="2">
        <v>0.672222222222221</v>
      </c>
      <c r="L327" s="3">
        <f t="shared" si="26"/>
        <v>294.6722222222222</v>
      </c>
      <c r="M327">
        <f t="shared" si="22"/>
        <v>537.712102660578</v>
      </c>
      <c r="N327">
        <f aca="true" t="shared" si="27" ref="N327:N332">(277-103)/(-60+(AVERAGE($P$207,$P$367)))*I327+277-((277-103)/(-60+(AVERAGE($P$207,$P$367)))*210)</f>
        <v>225.36569631269978</v>
      </c>
    </row>
    <row r="328" spans="1:14" ht="12.75">
      <c r="A328" t="s">
        <v>405</v>
      </c>
      <c r="B328" s="1">
        <v>36819</v>
      </c>
      <c r="C328" s="2">
        <v>0.6760185185185185</v>
      </c>
      <c r="D328" t="s">
        <v>423</v>
      </c>
      <c r="E328">
        <v>0.666</v>
      </c>
      <c r="F328">
        <v>9.893</v>
      </c>
      <c r="G328" t="s">
        <v>424</v>
      </c>
      <c r="H328">
        <v>1.646</v>
      </c>
      <c r="I328">
        <v>165.225</v>
      </c>
      <c r="K328" s="2">
        <v>0.674305555555555</v>
      </c>
      <c r="L328" s="3">
        <f t="shared" si="26"/>
        <v>294.6743055555556</v>
      </c>
      <c r="M328">
        <f t="shared" si="22"/>
        <v>519.8715691787049</v>
      </c>
      <c r="N328">
        <f t="shared" si="27"/>
        <v>224.64020175476915</v>
      </c>
    </row>
    <row r="329" spans="1:14" ht="12.75">
      <c r="A329" t="s">
        <v>406</v>
      </c>
      <c r="B329" s="1">
        <v>36819</v>
      </c>
      <c r="C329" s="2">
        <v>0.6781018518518519</v>
      </c>
      <c r="D329" t="s">
        <v>423</v>
      </c>
      <c r="E329">
        <v>0.666</v>
      </c>
      <c r="F329">
        <v>10.0613</v>
      </c>
      <c r="G329" t="s">
        <v>424</v>
      </c>
      <c r="H329">
        <v>1.645</v>
      </c>
      <c r="I329">
        <v>165.095</v>
      </c>
      <c r="K329" s="2">
        <v>0.676388888888888</v>
      </c>
      <c r="L329" s="3">
        <f t="shared" si="26"/>
        <v>294.6763888888889</v>
      </c>
      <c r="M329">
        <f t="shared" si="22"/>
        <v>528.7156392376128</v>
      </c>
      <c r="N329">
        <f t="shared" si="27"/>
        <v>224.48818000665344</v>
      </c>
    </row>
    <row r="330" spans="1:14" ht="12.75">
      <c r="A330" t="s">
        <v>407</v>
      </c>
      <c r="B330" s="1">
        <v>36819</v>
      </c>
      <c r="C330" s="2">
        <v>0.6801967592592592</v>
      </c>
      <c r="D330" t="s">
        <v>423</v>
      </c>
      <c r="E330">
        <v>0.666</v>
      </c>
      <c r="F330">
        <v>9.5347</v>
      </c>
      <c r="G330" t="s">
        <v>424</v>
      </c>
      <c r="H330">
        <v>1.645</v>
      </c>
      <c r="I330">
        <v>169.5889</v>
      </c>
      <c r="K330" s="2">
        <v>0.678472222222221</v>
      </c>
      <c r="L330" s="3">
        <f t="shared" si="26"/>
        <v>294.67847222222224</v>
      </c>
      <c r="M330">
        <f t="shared" si="22"/>
        <v>501.04310630225393</v>
      </c>
      <c r="N330">
        <f t="shared" si="27"/>
        <v>229.74333795940035</v>
      </c>
    </row>
    <row r="331" spans="1:14" ht="12.75">
      <c r="A331" t="s">
        <v>408</v>
      </c>
      <c r="B331" s="1">
        <v>36819</v>
      </c>
      <c r="C331" s="2">
        <v>0.682337962962963</v>
      </c>
      <c r="D331" t="s">
        <v>423</v>
      </c>
      <c r="E331">
        <v>0.668</v>
      </c>
      <c r="F331">
        <v>10.0538</v>
      </c>
      <c r="G331" t="s">
        <v>424</v>
      </c>
      <c r="H331">
        <v>1.646</v>
      </c>
      <c r="I331">
        <v>164.3977</v>
      </c>
      <c r="K331" s="2">
        <v>0.680555555555554</v>
      </c>
      <c r="L331" s="3">
        <f t="shared" si="26"/>
        <v>294.68055555555554</v>
      </c>
      <c r="M331">
        <f t="shared" si="22"/>
        <v>528.3215184684993</v>
      </c>
      <c r="N331">
        <f t="shared" si="27"/>
        <v>223.67275873772215</v>
      </c>
    </row>
    <row r="332" spans="1:14" ht="12.75">
      <c r="A332" t="s">
        <v>409</v>
      </c>
      <c r="B332" s="1">
        <v>36819</v>
      </c>
      <c r="C332" s="2">
        <v>0.6843634259259259</v>
      </c>
      <c r="D332" t="s">
        <v>423</v>
      </c>
      <c r="E332">
        <v>0.666</v>
      </c>
      <c r="F332">
        <v>10.9174</v>
      </c>
      <c r="G332" t="s">
        <v>424</v>
      </c>
      <c r="H332">
        <v>1.645</v>
      </c>
      <c r="I332">
        <v>168.6258</v>
      </c>
      <c r="K332" s="2">
        <v>0.682638888888888</v>
      </c>
      <c r="L332" s="3">
        <f t="shared" si="26"/>
        <v>294.6826388888889</v>
      </c>
      <c r="M332">
        <f t="shared" si="22"/>
        <v>573.7032112960269</v>
      </c>
      <c r="N332">
        <f t="shared" si="27"/>
        <v>228.61709068547563</v>
      </c>
    </row>
    <row r="333" spans="1:14" ht="12.75">
      <c r="A333" t="s">
        <v>431</v>
      </c>
      <c r="B333" s="1">
        <v>36819</v>
      </c>
      <c r="C333">
        <f>AVERAGE(C332,C334)</f>
        <v>0.6864467592592594</v>
      </c>
      <c r="D333" t="s">
        <v>423</v>
      </c>
      <c r="E333" t="s">
        <v>431</v>
      </c>
      <c r="F333" t="s">
        <v>431</v>
      </c>
      <c r="G333" t="s">
        <v>424</v>
      </c>
      <c r="H333" t="s">
        <v>431</v>
      </c>
      <c r="I333" t="s">
        <v>431</v>
      </c>
      <c r="K333" s="2">
        <v>0.684722222222221</v>
      </c>
      <c r="L333" s="3">
        <f t="shared" si="26"/>
        <v>294.6847222222222</v>
      </c>
      <c r="M333" t="s">
        <v>431</v>
      </c>
      <c r="N333" t="s">
        <v>431</v>
      </c>
    </row>
    <row r="334" spans="1:14" ht="12.75">
      <c r="A334" t="s">
        <v>410</v>
      </c>
      <c r="B334" s="1">
        <v>36819</v>
      </c>
      <c r="C334" s="2">
        <v>0.6885300925925927</v>
      </c>
      <c r="D334" t="s">
        <v>423</v>
      </c>
      <c r="E334">
        <v>0.668</v>
      </c>
      <c r="F334">
        <v>9.9877</v>
      </c>
      <c r="G334" t="s">
        <v>424</v>
      </c>
      <c r="H334">
        <v>1.646</v>
      </c>
      <c r="I334">
        <v>167.9036</v>
      </c>
      <c r="K334" s="2">
        <v>0.686805555555555</v>
      </c>
      <c r="L334" s="3">
        <f t="shared" si="26"/>
        <v>294.68680555555557</v>
      </c>
      <c r="M334">
        <f t="shared" si="22"/>
        <v>524.8480007567119</v>
      </c>
      <c r="N334">
        <f aca="true" t="shared" si="28" ref="N334:N347">(277-103)/(-60+(AVERAGE($P$207,$P$367)))*I334+277-((277-103)/(-60+(AVERAGE($P$207,$P$367)))*210)</f>
        <v>227.77255140478982</v>
      </c>
    </row>
    <row r="335" spans="1:14" ht="12.75">
      <c r="A335" t="s">
        <v>411</v>
      </c>
      <c r="B335" s="1">
        <v>36819</v>
      </c>
      <c r="C335" s="2">
        <v>0.690625</v>
      </c>
      <c r="D335" t="s">
        <v>423</v>
      </c>
      <c r="E335">
        <v>0.666</v>
      </c>
      <c r="F335">
        <v>9.6309</v>
      </c>
      <c r="G335" t="s">
        <v>424</v>
      </c>
      <c r="H335">
        <v>1.645</v>
      </c>
      <c r="I335">
        <v>158.7302</v>
      </c>
      <c r="K335" s="2">
        <v>0.688888888888888</v>
      </c>
      <c r="L335" s="3">
        <f t="shared" si="26"/>
        <v>294.68888888888887</v>
      </c>
      <c r="M335">
        <f t="shared" si="22"/>
        <v>506.0983620340836</v>
      </c>
      <c r="N335">
        <f t="shared" si="28"/>
        <v>217.0451952189093</v>
      </c>
    </row>
    <row r="336" spans="1:14" ht="12.75">
      <c r="A336" t="s">
        <v>412</v>
      </c>
      <c r="B336" s="1">
        <v>36819</v>
      </c>
      <c r="C336" s="2">
        <v>0.6927546296296296</v>
      </c>
      <c r="D336" t="s">
        <v>423</v>
      </c>
      <c r="E336">
        <v>0.666</v>
      </c>
      <c r="F336">
        <v>9.5736</v>
      </c>
      <c r="G336" t="s">
        <v>424</v>
      </c>
      <c r="H336">
        <v>1.645</v>
      </c>
      <c r="I336">
        <v>161.4012</v>
      </c>
      <c r="K336" s="2">
        <v>0.690972222222221</v>
      </c>
      <c r="L336" s="3">
        <f t="shared" si="26"/>
        <v>294.69097222222223</v>
      </c>
      <c r="M336">
        <f t="shared" si="22"/>
        <v>503.08727935805615</v>
      </c>
      <c r="N336">
        <f t="shared" si="28"/>
        <v>220.16865744365552</v>
      </c>
    </row>
    <row r="337" spans="1:14" ht="12.75">
      <c r="A337" t="s">
        <v>413</v>
      </c>
      <c r="B337" s="1">
        <v>36819</v>
      </c>
      <c r="C337" s="2">
        <v>0.6947916666666667</v>
      </c>
      <c r="D337" t="s">
        <v>423</v>
      </c>
      <c r="E337">
        <v>0.666</v>
      </c>
      <c r="F337">
        <v>10.1411</v>
      </c>
      <c r="G337" t="s">
        <v>424</v>
      </c>
      <c r="H337">
        <v>1.646</v>
      </c>
      <c r="I337">
        <v>163.0352</v>
      </c>
      <c r="K337" s="2">
        <v>0.693055555555555</v>
      </c>
      <c r="L337" s="3">
        <f t="shared" si="26"/>
        <v>294.69305555555553</v>
      </c>
      <c r="M337">
        <f aca="true" t="shared" si="29" ref="M337:M364">500*F337/AVERAGE($Q$367,$Q$207)</f>
        <v>532.909084220981</v>
      </c>
      <c r="N337">
        <f t="shared" si="28"/>
        <v>222.0794538776635</v>
      </c>
    </row>
    <row r="338" spans="1:14" ht="12.75">
      <c r="A338" t="s">
        <v>0</v>
      </c>
      <c r="B338" s="1">
        <v>36819</v>
      </c>
      <c r="C338" s="2">
        <v>0.696875</v>
      </c>
      <c r="D338" t="s">
        <v>423</v>
      </c>
      <c r="E338">
        <v>0.666</v>
      </c>
      <c r="F338">
        <v>9.7469</v>
      </c>
      <c r="G338" t="s">
        <v>424</v>
      </c>
      <c r="H338">
        <v>1.646</v>
      </c>
      <c r="I338">
        <v>158.1813</v>
      </c>
      <c r="K338" s="2">
        <v>0.695138888888888</v>
      </c>
      <c r="L338" s="3">
        <f t="shared" si="26"/>
        <v>294.6951388888889</v>
      </c>
      <c r="M338">
        <f t="shared" si="29"/>
        <v>512.194096596373</v>
      </c>
      <c r="N338">
        <f t="shared" si="28"/>
        <v>216.40331262244237</v>
      </c>
    </row>
    <row r="339" spans="1:14" ht="12.75">
      <c r="A339" t="s">
        <v>1</v>
      </c>
      <c r="B339" s="1">
        <v>36819</v>
      </c>
      <c r="C339" s="2">
        <v>0.6989583333333332</v>
      </c>
      <c r="D339" t="s">
        <v>423</v>
      </c>
      <c r="E339">
        <v>0.668</v>
      </c>
      <c r="F339">
        <v>10.3094</v>
      </c>
      <c r="G339" t="s">
        <v>424</v>
      </c>
      <c r="H339">
        <v>1.646</v>
      </c>
      <c r="I339">
        <v>151.9339</v>
      </c>
      <c r="K339" s="2">
        <v>0.697222222222221</v>
      </c>
      <c r="L339" s="3">
        <f t="shared" si="26"/>
        <v>294.6972222222222</v>
      </c>
      <c r="M339">
        <f t="shared" si="29"/>
        <v>541.7531542798888</v>
      </c>
      <c r="N339">
        <f t="shared" si="28"/>
        <v>209.0976151672273</v>
      </c>
    </row>
    <row r="340" spans="1:14" ht="12.75">
      <c r="A340" t="s">
        <v>2</v>
      </c>
      <c r="B340" s="1">
        <v>36819</v>
      </c>
      <c r="C340" s="2">
        <v>0.7010416666666667</v>
      </c>
      <c r="D340" t="s">
        <v>423</v>
      </c>
      <c r="E340">
        <v>0.666</v>
      </c>
      <c r="F340">
        <v>9.3186</v>
      </c>
      <c r="G340" t="s">
        <v>424</v>
      </c>
      <c r="H340">
        <v>1.646</v>
      </c>
      <c r="I340">
        <v>150.7264</v>
      </c>
      <c r="K340" s="2">
        <v>0.699305555555555</v>
      </c>
      <c r="L340" s="3">
        <f t="shared" si="26"/>
        <v>294.69930555555555</v>
      </c>
      <c r="M340">
        <f t="shared" si="29"/>
        <v>489.68717320819565</v>
      </c>
      <c r="N340">
        <f t="shared" si="28"/>
        <v>207.68556700684505</v>
      </c>
    </row>
    <row r="341" spans="1:14" ht="12.75">
      <c r="A341" t="s">
        <v>3</v>
      </c>
      <c r="B341" s="1">
        <v>36819</v>
      </c>
      <c r="C341" s="2">
        <v>0.703125</v>
      </c>
      <c r="D341" t="s">
        <v>423</v>
      </c>
      <c r="E341">
        <v>0.666</v>
      </c>
      <c r="F341">
        <v>9.0731</v>
      </c>
      <c r="G341" t="s">
        <v>424</v>
      </c>
      <c r="H341">
        <v>1.645</v>
      </c>
      <c r="I341">
        <v>145.4185</v>
      </c>
      <c r="K341" s="2">
        <v>0.701388888888888</v>
      </c>
      <c r="L341" s="3">
        <f t="shared" si="26"/>
        <v>294.7013888888889</v>
      </c>
      <c r="M341">
        <f t="shared" si="29"/>
        <v>476.7862866992123</v>
      </c>
      <c r="N341">
        <f t="shared" si="28"/>
        <v>201.47851903128137</v>
      </c>
    </row>
    <row r="342" spans="1:14" ht="12.75">
      <c r="A342" t="s">
        <v>4</v>
      </c>
      <c r="B342" s="1">
        <v>36819</v>
      </c>
      <c r="C342" s="2">
        <v>0.7052083333333333</v>
      </c>
      <c r="D342" t="s">
        <v>423</v>
      </c>
      <c r="E342">
        <v>0.666</v>
      </c>
      <c r="F342">
        <v>9.9588</v>
      </c>
      <c r="G342" t="s">
        <v>424</v>
      </c>
      <c r="H342">
        <v>1.645</v>
      </c>
      <c r="I342">
        <v>141.5714</v>
      </c>
      <c r="K342" s="2">
        <v>0.703472222222221</v>
      </c>
      <c r="L342" s="3">
        <f t="shared" si="26"/>
        <v>294.7034722222222</v>
      </c>
      <c r="M342">
        <f t="shared" si="29"/>
        <v>523.3293220597277</v>
      </c>
      <c r="N342">
        <f t="shared" si="28"/>
        <v>196.97972774531317</v>
      </c>
    </row>
    <row r="343" spans="1:14" ht="12.75">
      <c r="A343" t="s">
        <v>5</v>
      </c>
      <c r="B343" s="1">
        <v>36819</v>
      </c>
      <c r="C343" s="2">
        <v>0.7073032407407407</v>
      </c>
      <c r="D343" t="s">
        <v>423</v>
      </c>
      <c r="E343">
        <v>0.666</v>
      </c>
      <c r="F343">
        <v>10.2717</v>
      </c>
      <c r="G343" t="s">
        <v>424</v>
      </c>
      <c r="H343">
        <v>1.645</v>
      </c>
      <c r="I343">
        <v>143.6874</v>
      </c>
      <c r="K343" s="2">
        <v>0.705555555555555</v>
      </c>
      <c r="L343" s="3">
        <f t="shared" si="26"/>
        <v>294.7055555555556</v>
      </c>
      <c r="M343">
        <f t="shared" si="29"/>
        <v>539.7720405471447</v>
      </c>
      <c r="N343">
        <f t="shared" si="28"/>
        <v>199.45417404541158</v>
      </c>
    </row>
    <row r="344" spans="1:14" ht="12.75">
      <c r="A344" t="s">
        <v>6</v>
      </c>
      <c r="B344" s="1">
        <v>36819</v>
      </c>
      <c r="C344" s="2">
        <v>0.709386574074074</v>
      </c>
      <c r="D344" t="s">
        <v>423</v>
      </c>
      <c r="E344">
        <v>0.666</v>
      </c>
      <c r="F344">
        <v>9.5402</v>
      </c>
      <c r="G344" t="s">
        <v>424</v>
      </c>
      <c r="H344">
        <v>1.645</v>
      </c>
      <c r="I344">
        <v>144.1389</v>
      </c>
      <c r="K344" s="2">
        <v>0.707638888888888</v>
      </c>
      <c r="L344" s="3">
        <f t="shared" si="26"/>
        <v>294.7076388888889</v>
      </c>
      <c r="M344">
        <f t="shared" si="29"/>
        <v>501.33212819960386</v>
      </c>
      <c r="N344">
        <f t="shared" si="28"/>
        <v>199.98215727059804</v>
      </c>
    </row>
    <row r="345" spans="1:14" ht="12.75">
      <c r="A345" t="s">
        <v>7</v>
      </c>
      <c r="B345" s="1">
        <v>36819</v>
      </c>
      <c r="C345" s="2">
        <v>0.7114699074074075</v>
      </c>
      <c r="D345" t="s">
        <v>423</v>
      </c>
      <c r="E345">
        <v>0.666</v>
      </c>
      <c r="F345">
        <v>9.8052</v>
      </c>
      <c r="G345" t="s">
        <v>424</v>
      </c>
      <c r="H345">
        <v>1.645</v>
      </c>
      <c r="I345">
        <v>145.3487</v>
      </c>
      <c r="K345" s="2">
        <v>0.709722222222221</v>
      </c>
      <c r="L345" s="3">
        <f t="shared" si="26"/>
        <v>294.70972222222224</v>
      </c>
      <c r="M345">
        <f t="shared" si="29"/>
        <v>515.2577287082823</v>
      </c>
      <c r="N345">
        <f t="shared" si="28"/>
        <v>201.3968950465239</v>
      </c>
    </row>
    <row r="346" spans="1:14" ht="12.75">
      <c r="A346" t="s">
        <v>8</v>
      </c>
      <c r="B346" s="1">
        <v>36819</v>
      </c>
      <c r="C346" s="2">
        <v>0.7135532407407408</v>
      </c>
      <c r="D346" t="s">
        <v>423</v>
      </c>
      <c r="E346">
        <v>0.666</v>
      </c>
      <c r="F346">
        <v>9.9345</v>
      </c>
      <c r="G346" t="s">
        <v>424</v>
      </c>
      <c r="H346">
        <v>1.645</v>
      </c>
      <c r="I346">
        <v>148.1695</v>
      </c>
      <c r="K346" s="2">
        <v>0.711805555555554</v>
      </c>
      <c r="L346" s="3">
        <f t="shared" si="26"/>
        <v>294.71180555555554</v>
      </c>
      <c r="M346">
        <f t="shared" si="29"/>
        <v>522.0523707677999</v>
      </c>
      <c r="N346">
        <f t="shared" si="28"/>
        <v>204.69553310102188</v>
      </c>
    </row>
    <row r="347" spans="1:14" ht="12.75">
      <c r="A347" t="s">
        <v>9</v>
      </c>
      <c r="B347" s="1">
        <v>36819</v>
      </c>
      <c r="C347" s="2">
        <v>0.7156365740740741</v>
      </c>
      <c r="D347" t="s">
        <v>423</v>
      </c>
      <c r="E347">
        <v>0.666</v>
      </c>
      <c r="F347">
        <v>9.6229</v>
      </c>
      <c r="G347" t="s">
        <v>424</v>
      </c>
      <c r="H347">
        <v>1.646</v>
      </c>
      <c r="I347">
        <v>146.6149</v>
      </c>
      <c r="K347" s="2">
        <v>0.713888888888888</v>
      </c>
      <c r="L347" s="3">
        <f t="shared" si="26"/>
        <v>294.7138888888889</v>
      </c>
      <c r="M347">
        <f t="shared" si="29"/>
        <v>505.67796654702914</v>
      </c>
      <c r="N347">
        <f t="shared" si="28"/>
        <v>202.8775868731707</v>
      </c>
    </row>
    <row r="348" spans="1:14" ht="12.75">
      <c r="A348" t="s">
        <v>431</v>
      </c>
      <c r="B348" s="1">
        <v>36819</v>
      </c>
      <c r="C348">
        <f>AVERAGE(C347,C351)</f>
        <v>0.7198090277777778</v>
      </c>
      <c r="D348" t="s">
        <v>423</v>
      </c>
      <c r="E348" t="s">
        <v>431</v>
      </c>
      <c r="F348" t="s">
        <v>431</v>
      </c>
      <c r="G348" t="s">
        <v>424</v>
      </c>
      <c r="H348" t="s">
        <v>431</v>
      </c>
      <c r="I348" t="s">
        <v>431</v>
      </c>
      <c r="K348" s="2">
        <v>0.715972222222221</v>
      </c>
      <c r="L348" s="3">
        <f t="shared" si="26"/>
        <v>294.7159722222222</v>
      </c>
      <c r="M348" t="s">
        <v>431</v>
      </c>
      <c r="N348" t="s">
        <v>431</v>
      </c>
    </row>
    <row r="349" spans="1:14" ht="12.75">
      <c r="A349" t="s">
        <v>431</v>
      </c>
      <c r="B349" s="1">
        <v>36819</v>
      </c>
      <c r="C349">
        <f>AVERAGE(C348,C351)</f>
        <v>0.7218952546296296</v>
      </c>
      <c r="D349" t="s">
        <v>423</v>
      </c>
      <c r="E349" t="s">
        <v>431</v>
      </c>
      <c r="F349" t="s">
        <v>431</v>
      </c>
      <c r="G349" t="s">
        <v>424</v>
      </c>
      <c r="H349" t="s">
        <v>431</v>
      </c>
      <c r="I349" t="s">
        <v>431</v>
      </c>
      <c r="K349" s="2">
        <v>0.718055555555555</v>
      </c>
      <c r="L349" s="3">
        <f t="shared" si="26"/>
        <v>294.71805555555557</v>
      </c>
      <c r="M349" t="s">
        <v>431</v>
      </c>
      <c r="N349" t="s">
        <v>431</v>
      </c>
    </row>
    <row r="350" spans="1:14" ht="12.75">
      <c r="A350" t="s">
        <v>431</v>
      </c>
      <c r="B350" s="1">
        <v>36819</v>
      </c>
      <c r="C350">
        <f>AVERAGE(C349,C351)</f>
        <v>0.7229383680555554</v>
      </c>
      <c r="D350" t="s">
        <v>423</v>
      </c>
      <c r="E350" t="s">
        <v>431</v>
      </c>
      <c r="F350" t="s">
        <v>431</v>
      </c>
      <c r="G350" t="s">
        <v>424</v>
      </c>
      <c r="H350" t="s">
        <v>431</v>
      </c>
      <c r="I350" t="s">
        <v>431</v>
      </c>
      <c r="K350" s="2">
        <v>0.720138888888888</v>
      </c>
      <c r="L350" s="3">
        <f t="shared" si="26"/>
        <v>294.72013888888887</v>
      </c>
      <c r="M350" t="s">
        <v>431</v>
      </c>
      <c r="N350" t="s">
        <v>431</v>
      </c>
    </row>
    <row r="351" spans="1:14" ht="12.75">
      <c r="A351" t="s">
        <v>10</v>
      </c>
      <c r="B351" s="1">
        <v>36819</v>
      </c>
      <c r="C351" s="2">
        <v>0.7239814814814814</v>
      </c>
      <c r="D351" t="s">
        <v>423</v>
      </c>
      <c r="E351">
        <v>0.666</v>
      </c>
      <c r="F351">
        <v>9.4886</v>
      </c>
      <c r="G351" t="s">
        <v>424</v>
      </c>
      <c r="H351">
        <v>1.645</v>
      </c>
      <c r="I351">
        <v>141.8301</v>
      </c>
      <c r="K351" s="2">
        <v>0.722222222222221</v>
      </c>
      <c r="L351" s="3">
        <f t="shared" si="26"/>
        <v>294.72222222222223</v>
      </c>
      <c r="M351">
        <f t="shared" si="29"/>
        <v>498.62057730810267</v>
      </c>
      <c r="N351">
        <f>(277-103)/(-60+(AVERAGE($P$207,$P$367)))*I351+277-((277-103)/(-60+(AVERAGE($P$207,$P$367)))*210)</f>
        <v>197.28225102406336</v>
      </c>
    </row>
    <row r="352" spans="1:14" ht="12.75">
      <c r="A352" t="s">
        <v>11</v>
      </c>
      <c r="B352" s="1">
        <v>36819</v>
      </c>
      <c r="C352" s="2">
        <v>0.7260648148148148</v>
      </c>
      <c r="D352" t="s">
        <v>423</v>
      </c>
      <c r="E352">
        <v>0.668</v>
      </c>
      <c r="F352">
        <v>9.8161</v>
      </c>
      <c r="G352" t="s">
        <v>424</v>
      </c>
      <c r="H352">
        <v>1.646</v>
      </c>
      <c r="I352">
        <v>143.882</v>
      </c>
      <c r="K352" s="2">
        <v>0.724305555555555</v>
      </c>
      <c r="L352" s="3">
        <f t="shared" si="26"/>
        <v>294.72430555555553</v>
      </c>
      <c r="M352">
        <f t="shared" si="29"/>
        <v>515.830517559394</v>
      </c>
      <c r="N352">
        <f>(277-103)/(-60+(AVERAGE($P$207,$P$367)))*I352+277-((277-103)/(-60+(AVERAGE($P$207,$P$367)))*210)</f>
        <v>199.6817389083602</v>
      </c>
    </row>
    <row r="353" spans="1:14" ht="12.75">
      <c r="A353" t="s">
        <v>12</v>
      </c>
      <c r="B353" s="1">
        <v>36819</v>
      </c>
      <c r="C353" s="2">
        <v>0.7281481481481481</v>
      </c>
      <c r="D353" t="s">
        <v>423</v>
      </c>
      <c r="E353">
        <v>0.666</v>
      </c>
      <c r="F353">
        <v>9.6041</v>
      </c>
      <c r="G353" t="s">
        <v>424</v>
      </c>
      <c r="H353">
        <v>1.646</v>
      </c>
      <c r="I353">
        <v>144.8779</v>
      </c>
      <c r="K353" s="2">
        <v>0.726388888888888</v>
      </c>
      <c r="L353" s="3">
        <f t="shared" si="26"/>
        <v>294.7263888888889</v>
      </c>
      <c r="M353">
        <f t="shared" si="29"/>
        <v>504.6900371524512</v>
      </c>
      <c r="N353">
        <f>(277-103)/(-60+(AVERAGE($P$207,$P$367)))*I353+277-((277-103)/(-60+(AVERAGE($P$207,$P$367)))*210)</f>
        <v>200.84634243873265</v>
      </c>
    </row>
    <row r="354" spans="1:14" ht="12.75">
      <c r="A354" t="s">
        <v>13</v>
      </c>
      <c r="B354" s="1">
        <v>36819</v>
      </c>
      <c r="C354" s="2">
        <v>0.7302314814814815</v>
      </c>
      <c r="D354" t="s">
        <v>423</v>
      </c>
      <c r="E354">
        <v>0.666</v>
      </c>
      <c r="F354">
        <v>9.9861</v>
      </c>
      <c r="G354" t="s">
        <v>424</v>
      </c>
      <c r="H354">
        <v>1.646</v>
      </c>
      <c r="I354">
        <v>142.0525</v>
      </c>
      <c r="K354" s="2">
        <v>0.728472222222221</v>
      </c>
      <c r="L354" s="3">
        <f t="shared" si="26"/>
        <v>294.7284722222222</v>
      </c>
      <c r="M354">
        <f t="shared" si="29"/>
        <v>524.7639216593011</v>
      </c>
      <c r="N354">
        <f>(277-103)/(-60+(AVERAGE($P$207,$P$367)))*I354+277-((277-103)/(-60+(AVERAGE($P$207,$P$367)))*210)</f>
        <v>197.54232515314746</v>
      </c>
    </row>
    <row r="355" spans="1:14" ht="12.75">
      <c r="A355" t="s">
        <v>431</v>
      </c>
      <c r="B355" s="1">
        <v>36819</v>
      </c>
      <c r="C355">
        <f>AVERAGE(C354,C356)</f>
        <v>0.7323206018518519</v>
      </c>
      <c r="D355" t="s">
        <v>423</v>
      </c>
      <c r="E355" t="s">
        <v>431</v>
      </c>
      <c r="F355" t="s">
        <v>431</v>
      </c>
      <c r="G355" t="s">
        <v>424</v>
      </c>
      <c r="H355" t="s">
        <v>431</v>
      </c>
      <c r="I355" t="s">
        <v>431</v>
      </c>
      <c r="K355" s="2">
        <v>0.730555555555555</v>
      </c>
      <c r="L355" s="3">
        <f t="shared" si="26"/>
        <v>294.73055555555555</v>
      </c>
      <c r="M355" t="s">
        <v>431</v>
      </c>
      <c r="N355" t="s">
        <v>431</v>
      </c>
    </row>
    <row r="356" spans="1:14" ht="12.75">
      <c r="A356" t="s">
        <v>14</v>
      </c>
      <c r="B356" s="1">
        <v>36819</v>
      </c>
      <c r="C356" s="2">
        <v>0.7344097222222222</v>
      </c>
      <c r="D356" t="s">
        <v>423</v>
      </c>
      <c r="E356">
        <v>0.666</v>
      </c>
      <c r="F356">
        <v>9.7663</v>
      </c>
      <c r="G356" t="s">
        <v>424</v>
      </c>
      <c r="H356">
        <v>1.646</v>
      </c>
      <c r="I356">
        <v>145.4086</v>
      </c>
      <c r="K356" s="2">
        <v>0.732638888888888</v>
      </c>
      <c r="L356" s="3">
        <f t="shared" si="26"/>
        <v>294.7326388888889</v>
      </c>
      <c r="M356">
        <f t="shared" si="29"/>
        <v>513.2135556524801</v>
      </c>
      <c r="N356">
        <f aca="true" t="shared" si="30" ref="N356:N364">(277-103)/(-60+(AVERAGE($P$207,$P$367)))*I356+277-((277-103)/(-60+(AVERAGE($P$207,$P$367)))*210)</f>
        <v>201.46694199046337</v>
      </c>
    </row>
    <row r="357" spans="1:14" ht="12.75">
      <c r="A357" t="s">
        <v>15</v>
      </c>
      <c r="B357" s="1">
        <v>36819</v>
      </c>
      <c r="C357" s="2">
        <v>0.7364814814814814</v>
      </c>
      <c r="D357" t="s">
        <v>423</v>
      </c>
      <c r="E357">
        <v>0.666</v>
      </c>
      <c r="F357">
        <v>9.7162</v>
      </c>
      <c r="G357" t="s">
        <v>424</v>
      </c>
      <c r="H357">
        <v>1.645</v>
      </c>
      <c r="I357">
        <v>144.5688</v>
      </c>
      <c r="K357" s="2">
        <v>0.734722222222221</v>
      </c>
      <c r="L357" s="3">
        <f t="shared" si="26"/>
        <v>294.7347222222222</v>
      </c>
      <c r="M357">
        <f t="shared" si="29"/>
        <v>510.58082891480166</v>
      </c>
      <c r="N357">
        <f t="shared" si="30"/>
        <v>200.484881497636</v>
      </c>
    </row>
    <row r="358" spans="1:14" ht="12.75">
      <c r="A358" t="s">
        <v>16</v>
      </c>
      <c r="B358" s="1">
        <v>36819</v>
      </c>
      <c r="C358" s="2">
        <v>0.7385763888888889</v>
      </c>
      <c r="D358" t="s">
        <v>423</v>
      </c>
      <c r="E358">
        <v>0.666</v>
      </c>
      <c r="F358">
        <v>9.5116</v>
      </c>
      <c r="G358" t="s">
        <v>424</v>
      </c>
      <c r="H358">
        <v>1.645</v>
      </c>
      <c r="I358">
        <v>146.0562</v>
      </c>
      <c r="K358" s="2">
        <v>0.736805555555555</v>
      </c>
      <c r="L358" s="3">
        <f t="shared" si="26"/>
        <v>294.7368055555556</v>
      </c>
      <c r="M358">
        <f t="shared" si="29"/>
        <v>499.8292143333842</v>
      </c>
      <c r="N358">
        <f t="shared" si="30"/>
        <v>202.22424417569195</v>
      </c>
    </row>
    <row r="359" spans="1:14" ht="12.75">
      <c r="A359" t="s">
        <v>17</v>
      </c>
      <c r="B359" s="1">
        <v>36819</v>
      </c>
      <c r="C359" s="2">
        <v>0.7406597222222223</v>
      </c>
      <c r="D359" t="s">
        <v>423</v>
      </c>
      <c r="E359">
        <v>0.666</v>
      </c>
      <c r="F359">
        <v>9.7366</v>
      </c>
      <c r="G359" t="s">
        <v>424</v>
      </c>
      <c r="H359">
        <v>1.646</v>
      </c>
      <c r="I359">
        <v>145.2502</v>
      </c>
      <c r="K359" s="2">
        <v>0.738888888888888</v>
      </c>
      <c r="L359" s="3">
        <f t="shared" si="26"/>
        <v>294.7388888888889</v>
      </c>
      <c r="M359">
        <f t="shared" si="29"/>
        <v>511.6528374067904</v>
      </c>
      <c r="N359">
        <f t="shared" si="30"/>
        <v>201.28170933737474</v>
      </c>
    </row>
    <row r="360" spans="1:14" ht="12.75">
      <c r="A360" t="s">
        <v>18</v>
      </c>
      <c r="B360" s="1">
        <v>36819</v>
      </c>
      <c r="C360" s="2">
        <v>0.7427430555555555</v>
      </c>
      <c r="D360" t="s">
        <v>423</v>
      </c>
      <c r="E360">
        <v>0.666</v>
      </c>
      <c r="F360">
        <v>9.6951</v>
      </c>
      <c r="G360" t="s">
        <v>424</v>
      </c>
      <c r="H360">
        <v>1.645</v>
      </c>
      <c r="I360">
        <v>143.2331</v>
      </c>
      <c r="K360" s="2">
        <v>0.740972222222221</v>
      </c>
      <c r="L360" s="3">
        <f t="shared" si="26"/>
        <v>294.74097222222224</v>
      </c>
      <c r="M360">
        <f t="shared" si="29"/>
        <v>509.47203581769554</v>
      </c>
      <c r="N360">
        <f t="shared" si="30"/>
        <v>198.92291650565042</v>
      </c>
    </row>
    <row r="361" spans="1:14" ht="12.75">
      <c r="A361" t="s">
        <v>19</v>
      </c>
      <c r="B361" s="1">
        <v>36819</v>
      </c>
      <c r="C361" s="2">
        <v>0.7448263888888889</v>
      </c>
      <c r="D361" t="s">
        <v>423</v>
      </c>
      <c r="E361">
        <v>0.666</v>
      </c>
      <c r="F361">
        <v>9.6061</v>
      </c>
      <c r="G361" t="s">
        <v>424</v>
      </c>
      <c r="H361">
        <v>1.645</v>
      </c>
      <c r="I361">
        <v>136.7016</v>
      </c>
      <c r="K361" s="2">
        <v>0.743055555555554</v>
      </c>
      <c r="L361" s="3">
        <f t="shared" si="26"/>
        <v>294.74305555555554</v>
      </c>
      <c r="M361">
        <f t="shared" si="29"/>
        <v>504.79513602421486</v>
      </c>
      <c r="N361">
        <f t="shared" si="30"/>
        <v>191.28499306089944</v>
      </c>
    </row>
    <row r="362" spans="1:14" ht="12.75">
      <c r="A362" t="s">
        <v>20</v>
      </c>
      <c r="B362" s="1">
        <v>36819</v>
      </c>
      <c r="C362" s="2">
        <v>0.7469675925925926</v>
      </c>
      <c r="D362" t="s">
        <v>423</v>
      </c>
      <c r="E362">
        <v>0.666</v>
      </c>
      <c r="F362">
        <v>10.8127</v>
      </c>
      <c r="G362" t="s">
        <v>424</v>
      </c>
      <c r="H362">
        <v>1.645</v>
      </c>
      <c r="I362">
        <v>133.5512</v>
      </c>
      <c r="K362" s="2">
        <v>0.745138888888888</v>
      </c>
      <c r="L362" s="3">
        <f t="shared" si="26"/>
        <v>294.7451388888889</v>
      </c>
      <c r="M362">
        <f t="shared" si="29"/>
        <v>568.2012853592016</v>
      </c>
      <c r="N362">
        <f t="shared" si="30"/>
        <v>187.60092140502505</v>
      </c>
    </row>
    <row r="363" spans="1:14" ht="12.75">
      <c r="A363" t="s">
        <v>21</v>
      </c>
      <c r="B363" s="1">
        <v>36819</v>
      </c>
      <c r="C363" s="2">
        <v>0.7489930555555556</v>
      </c>
      <c r="D363" t="s">
        <v>423</v>
      </c>
      <c r="E363">
        <v>0.668</v>
      </c>
      <c r="F363">
        <v>9.8031</v>
      </c>
      <c r="G363" t="s">
        <v>424</v>
      </c>
      <c r="H363">
        <v>1.645</v>
      </c>
      <c r="I363">
        <v>130.6159</v>
      </c>
      <c r="K363" s="2">
        <v>0.747222222222221</v>
      </c>
      <c r="L363" s="3">
        <f t="shared" si="26"/>
        <v>294.7472222222222</v>
      </c>
      <c r="M363">
        <f t="shared" si="29"/>
        <v>515.1473748929305</v>
      </c>
      <c r="N363">
        <f t="shared" si="30"/>
        <v>184.16838727237902</v>
      </c>
    </row>
    <row r="364" spans="1:14" ht="12.75">
      <c r="A364" t="s">
        <v>22</v>
      </c>
      <c r="B364" s="1">
        <v>36819</v>
      </c>
      <c r="C364" s="2">
        <v>0.7510879629629629</v>
      </c>
      <c r="D364" t="s">
        <v>423</v>
      </c>
      <c r="E364">
        <v>0.665</v>
      </c>
      <c r="F364">
        <v>10.4823</v>
      </c>
      <c r="G364" t="s">
        <v>424</v>
      </c>
      <c r="H364">
        <v>1.646</v>
      </c>
      <c r="I364">
        <v>132.4986</v>
      </c>
      <c r="K364" s="2">
        <v>0.749305555555555</v>
      </c>
      <c r="L364" s="3">
        <f t="shared" si="26"/>
        <v>294.74930555555557</v>
      </c>
      <c r="M364">
        <f t="shared" si="29"/>
        <v>550.8389517438532</v>
      </c>
      <c r="N364">
        <f t="shared" si="30"/>
        <v>186.37001300451297</v>
      </c>
    </row>
    <row r="365" spans="1:17" ht="12.75">
      <c r="A365" t="s">
        <v>23</v>
      </c>
      <c r="B365" s="1">
        <v>36819</v>
      </c>
      <c r="C365" s="2">
        <v>0.7531712962962963</v>
      </c>
      <c r="D365" t="s">
        <v>423</v>
      </c>
      <c r="E365">
        <v>0.666</v>
      </c>
      <c r="F365">
        <v>8.8526</v>
      </c>
      <c r="G365" t="s">
        <v>424</v>
      </c>
      <c r="H365">
        <v>1.645</v>
      </c>
      <c r="I365">
        <v>209.6749</v>
      </c>
      <c r="K365" s="2">
        <v>0.751388888888888</v>
      </c>
      <c r="L365" s="3">
        <f t="shared" si="26"/>
        <v>294.75138888888887</v>
      </c>
      <c r="M365" t="s">
        <v>431</v>
      </c>
      <c r="N365" t="s">
        <v>431</v>
      </c>
      <c r="P365" t="s">
        <v>432</v>
      </c>
      <c r="Q365" t="s">
        <v>423</v>
      </c>
    </row>
    <row r="366" spans="1:14" ht="12.75">
      <c r="A366" t="s">
        <v>431</v>
      </c>
      <c r="B366" s="1">
        <v>36819</v>
      </c>
      <c r="C366">
        <f>AVERAGE(C365,C367)</f>
        <v>0.7552546296296296</v>
      </c>
      <c r="D366" t="s">
        <v>423</v>
      </c>
      <c r="E366" t="s">
        <v>431</v>
      </c>
      <c r="F366" t="s">
        <v>431</v>
      </c>
      <c r="G366" t="s">
        <v>424</v>
      </c>
      <c r="H366" t="s">
        <v>431</v>
      </c>
      <c r="I366" t="s">
        <v>431</v>
      </c>
      <c r="K366" s="2">
        <v>0.753472222222221</v>
      </c>
      <c r="L366" s="3">
        <f t="shared" si="26"/>
        <v>294.75347222222223</v>
      </c>
      <c r="M366" t="s">
        <v>431</v>
      </c>
      <c r="N366" t="s">
        <v>431</v>
      </c>
    </row>
    <row r="367" spans="1:17" ht="12.75">
      <c r="A367" t="s">
        <v>24</v>
      </c>
      <c r="B367" s="1">
        <v>36819</v>
      </c>
      <c r="C367" s="2">
        <v>0.757337962962963</v>
      </c>
      <c r="D367" t="s">
        <v>423</v>
      </c>
      <c r="E367">
        <v>0.671</v>
      </c>
      <c r="F367">
        <v>9.4783</v>
      </c>
      <c r="G367" t="s">
        <v>424</v>
      </c>
      <c r="H367">
        <v>1.65</v>
      </c>
      <c r="I367">
        <v>207.457</v>
      </c>
      <c r="K367" s="2">
        <v>0.755555555555554</v>
      </c>
      <c r="L367" s="3">
        <f t="shared" si="26"/>
        <v>294.75555555555553</v>
      </c>
      <c r="M367" t="s">
        <v>431</v>
      </c>
      <c r="N367" t="s">
        <v>431</v>
      </c>
      <c r="P367">
        <f>AVERAGE(I366:I368)</f>
        <v>208.64165</v>
      </c>
      <c r="Q367">
        <f>AVERAGE(F366:F368)</f>
        <v>9.52875</v>
      </c>
    </row>
    <row r="368" spans="1:17" ht="12.75">
      <c r="A368" t="s">
        <v>25</v>
      </c>
      <c r="B368" s="1">
        <v>36819</v>
      </c>
      <c r="C368" s="2">
        <v>0.7594212962962964</v>
      </c>
      <c r="D368" t="s">
        <v>423</v>
      </c>
      <c r="E368">
        <v>0.666</v>
      </c>
      <c r="F368">
        <v>9.5792</v>
      </c>
      <c r="G368" t="s">
        <v>424</v>
      </c>
      <c r="H368">
        <v>1.645</v>
      </c>
      <c r="I368">
        <v>209.8263</v>
      </c>
      <c r="K368" s="2">
        <v>0.757638888888888</v>
      </c>
      <c r="L368" s="3">
        <f t="shared" si="26"/>
        <v>294.7576388888889</v>
      </c>
      <c r="M368" t="s">
        <v>431</v>
      </c>
      <c r="N368" t="s">
        <v>431</v>
      </c>
      <c r="P368">
        <f>STDEV(I366:I368)</f>
        <v>1.675348096667085</v>
      </c>
      <c r="Q368">
        <f>STDEV(F366:F368)</f>
        <v>0.07134707422175235</v>
      </c>
    </row>
    <row r="369" spans="1:14" ht="12.75">
      <c r="A369" t="s">
        <v>26</v>
      </c>
      <c r="B369" s="1">
        <v>36819</v>
      </c>
      <c r="C369" s="2">
        <v>0.7615046296296296</v>
      </c>
      <c r="D369" t="s">
        <v>423</v>
      </c>
      <c r="E369">
        <v>0.666</v>
      </c>
      <c r="F369">
        <v>10.4933</v>
      </c>
      <c r="G369" t="s">
        <v>424</v>
      </c>
      <c r="H369">
        <v>1.646</v>
      </c>
      <c r="I369">
        <v>127.8885</v>
      </c>
      <c r="K369" s="2">
        <v>0.759722222222221</v>
      </c>
      <c r="L369" s="3">
        <f t="shared" si="26"/>
        <v>294.7597222222222</v>
      </c>
      <c r="M369">
        <f aca="true" t="shared" si="31" ref="M369:M432">500*F369/AVERAGE($Q$367,$Q$6)</f>
        <v>570.0572322619374</v>
      </c>
      <c r="N369">
        <f aca="true" t="shared" si="32" ref="N369:N378">(277-103)/(-60+(AVERAGE($Q$4,$P$367)))*I369+277-((277-103)/(-60+(AVERAGE($Q$4,$P$367)))*210)</f>
        <v>180.77461383297913</v>
      </c>
    </row>
    <row r="370" spans="1:14" ht="12.75">
      <c r="A370" t="s">
        <v>27</v>
      </c>
      <c r="B370" s="1">
        <v>36819</v>
      </c>
      <c r="C370" s="2">
        <v>0.7636574074074075</v>
      </c>
      <c r="D370" t="s">
        <v>423</v>
      </c>
      <c r="E370">
        <v>0.665</v>
      </c>
      <c r="F370">
        <v>10.985</v>
      </c>
      <c r="G370" t="s">
        <v>424</v>
      </c>
      <c r="H370">
        <v>1.645</v>
      </c>
      <c r="I370">
        <v>127.2831</v>
      </c>
      <c r="K370" s="2">
        <v>0.761805555555554</v>
      </c>
      <c r="L370" s="3">
        <f t="shared" si="26"/>
        <v>294.76180555555555</v>
      </c>
      <c r="M370">
        <f t="shared" si="31"/>
        <v>596.7692428880698</v>
      </c>
      <c r="N370">
        <f t="shared" si="32"/>
        <v>180.06515354074833</v>
      </c>
    </row>
    <row r="371" spans="1:14" ht="12.75">
      <c r="A371" t="s">
        <v>28</v>
      </c>
      <c r="B371" s="1">
        <v>36819</v>
      </c>
      <c r="C371" s="2">
        <v>0.7656828703703704</v>
      </c>
      <c r="D371" t="s">
        <v>423</v>
      </c>
      <c r="E371">
        <v>0.666</v>
      </c>
      <c r="F371">
        <v>10.1166</v>
      </c>
      <c r="G371" t="s">
        <v>424</v>
      </c>
      <c r="H371">
        <v>1.645</v>
      </c>
      <c r="I371">
        <v>125.1007</v>
      </c>
      <c r="K371" s="2">
        <v>0.763888888888888</v>
      </c>
      <c r="L371" s="3">
        <f t="shared" si="26"/>
        <v>294.7638888888889</v>
      </c>
      <c r="M371">
        <f t="shared" si="31"/>
        <v>549.5926920893444</v>
      </c>
      <c r="N371">
        <f t="shared" si="32"/>
        <v>177.50762770367425</v>
      </c>
    </row>
    <row r="372" spans="1:14" ht="12.75">
      <c r="A372" t="s">
        <v>29</v>
      </c>
      <c r="B372" s="1">
        <v>36819</v>
      </c>
      <c r="C372" s="2">
        <v>0.7677662037037036</v>
      </c>
      <c r="D372" t="s">
        <v>423</v>
      </c>
      <c r="E372">
        <v>0.666</v>
      </c>
      <c r="F372">
        <v>10.0231</v>
      </c>
      <c r="G372" t="s">
        <v>424</v>
      </c>
      <c r="H372">
        <v>1.645</v>
      </c>
      <c r="I372">
        <v>119.0095</v>
      </c>
      <c r="K372" s="2">
        <v>0.765972222222221</v>
      </c>
      <c r="L372" s="3">
        <f t="shared" si="26"/>
        <v>294.7659722222222</v>
      </c>
      <c r="M372">
        <f t="shared" si="31"/>
        <v>544.5132269814668</v>
      </c>
      <c r="N372">
        <f t="shared" si="32"/>
        <v>170.36943059096097</v>
      </c>
    </row>
    <row r="373" spans="1:14" ht="12.75">
      <c r="A373" t="s">
        <v>30</v>
      </c>
      <c r="B373" s="1">
        <v>36819</v>
      </c>
      <c r="C373" s="2">
        <v>0.769849537037037</v>
      </c>
      <c r="D373" t="s">
        <v>423</v>
      </c>
      <c r="E373">
        <v>0.666</v>
      </c>
      <c r="F373">
        <v>9.8387</v>
      </c>
      <c r="G373" t="s">
        <v>424</v>
      </c>
      <c r="H373">
        <v>1.645</v>
      </c>
      <c r="I373">
        <v>124.1626</v>
      </c>
      <c r="K373" s="2">
        <v>0.768055555555553</v>
      </c>
      <c r="L373" s="3">
        <f t="shared" si="26"/>
        <v>294.7680555555556</v>
      </c>
      <c r="M373">
        <f t="shared" si="31"/>
        <v>534.4955439237917</v>
      </c>
      <c r="N373">
        <f t="shared" si="32"/>
        <v>176.40828066016292</v>
      </c>
    </row>
    <row r="374" spans="1:14" ht="12.75">
      <c r="A374" t="s">
        <v>31</v>
      </c>
      <c r="B374" s="1">
        <v>36819</v>
      </c>
      <c r="C374" s="2">
        <v>0.7719328703703704</v>
      </c>
      <c r="D374" t="s">
        <v>423</v>
      </c>
      <c r="E374">
        <v>0.666</v>
      </c>
      <c r="F374">
        <v>10.5537</v>
      </c>
      <c r="G374" t="s">
        <v>424</v>
      </c>
      <c r="H374">
        <v>1.645</v>
      </c>
      <c r="I374">
        <v>118.2329</v>
      </c>
      <c r="K374" s="2">
        <v>0.770138888888888</v>
      </c>
      <c r="L374" s="3">
        <f t="shared" si="26"/>
        <v>294.7701388888889</v>
      </c>
      <c r="M374">
        <f t="shared" si="31"/>
        <v>573.3385123957963</v>
      </c>
      <c r="N374">
        <f t="shared" si="32"/>
        <v>169.4593432719215</v>
      </c>
    </row>
    <row r="375" spans="1:14" ht="12.75">
      <c r="A375" t="s">
        <v>32</v>
      </c>
      <c r="B375" s="1">
        <v>36819</v>
      </c>
      <c r="C375" s="2">
        <v>0.7740162037037037</v>
      </c>
      <c r="D375" t="s">
        <v>423</v>
      </c>
      <c r="E375">
        <v>0.666</v>
      </c>
      <c r="F375">
        <v>9.7975</v>
      </c>
      <c r="G375" t="s">
        <v>424</v>
      </c>
      <c r="H375">
        <v>1.645</v>
      </c>
      <c r="I375">
        <v>117.3603</v>
      </c>
      <c r="K375" s="2">
        <v>0.772222222222221</v>
      </c>
      <c r="L375" s="3">
        <f t="shared" si="26"/>
        <v>294.77222222222224</v>
      </c>
      <c r="M375">
        <f t="shared" si="31"/>
        <v>532.2573197265239</v>
      </c>
      <c r="N375">
        <f t="shared" si="32"/>
        <v>168.43675481635387</v>
      </c>
    </row>
    <row r="376" spans="1:14" ht="12.75">
      <c r="A376" t="s">
        <v>33</v>
      </c>
      <c r="B376" s="1">
        <v>36819</v>
      </c>
      <c r="C376" s="2">
        <v>0.776099537037037</v>
      </c>
      <c r="D376" t="s">
        <v>423</v>
      </c>
      <c r="E376">
        <v>0.666</v>
      </c>
      <c r="F376">
        <v>10.1471</v>
      </c>
      <c r="G376" t="s">
        <v>424</v>
      </c>
      <c r="H376">
        <v>1.645</v>
      </c>
      <c r="I376">
        <v>119.9369</v>
      </c>
      <c r="K376" s="2">
        <v>0.774305555555554</v>
      </c>
      <c r="L376" s="3">
        <f t="shared" si="26"/>
        <v>294.77430555555554</v>
      </c>
      <c r="M376">
        <f t="shared" si="31"/>
        <v>551.249629905283</v>
      </c>
      <c r="N376">
        <f t="shared" si="32"/>
        <v>171.45623844529678</v>
      </c>
    </row>
    <row r="377" spans="1:14" ht="12.75">
      <c r="A377" t="s">
        <v>34</v>
      </c>
      <c r="B377" s="1">
        <v>36819</v>
      </c>
      <c r="C377" s="2">
        <v>0.7781944444444444</v>
      </c>
      <c r="D377" t="s">
        <v>423</v>
      </c>
      <c r="E377">
        <v>0.666</v>
      </c>
      <c r="F377">
        <v>10.0657</v>
      </c>
      <c r="G377" t="s">
        <v>424</v>
      </c>
      <c r="H377">
        <v>1.646</v>
      </c>
      <c r="I377">
        <v>109.032</v>
      </c>
      <c r="K377" s="2">
        <v>0.776388888888888</v>
      </c>
      <c r="L377" s="3">
        <f t="shared" si="26"/>
        <v>294.7763888888889</v>
      </c>
      <c r="M377">
        <f t="shared" si="31"/>
        <v>546.8275073407779</v>
      </c>
      <c r="N377">
        <f t="shared" si="32"/>
        <v>158.67692965648223</v>
      </c>
    </row>
    <row r="378" spans="1:14" ht="12.75">
      <c r="A378" t="s">
        <v>35</v>
      </c>
      <c r="B378" s="1">
        <v>36819</v>
      </c>
      <c r="C378" s="2">
        <v>0.7802662037037037</v>
      </c>
      <c r="D378" t="s">
        <v>423</v>
      </c>
      <c r="E378">
        <v>0.666</v>
      </c>
      <c r="F378">
        <v>10.197</v>
      </c>
      <c r="G378" t="s">
        <v>424</v>
      </c>
      <c r="H378">
        <v>1.648</v>
      </c>
      <c r="I378">
        <v>110.3274</v>
      </c>
      <c r="K378" s="2">
        <v>0.778472222222221</v>
      </c>
      <c r="L378" s="3">
        <f t="shared" si="26"/>
        <v>294.7784722222222</v>
      </c>
      <c r="M378">
        <f t="shared" si="31"/>
        <v>553.9604888238187</v>
      </c>
      <c r="N378">
        <f t="shared" si="32"/>
        <v>160.19499186750937</v>
      </c>
    </row>
    <row r="379" spans="1:14" ht="12.75">
      <c r="A379" t="s">
        <v>431</v>
      </c>
      <c r="B379" s="1">
        <v>36819</v>
      </c>
      <c r="C379">
        <f>AVERAGE(C378,C381)</f>
        <v>0.7833969907407408</v>
      </c>
      <c r="D379" t="s">
        <v>423</v>
      </c>
      <c r="E379" t="s">
        <v>431</v>
      </c>
      <c r="F379" t="s">
        <v>431</v>
      </c>
      <c r="G379" t="s">
        <v>424</v>
      </c>
      <c r="H379" t="s">
        <v>431</v>
      </c>
      <c r="I379" t="s">
        <v>431</v>
      </c>
      <c r="K379" s="2">
        <v>0.780555555555554</v>
      </c>
      <c r="L379" s="3">
        <f t="shared" si="26"/>
        <v>294.78055555555557</v>
      </c>
      <c r="M379" t="s">
        <v>431</v>
      </c>
      <c r="N379" t="s">
        <v>431</v>
      </c>
    </row>
    <row r="380" spans="1:14" ht="12.75">
      <c r="A380" t="s">
        <v>431</v>
      </c>
      <c r="B380" s="1">
        <v>36819</v>
      </c>
      <c r="C380">
        <f>AVERAGE(C379,C381)</f>
        <v>0.7849623842592592</v>
      </c>
      <c r="D380" t="s">
        <v>423</v>
      </c>
      <c r="E380" t="s">
        <v>431</v>
      </c>
      <c r="F380" t="s">
        <v>431</v>
      </c>
      <c r="G380" t="s">
        <v>424</v>
      </c>
      <c r="H380" t="s">
        <v>431</v>
      </c>
      <c r="I380" t="s">
        <v>431</v>
      </c>
      <c r="K380" s="2">
        <v>0.782638888888888</v>
      </c>
      <c r="L380" s="3">
        <f t="shared" si="26"/>
        <v>294.78263888888887</v>
      </c>
      <c r="M380" t="s">
        <v>431</v>
      </c>
      <c r="N380" t="s">
        <v>431</v>
      </c>
    </row>
    <row r="381" spans="1:14" ht="12.75">
      <c r="A381" t="s">
        <v>36</v>
      </c>
      <c r="B381" s="1">
        <v>36819</v>
      </c>
      <c r="C381" s="2">
        <v>0.7865277777777777</v>
      </c>
      <c r="D381" t="s">
        <v>423</v>
      </c>
      <c r="E381">
        <v>0.666</v>
      </c>
      <c r="F381">
        <v>9.2252</v>
      </c>
      <c r="G381" t="s">
        <v>424</v>
      </c>
      <c r="H381">
        <v>1.645</v>
      </c>
      <c r="I381">
        <v>102.9097</v>
      </c>
      <c r="K381" s="2">
        <v>0.784722222222221</v>
      </c>
      <c r="L381" s="3">
        <f t="shared" si="26"/>
        <v>294.78472222222223</v>
      </c>
      <c r="M381">
        <f t="shared" si="31"/>
        <v>501.1666471999109</v>
      </c>
      <c r="N381">
        <f>(277-103)/(-60+(AVERAGE($Q$4,$P$367)))*I381+277-((277-103)/(-60+(AVERAGE($Q$4,$P$367)))*210)</f>
        <v>151.50228686308117</v>
      </c>
    </row>
    <row r="382" spans="1:14" ht="12.75">
      <c r="A382" t="s">
        <v>37</v>
      </c>
      <c r="B382" s="1">
        <v>36819</v>
      </c>
      <c r="C382" s="2">
        <v>0.788611111111111</v>
      </c>
      <c r="D382" t="s">
        <v>423</v>
      </c>
      <c r="E382">
        <v>0.666</v>
      </c>
      <c r="F382">
        <v>10.1209</v>
      </c>
      <c r="G382" t="s">
        <v>424</v>
      </c>
      <c r="H382">
        <v>1.646</v>
      </c>
      <c r="I382">
        <v>96.4851</v>
      </c>
      <c r="K382" s="2">
        <v>0.786805555555554</v>
      </c>
      <c r="L382" s="3">
        <f t="shared" si="26"/>
        <v>294.78680555555553</v>
      </c>
      <c r="M382">
        <f t="shared" si="31"/>
        <v>549.8262931584768</v>
      </c>
      <c r="N382">
        <f>(277-103)/(-60+(AVERAGE($Q$4,$P$367)))*I382+277-((277-103)/(-60+(AVERAGE($Q$4,$P$367)))*210)</f>
        <v>143.9733826783002</v>
      </c>
    </row>
    <row r="383" spans="1:14" ht="12.75">
      <c r="A383" t="s">
        <v>38</v>
      </c>
      <c r="B383" s="1">
        <v>36819</v>
      </c>
      <c r="C383" s="2">
        <v>0.7906944444444445</v>
      </c>
      <c r="D383" t="s">
        <v>423</v>
      </c>
      <c r="E383">
        <v>0.666</v>
      </c>
      <c r="F383">
        <v>10.459</v>
      </c>
      <c r="G383" t="s">
        <v>424</v>
      </c>
      <c r="H383">
        <v>1.645</v>
      </c>
      <c r="I383">
        <v>96.9106</v>
      </c>
      <c r="K383" s="2">
        <v>0.788888888888888</v>
      </c>
      <c r="L383" s="3">
        <f t="shared" si="26"/>
        <v>294.7888888888889</v>
      </c>
      <c r="M383">
        <f t="shared" si="31"/>
        <v>568.193856291882</v>
      </c>
      <c r="N383">
        <f>(277-103)/(-60+(AVERAGE($Q$4,$P$367)))*I383+277-((277-103)/(-60+(AVERAGE($Q$4,$P$367)))*210)</f>
        <v>144.47202052822462</v>
      </c>
    </row>
    <row r="384" spans="1:14" ht="12.75">
      <c r="A384" t="s">
        <v>39</v>
      </c>
      <c r="B384" s="1">
        <v>36819</v>
      </c>
      <c r="C384" s="2">
        <v>0.7927777777777778</v>
      </c>
      <c r="D384" t="s">
        <v>423</v>
      </c>
      <c r="E384">
        <v>0.666</v>
      </c>
      <c r="F384">
        <v>10.082</v>
      </c>
      <c r="G384" t="s">
        <v>424</v>
      </c>
      <c r="H384">
        <v>1.645</v>
      </c>
      <c r="I384">
        <v>94.8792</v>
      </c>
      <c r="K384" s="2">
        <v>0.790972222222221</v>
      </c>
      <c r="L384" s="3">
        <f t="shared" si="26"/>
        <v>294.7909722222222</v>
      </c>
      <c r="M384">
        <f t="shared" si="31"/>
        <v>547.7130183702795</v>
      </c>
      <c r="N384">
        <f>(277-103)/(-60+(AVERAGE($Q$4,$P$367)))*I384+277-((277-103)/(-60+(AVERAGE($Q$4,$P$367)))*210)</f>
        <v>142.09144960381468</v>
      </c>
    </row>
    <row r="385" spans="1:14" ht="12.75">
      <c r="A385" t="s">
        <v>431</v>
      </c>
      <c r="B385" s="1">
        <v>36819</v>
      </c>
      <c r="C385">
        <f>AVERAGE(C384,C386)</f>
        <v>0.7948668981481481</v>
      </c>
      <c r="D385" t="s">
        <v>423</v>
      </c>
      <c r="E385" t="s">
        <v>431</v>
      </c>
      <c r="F385" t="s">
        <v>431</v>
      </c>
      <c r="G385" t="s">
        <v>424</v>
      </c>
      <c r="H385" t="s">
        <v>431</v>
      </c>
      <c r="I385" t="s">
        <v>431</v>
      </c>
      <c r="K385" s="2">
        <v>0.793055555555554</v>
      </c>
      <c r="L385" s="3">
        <f t="shared" si="26"/>
        <v>294.79305555555555</v>
      </c>
      <c r="M385" t="s">
        <v>431</v>
      </c>
      <c r="N385" t="s">
        <v>431</v>
      </c>
    </row>
    <row r="386" spans="1:14" ht="12.75">
      <c r="A386" t="s">
        <v>40</v>
      </c>
      <c r="B386" s="1">
        <v>36819</v>
      </c>
      <c r="C386" s="2">
        <v>0.7969560185185185</v>
      </c>
      <c r="D386" t="s">
        <v>423</v>
      </c>
      <c r="E386">
        <v>0.666</v>
      </c>
      <c r="F386">
        <v>10.5512</v>
      </c>
      <c r="G386" t="s">
        <v>424</v>
      </c>
      <c r="H386">
        <v>1.648</v>
      </c>
      <c r="I386">
        <v>92.5391</v>
      </c>
      <c r="K386" s="2">
        <v>0.795138888888888</v>
      </c>
      <c r="L386" s="3">
        <f t="shared" si="26"/>
        <v>294.7951388888889</v>
      </c>
      <c r="M386">
        <f t="shared" si="31"/>
        <v>573.2026978207193</v>
      </c>
      <c r="N386">
        <f aca="true" t="shared" si="33" ref="N386:N407">(277-103)/(-60+(AVERAGE($Q$4,$P$367)))*I386+277-((277-103)/(-60+(AVERAGE($Q$4,$P$367)))*210)</f>
        <v>139.34911721225632</v>
      </c>
    </row>
    <row r="387" spans="1:14" ht="12.75">
      <c r="A387" t="s">
        <v>41</v>
      </c>
      <c r="B387" s="1">
        <v>36819</v>
      </c>
      <c r="C387" s="2">
        <v>0.7990393518518518</v>
      </c>
      <c r="D387" t="s">
        <v>423</v>
      </c>
      <c r="E387">
        <v>0.666</v>
      </c>
      <c r="F387">
        <v>10.0401</v>
      </c>
      <c r="G387" t="s">
        <v>424</v>
      </c>
      <c r="H387">
        <v>1.646</v>
      </c>
      <c r="I387">
        <v>91.9243</v>
      </c>
      <c r="K387" s="2">
        <v>0.797222222222221</v>
      </c>
      <c r="L387" s="3">
        <f t="shared" si="26"/>
        <v>294.7972222222222</v>
      </c>
      <c r="M387">
        <f t="shared" si="31"/>
        <v>545.4367660919901</v>
      </c>
      <c r="N387">
        <f t="shared" si="33"/>
        <v>138.6286411837404</v>
      </c>
    </row>
    <row r="388" spans="1:14" ht="12.75">
      <c r="A388" t="s">
        <v>42</v>
      </c>
      <c r="B388" s="1">
        <v>36819</v>
      </c>
      <c r="C388" s="2">
        <v>0.8011226851851853</v>
      </c>
      <c r="D388" t="s">
        <v>423</v>
      </c>
      <c r="E388">
        <v>0.666</v>
      </c>
      <c r="F388">
        <v>10.6431</v>
      </c>
      <c r="G388" t="s">
        <v>424</v>
      </c>
      <c r="H388">
        <v>1.646</v>
      </c>
      <c r="I388">
        <v>92.6162</v>
      </c>
      <c r="K388" s="2">
        <v>0.799305555555553</v>
      </c>
      <c r="L388" s="3">
        <f t="shared" si="26"/>
        <v>294.7993055555556</v>
      </c>
      <c r="M388">
        <f t="shared" si="31"/>
        <v>578.1952416005477</v>
      </c>
      <c r="N388">
        <f t="shared" si="33"/>
        <v>139.4394696875305</v>
      </c>
    </row>
    <row r="389" spans="1:14" ht="12.75">
      <c r="A389" t="s">
        <v>43</v>
      </c>
      <c r="B389" s="1">
        <v>36819</v>
      </c>
      <c r="C389" s="2">
        <v>0.8032060185185186</v>
      </c>
      <c r="D389" t="s">
        <v>423</v>
      </c>
      <c r="E389">
        <v>0.666</v>
      </c>
      <c r="F389">
        <v>9.655</v>
      </c>
      <c r="G389" t="s">
        <v>424</v>
      </c>
      <c r="H389">
        <v>1.645</v>
      </c>
      <c r="I389">
        <v>94.5943</v>
      </c>
      <c r="K389" s="2">
        <v>0.801388888888888</v>
      </c>
      <c r="L389" s="3">
        <f t="shared" si="26"/>
        <v>294.8013888888889</v>
      </c>
      <c r="M389">
        <f t="shared" si="31"/>
        <v>524.5158889471384</v>
      </c>
      <c r="N389">
        <f t="shared" si="33"/>
        <v>141.7575790434305</v>
      </c>
    </row>
    <row r="390" spans="1:14" ht="12.75">
      <c r="A390" t="s">
        <v>44</v>
      </c>
      <c r="B390" s="1">
        <v>36819</v>
      </c>
      <c r="C390" s="2">
        <v>0.8052893518518518</v>
      </c>
      <c r="D390" t="s">
        <v>423</v>
      </c>
      <c r="E390">
        <v>0.666</v>
      </c>
      <c r="F390">
        <v>10.4572</v>
      </c>
      <c r="G390" t="s">
        <v>424</v>
      </c>
      <c r="H390">
        <v>1.643</v>
      </c>
      <c r="I390">
        <v>92.6034</v>
      </c>
      <c r="K390" s="2">
        <v>0.803472222222221</v>
      </c>
      <c r="L390" s="3">
        <f aca="true" t="shared" si="34" ref="L390:L453">B390-DATE(1999,12,31)+K390</f>
        <v>294.80347222222224</v>
      </c>
      <c r="M390">
        <f t="shared" si="31"/>
        <v>568.0960697978265</v>
      </c>
      <c r="N390">
        <f t="shared" si="33"/>
        <v>139.4244695359934</v>
      </c>
    </row>
    <row r="391" spans="1:14" ht="12.75">
      <c r="A391" t="s">
        <v>45</v>
      </c>
      <c r="B391" s="1">
        <v>36819</v>
      </c>
      <c r="C391" s="2">
        <v>0.8073726851851851</v>
      </c>
      <c r="D391" t="s">
        <v>423</v>
      </c>
      <c r="E391">
        <v>0.666</v>
      </c>
      <c r="F391">
        <v>10.062</v>
      </c>
      <c r="G391" t="s">
        <v>424</v>
      </c>
      <c r="H391">
        <v>1.645</v>
      </c>
      <c r="I391">
        <v>90.2499</v>
      </c>
      <c r="K391" s="2">
        <v>0.805555555555554</v>
      </c>
      <c r="L391" s="3">
        <f t="shared" si="34"/>
        <v>294.80555555555554</v>
      </c>
      <c r="M391">
        <f t="shared" si="31"/>
        <v>546.626501769664</v>
      </c>
      <c r="N391">
        <f t="shared" si="33"/>
        <v>136.6664338607946</v>
      </c>
    </row>
    <row r="392" spans="1:14" ht="12.75">
      <c r="A392" t="s">
        <v>46</v>
      </c>
      <c r="B392" s="1">
        <v>36819</v>
      </c>
      <c r="C392" s="2">
        <v>0.8094675925925926</v>
      </c>
      <c r="D392" t="s">
        <v>423</v>
      </c>
      <c r="E392">
        <v>0.666</v>
      </c>
      <c r="F392">
        <v>10.4394</v>
      </c>
      <c r="G392" t="s">
        <v>424</v>
      </c>
      <c r="H392">
        <v>1.648</v>
      </c>
      <c r="I392">
        <v>91.3491</v>
      </c>
      <c r="K392" s="2">
        <v>0.807638888888888</v>
      </c>
      <c r="L392" s="3">
        <f t="shared" si="34"/>
        <v>294.8076388888889</v>
      </c>
      <c r="M392">
        <f t="shared" si="31"/>
        <v>567.1290700232787</v>
      </c>
      <c r="N392">
        <f t="shared" si="33"/>
        <v>137.95457187404236</v>
      </c>
    </row>
    <row r="393" spans="1:14" ht="12.75">
      <c r="A393" t="s">
        <v>47</v>
      </c>
      <c r="B393" s="1">
        <v>36819</v>
      </c>
      <c r="C393" s="2">
        <v>0.811550925925926</v>
      </c>
      <c r="D393" t="s">
        <v>423</v>
      </c>
      <c r="E393">
        <v>0.666</v>
      </c>
      <c r="F393">
        <v>10.1122</v>
      </c>
      <c r="G393" t="s">
        <v>424</v>
      </c>
      <c r="H393">
        <v>1.648</v>
      </c>
      <c r="I393">
        <v>89.7707</v>
      </c>
      <c r="K393" s="2">
        <v>0.809722222222221</v>
      </c>
      <c r="L393" s="3">
        <f t="shared" si="34"/>
        <v>294.8097222222222</v>
      </c>
      <c r="M393">
        <f t="shared" si="31"/>
        <v>549.3536584372089</v>
      </c>
      <c r="N393">
        <f t="shared" si="33"/>
        <v>136.1048656876248</v>
      </c>
    </row>
    <row r="394" spans="1:14" ht="12.75">
      <c r="A394" t="s">
        <v>48</v>
      </c>
      <c r="B394" s="1">
        <v>36819</v>
      </c>
      <c r="C394" s="2">
        <v>0.8136342592592593</v>
      </c>
      <c r="D394" t="s">
        <v>423</v>
      </c>
      <c r="E394">
        <v>0.666</v>
      </c>
      <c r="F394">
        <v>9.8839</v>
      </c>
      <c r="G394" t="s">
        <v>424</v>
      </c>
      <c r="H394">
        <v>1.646</v>
      </c>
      <c r="I394">
        <v>92.7058</v>
      </c>
      <c r="K394" s="2">
        <v>0.811805555555554</v>
      </c>
      <c r="L394" s="3">
        <f t="shared" si="34"/>
        <v>294.81180555555557</v>
      </c>
      <c r="M394">
        <f t="shared" si="31"/>
        <v>536.951071441183</v>
      </c>
      <c r="N394">
        <f t="shared" si="33"/>
        <v>139.5444707482901</v>
      </c>
    </row>
    <row r="395" spans="1:14" ht="12.75">
      <c r="A395" t="s">
        <v>49</v>
      </c>
      <c r="B395" s="1">
        <v>36819</v>
      </c>
      <c r="C395" s="2">
        <v>0.8157175925925926</v>
      </c>
      <c r="D395" t="s">
        <v>423</v>
      </c>
      <c r="E395">
        <v>0.666</v>
      </c>
      <c r="F395">
        <v>9.9133</v>
      </c>
      <c r="G395" t="s">
        <v>424</v>
      </c>
      <c r="H395">
        <v>1.645</v>
      </c>
      <c r="I395">
        <v>91.0218</v>
      </c>
      <c r="K395" s="2">
        <v>0.813888888888888</v>
      </c>
      <c r="L395" s="3">
        <f t="shared" si="34"/>
        <v>294.81388888888887</v>
      </c>
      <c r="M395">
        <f t="shared" si="31"/>
        <v>538.5482508440876</v>
      </c>
      <c r="N395">
        <f t="shared" si="33"/>
        <v>137.57101331169156</v>
      </c>
    </row>
    <row r="396" spans="1:14" ht="12.75">
      <c r="A396" t="s">
        <v>50</v>
      </c>
      <c r="B396" s="1">
        <v>36819</v>
      </c>
      <c r="C396" s="2">
        <v>0.8178009259259259</v>
      </c>
      <c r="D396" t="s">
        <v>423</v>
      </c>
      <c r="E396">
        <v>0.666</v>
      </c>
      <c r="F396">
        <v>10.6514</v>
      </c>
      <c r="G396" t="s">
        <v>424</v>
      </c>
      <c r="H396">
        <v>1.643</v>
      </c>
      <c r="I396">
        <v>91.3708</v>
      </c>
      <c r="K396" s="2">
        <v>0.815972222222221</v>
      </c>
      <c r="L396" s="3">
        <f t="shared" si="34"/>
        <v>294.81597222222223</v>
      </c>
      <c r="M396">
        <f t="shared" si="31"/>
        <v>578.6461459898032</v>
      </c>
      <c r="N396">
        <f t="shared" si="33"/>
        <v>137.9800018184451</v>
      </c>
    </row>
    <row r="397" spans="1:14" ht="12.75">
      <c r="A397" t="s">
        <v>51</v>
      </c>
      <c r="B397" s="1">
        <v>36819</v>
      </c>
      <c r="C397" s="2">
        <v>0.8198842592592593</v>
      </c>
      <c r="D397" t="s">
        <v>423</v>
      </c>
      <c r="E397">
        <v>0.666</v>
      </c>
      <c r="F397">
        <v>9.8381</v>
      </c>
      <c r="G397" t="s">
        <v>424</v>
      </c>
      <c r="H397">
        <v>1.645</v>
      </c>
      <c r="I397">
        <v>93.739</v>
      </c>
      <c r="K397" s="2">
        <v>0.818055555555554</v>
      </c>
      <c r="L397" s="3">
        <f t="shared" si="34"/>
        <v>294.81805555555553</v>
      </c>
      <c r="M397">
        <f t="shared" si="31"/>
        <v>534.4629484257733</v>
      </c>
      <c r="N397">
        <f t="shared" si="33"/>
        <v>140.7552642301747</v>
      </c>
    </row>
    <row r="398" spans="1:14" ht="12.75">
      <c r="A398" t="s">
        <v>52</v>
      </c>
      <c r="B398" s="1">
        <v>36819</v>
      </c>
      <c r="C398" s="2">
        <v>0.8219791666666666</v>
      </c>
      <c r="D398" t="s">
        <v>423</v>
      </c>
      <c r="E398">
        <v>0.666</v>
      </c>
      <c r="F398">
        <v>9.7099</v>
      </c>
      <c r="G398" t="s">
        <v>424</v>
      </c>
      <c r="H398">
        <v>1.646</v>
      </c>
      <c r="I398">
        <v>92.7677</v>
      </c>
      <c r="K398" s="2">
        <v>0.820138888888888</v>
      </c>
      <c r="L398" s="3">
        <f t="shared" si="34"/>
        <v>294.8201388888889</v>
      </c>
      <c r="M398">
        <f t="shared" si="31"/>
        <v>527.4983770158279</v>
      </c>
      <c r="N398">
        <f t="shared" si="33"/>
        <v>139.61701054361407</v>
      </c>
    </row>
    <row r="399" spans="1:14" ht="12.75">
      <c r="A399" t="s">
        <v>53</v>
      </c>
      <c r="B399" s="1">
        <v>36819</v>
      </c>
      <c r="C399" s="2">
        <v>0.8240625</v>
      </c>
      <c r="D399" t="s">
        <v>423</v>
      </c>
      <c r="E399">
        <v>0.666</v>
      </c>
      <c r="F399">
        <v>10.4745</v>
      </c>
      <c r="G399" t="s">
        <v>424</v>
      </c>
      <c r="H399">
        <v>1.646</v>
      </c>
      <c r="I399">
        <v>94.2338</v>
      </c>
      <c r="K399" s="2">
        <v>0.822222222222221</v>
      </c>
      <c r="L399" s="3">
        <f t="shared" si="34"/>
        <v>294.8222222222222</v>
      </c>
      <c r="M399">
        <f t="shared" si="31"/>
        <v>569.035906657359</v>
      </c>
      <c r="N399">
        <f t="shared" si="33"/>
        <v>141.3351138380304</v>
      </c>
    </row>
    <row r="400" spans="1:14" ht="12.75">
      <c r="A400" t="s">
        <v>54</v>
      </c>
      <c r="B400" s="1">
        <v>36819</v>
      </c>
      <c r="C400" s="2">
        <v>0.8261458333333334</v>
      </c>
      <c r="D400" t="s">
        <v>423</v>
      </c>
      <c r="E400">
        <v>0.666</v>
      </c>
      <c r="F400">
        <v>10.7017</v>
      </c>
      <c r="G400" t="s">
        <v>424</v>
      </c>
      <c r="H400">
        <v>1.648</v>
      </c>
      <c r="I400">
        <v>91.1395</v>
      </c>
      <c r="K400" s="2">
        <v>0.824305555555554</v>
      </c>
      <c r="L400" s="3">
        <f t="shared" si="34"/>
        <v>294.82430555555555</v>
      </c>
      <c r="M400">
        <f t="shared" si="31"/>
        <v>581.3787352403511</v>
      </c>
      <c r="N400">
        <f t="shared" si="33"/>
        <v>137.70894439262247</v>
      </c>
    </row>
    <row r="401" spans="1:14" ht="12.75">
      <c r="A401" t="s">
        <v>55</v>
      </c>
      <c r="B401" s="1">
        <v>36819</v>
      </c>
      <c r="C401" s="2">
        <v>0.828287037037037</v>
      </c>
      <c r="D401" t="s">
        <v>423</v>
      </c>
      <c r="E401">
        <v>0.666</v>
      </c>
      <c r="F401">
        <v>10.5159</v>
      </c>
      <c r="G401" t="s">
        <v>424</v>
      </c>
      <c r="H401">
        <v>1.646</v>
      </c>
      <c r="I401">
        <v>92.4593</v>
      </c>
      <c r="K401" s="2">
        <v>0.826388888888888</v>
      </c>
      <c r="L401" s="3">
        <f t="shared" si="34"/>
        <v>294.8263888888889</v>
      </c>
      <c r="M401">
        <f t="shared" si="31"/>
        <v>571.284996020633</v>
      </c>
      <c r="N401">
        <f t="shared" si="33"/>
        <v>139.2556006425172</v>
      </c>
    </row>
    <row r="402" spans="1:14" ht="12.75">
      <c r="A402" t="s">
        <v>56</v>
      </c>
      <c r="B402" s="1">
        <v>36819</v>
      </c>
      <c r="C402" s="2">
        <v>0.8303125</v>
      </c>
      <c r="D402" t="s">
        <v>423</v>
      </c>
      <c r="E402">
        <v>0.665</v>
      </c>
      <c r="F402">
        <v>10.6571</v>
      </c>
      <c r="G402" t="s">
        <v>424</v>
      </c>
      <c r="H402">
        <v>1.643</v>
      </c>
      <c r="I402">
        <v>93.4645</v>
      </c>
      <c r="K402" s="2">
        <v>0.828472222222221</v>
      </c>
      <c r="L402" s="3">
        <f t="shared" si="34"/>
        <v>294.8284722222222</v>
      </c>
      <c r="M402">
        <f t="shared" si="31"/>
        <v>578.9558032209786</v>
      </c>
      <c r="N402">
        <f t="shared" si="33"/>
        <v>140.43358129291443</v>
      </c>
    </row>
    <row r="403" spans="1:14" ht="12.75">
      <c r="A403" t="s">
        <v>57</v>
      </c>
      <c r="B403" s="1">
        <v>36819</v>
      </c>
      <c r="C403" s="2">
        <v>0.8323958333333333</v>
      </c>
      <c r="D403" t="s">
        <v>423</v>
      </c>
      <c r="E403">
        <v>0.666</v>
      </c>
      <c r="F403">
        <v>10.3835</v>
      </c>
      <c r="G403" t="s">
        <v>424</v>
      </c>
      <c r="H403">
        <v>1.645</v>
      </c>
      <c r="I403">
        <v>93.6192</v>
      </c>
      <c r="K403" s="2">
        <v>0.830555555555553</v>
      </c>
      <c r="L403" s="3">
        <f t="shared" si="34"/>
        <v>294.8305555555556</v>
      </c>
      <c r="M403">
        <f t="shared" si="31"/>
        <v>564.0922561245584</v>
      </c>
      <c r="N403">
        <f t="shared" si="33"/>
        <v>140.61487218688228</v>
      </c>
    </row>
    <row r="404" spans="1:14" ht="12.75">
      <c r="A404" t="s">
        <v>58</v>
      </c>
      <c r="B404" s="1">
        <v>36819</v>
      </c>
      <c r="C404" s="2">
        <v>0.8344791666666667</v>
      </c>
      <c r="D404" t="s">
        <v>423</v>
      </c>
      <c r="E404">
        <v>0.666</v>
      </c>
      <c r="F404">
        <v>9.6295</v>
      </c>
      <c r="G404" t="s">
        <v>424</v>
      </c>
      <c r="H404">
        <v>1.645</v>
      </c>
      <c r="I404">
        <v>94.3667</v>
      </c>
      <c r="K404" s="2">
        <v>0.832638888888888</v>
      </c>
      <c r="L404" s="3">
        <f t="shared" si="34"/>
        <v>294.8326388888889</v>
      </c>
      <c r="M404">
        <f t="shared" si="31"/>
        <v>523.1305802813536</v>
      </c>
      <c r="N404">
        <f t="shared" si="33"/>
        <v>141.4908575989116</v>
      </c>
    </row>
    <row r="405" spans="1:14" ht="12.75">
      <c r="A405" t="s">
        <v>59</v>
      </c>
      <c r="B405" s="1">
        <v>36819</v>
      </c>
      <c r="C405" s="2">
        <v>0.8365625</v>
      </c>
      <c r="D405" t="s">
        <v>423</v>
      </c>
      <c r="E405">
        <v>0.666</v>
      </c>
      <c r="F405">
        <v>10.2358</v>
      </c>
      <c r="G405" t="s">
        <v>424</v>
      </c>
      <c r="H405">
        <v>1.646</v>
      </c>
      <c r="I405">
        <v>90.3029</v>
      </c>
      <c r="K405" s="2">
        <v>0.834722222222221</v>
      </c>
      <c r="L405" s="3">
        <f t="shared" si="34"/>
        <v>294.83472222222224</v>
      </c>
      <c r="M405">
        <f t="shared" si="31"/>
        <v>556.0683310290127</v>
      </c>
      <c r="N405">
        <f t="shared" si="33"/>
        <v>136.72854386325292</v>
      </c>
    </row>
    <row r="406" spans="1:14" ht="12.75">
      <c r="A406" t="s">
        <v>60</v>
      </c>
      <c r="B406" s="1">
        <v>36819</v>
      </c>
      <c r="C406" s="2">
        <v>0.8386574074074074</v>
      </c>
      <c r="D406" t="s">
        <v>423</v>
      </c>
      <c r="E406">
        <v>0.666</v>
      </c>
      <c r="F406">
        <v>10.231</v>
      </c>
      <c r="G406" t="s">
        <v>424</v>
      </c>
      <c r="H406">
        <v>1.646</v>
      </c>
      <c r="I406">
        <v>95.0513</v>
      </c>
      <c r="K406" s="2">
        <v>0.836805555555554</v>
      </c>
      <c r="L406" s="3">
        <f t="shared" si="34"/>
        <v>294.83680555555554</v>
      </c>
      <c r="M406">
        <f t="shared" si="31"/>
        <v>555.8075670448651</v>
      </c>
      <c r="N406">
        <f t="shared" si="33"/>
        <v>142.2931313287782</v>
      </c>
    </row>
    <row r="407" spans="1:14" ht="12.75">
      <c r="A407" t="s">
        <v>61</v>
      </c>
      <c r="B407" s="1">
        <v>36819</v>
      </c>
      <c r="C407" s="2">
        <v>0.8407407407407407</v>
      </c>
      <c r="D407" t="s">
        <v>423</v>
      </c>
      <c r="E407">
        <v>0.666</v>
      </c>
      <c r="F407">
        <v>10.7055</v>
      </c>
      <c r="G407" t="s">
        <v>424</v>
      </c>
      <c r="H407">
        <v>1.646</v>
      </c>
      <c r="I407">
        <v>92.1593</v>
      </c>
      <c r="K407" s="2">
        <v>0.838888888888887</v>
      </c>
      <c r="L407" s="3">
        <f t="shared" si="34"/>
        <v>294.8388888888889</v>
      </c>
      <c r="M407">
        <f t="shared" si="31"/>
        <v>581.5851733944681</v>
      </c>
      <c r="N407">
        <f t="shared" si="33"/>
        <v>138.90403459086667</v>
      </c>
    </row>
    <row r="408" spans="1:14" ht="12.75">
      <c r="A408" t="s">
        <v>431</v>
      </c>
      <c r="B408" s="1">
        <v>36819</v>
      </c>
      <c r="C408">
        <f>AVERAGE(C407,C409)</f>
        <v>0.842824074074074</v>
      </c>
      <c r="D408" t="s">
        <v>423</v>
      </c>
      <c r="E408" t="s">
        <v>431</v>
      </c>
      <c r="F408" t="s">
        <v>431</v>
      </c>
      <c r="G408" t="s">
        <v>424</v>
      </c>
      <c r="H408" t="s">
        <v>431</v>
      </c>
      <c r="I408" t="s">
        <v>431</v>
      </c>
      <c r="K408" s="2">
        <v>0.84097222222222</v>
      </c>
      <c r="L408" s="3">
        <f t="shared" si="34"/>
        <v>294.8409722222222</v>
      </c>
      <c r="M408" t="s">
        <v>431</v>
      </c>
      <c r="N408" t="s">
        <v>431</v>
      </c>
    </row>
    <row r="409" spans="1:14" ht="12.75">
      <c r="A409" t="s">
        <v>62</v>
      </c>
      <c r="B409" s="1">
        <v>36819</v>
      </c>
      <c r="C409" s="2">
        <v>0.8449074074074074</v>
      </c>
      <c r="D409" t="s">
        <v>423</v>
      </c>
      <c r="E409">
        <v>0.666</v>
      </c>
      <c r="F409">
        <v>10.1991</v>
      </c>
      <c r="G409" t="s">
        <v>424</v>
      </c>
      <c r="H409">
        <v>1.645</v>
      </c>
      <c r="I409">
        <v>89.5482</v>
      </c>
      <c r="K409" s="2">
        <v>0.843055555555553</v>
      </c>
      <c r="L409" s="3">
        <f t="shared" si="34"/>
        <v>294.84305555555557</v>
      </c>
      <c r="M409">
        <f t="shared" si="31"/>
        <v>554.0745730668833</v>
      </c>
      <c r="N409">
        <f>(277-103)/(-60+(AVERAGE($Q$4,$P$367)))*I409+277-((277-103)/(-60+(AVERAGE($Q$4,$P$367)))*210)</f>
        <v>135.84412086598394</v>
      </c>
    </row>
    <row r="410" spans="1:14" ht="12.75">
      <c r="A410" t="s">
        <v>63</v>
      </c>
      <c r="B410" s="1">
        <v>36819</v>
      </c>
      <c r="C410" s="2">
        <v>0.8469907407407408</v>
      </c>
      <c r="D410" t="s">
        <v>423</v>
      </c>
      <c r="E410">
        <v>0.665</v>
      </c>
      <c r="F410">
        <v>10.3047</v>
      </c>
      <c r="G410" t="s">
        <v>424</v>
      </c>
      <c r="H410">
        <v>1.645</v>
      </c>
      <c r="I410">
        <v>92.8891</v>
      </c>
      <c r="K410" s="2">
        <v>0.845138888888888</v>
      </c>
      <c r="L410" s="3">
        <f t="shared" si="34"/>
        <v>294.84513888888887</v>
      </c>
      <c r="M410">
        <f t="shared" si="31"/>
        <v>559.8113807181333</v>
      </c>
      <c r="N410">
        <f>(277-103)/(-60+(AVERAGE($Q$4,$P$367)))*I410+277-((277-103)/(-60+(AVERAGE($Q$4,$P$367)))*210)</f>
        <v>139.75927760584864</v>
      </c>
    </row>
    <row r="411" spans="1:14" ht="12.75">
      <c r="A411" t="s">
        <v>64</v>
      </c>
      <c r="B411" s="1">
        <v>36819</v>
      </c>
      <c r="C411" s="2">
        <v>0.849074074074074</v>
      </c>
      <c r="D411" t="s">
        <v>423</v>
      </c>
      <c r="E411">
        <v>0.666</v>
      </c>
      <c r="F411">
        <v>10.7162</v>
      </c>
      <c r="G411" t="s">
        <v>424</v>
      </c>
      <c r="H411">
        <v>1.645</v>
      </c>
      <c r="I411">
        <v>90.1015</v>
      </c>
      <c r="K411" s="2">
        <v>0.847222222222221</v>
      </c>
      <c r="L411" s="3">
        <f t="shared" si="34"/>
        <v>294.84722222222223</v>
      </c>
      <c r="M411">
        <f t="shared" si="31"/>
        <v>582.1664597757974</v>
      </c>
      <c r="N411">
        <f>(277-103)/(-60+(AVERAGE($Q$4,$P$367)))*I411+277-((277-103)/(-60+(AVERAGE($Q$4,$P$367)))*210)</f>
        <v>136.4925258539115</v>
      </c>
    </row>
    <row r="412" spans="1:14" ht="12.75">
      <c r="A412" t="s">
        <v>65</v>
      </c>
      <c r="B412" s="1">
        <v>36819</v>
      </c>
      <c r="C412" s="2">
        <v>0.8511574074074074</v>
      </c>
      <c r="D412" t="s">
        <v>423</v>
      </c>
      <c r="E412">
        <v>0.668</v>
      </c>
      <c r="F412">
        <v>10.4635</v>
      </c>
      <c r="G412" t="s">
        <v>424</v>
      </c>
      <c r="H412">
        <v>1.646</v>
      </c>
      <c r="I412">
        <v>91.1104</v>
      </c>
      <c r="K412" s="2">
        <v>0.849305555555554</v>
      </c>
      <c r="L412" s="3">
        <f t="shared" si="34"/>
        <v>294.84930555555553</v>
      </c>
      <c r="M412">
        <f t="shared" si="31"/>
        <v>568.4383225270204</v>
      </c>
      <c r="N412">
        <f>(277-103)/(-60+(AVERAGE($Q$4,$P$367)))*I412+277-((277-103)/(-60+(AVERAGE($Q$4,$P$367)))*210)</f>
        <v>137.67484248561237</v>
      </c>
    </row>
    <row r="413" spans="1:14" ht="12.75">
      <c r="A413" t="s">
        <v>431</v>
      </c>
      <c r="B413" s="1">
        <v>36819</v>
      </c>
      <c r="C413">
        <f>AVERAGE(C412,C414)</f>
        <v>0.8532465277777779</v>
      </c>
      <c r="D413" t="s">
        <v>423</v>
      </c>
      <c r="E413" t="s">
        <v>431</v>
      </c>
      <c r="F413" t="s">
        <v>431</v>
      </c>
      <c r="G413" t="s">
        <v>424</v>
      </c>
      <c r="H413" t="s">
        <v>431</v>
      </c>
      <c r="I413" t="s">
        <v>431</v>
      </c>
      <c r="K413" s="2">
        <v>0.851388888888887</v>
      </c>
      <c r="L413" s="3">
        <f t="shared" si="34"/>
        <v>294.8513888888889</v>
      </c>
      <c r="M413" t="s">
        <v>431</v>
      </c>
      <c r="N413" t="s">
        <v>431</v>
      </c>
    </row>
    <row r="414" spans="1:14" ht="12.75">
      <c r="A414" t="s">
        <v>66</v>
      </c>
      <c r="B414" s="1">
        <v>36819</v>
      </c>
      <c r="C414" s="2">
        <v>0.8553356481481482</v>
      </c>
      <c r="D414" t="s">
        <v>423</v>
      </c>
      <c r="E414">
        <v>0.668</v>
      </c>
      <c r="F414">
        <v>9.5261</v>
      </c>
      <c r="G414" t="s">
        <v>424</v>
      </c>
      <c r="H414">
        <v>1.648</v>
      </c>
      <c r="I414">
        <v>93.8788</v>
      </c>
      <c r="K414" s="2">
        <v>0.853472222222221</v>
      </c>
      <c r="L414" s="3">
        <f t="shared" si="34"/>
        <v>294.8534722222222</v>
      </c>
      <c r="M414">
        <f t="shared" si="31"/>
        <v>517.5132894561714</v>
      </c>
      <c r="N414">
        <f aca="true" t="shared" si="35" ref="N414:N424">(277-103)/(-60+(AVERAGE($Q$4,$P$367)))*I414+277-((277-103)/(-60+(AVERAGE($Q$4,$P$367)))*210)</f>
        <v>140.9190940102439</v>
      </c>
    </row>
    <row r="415" spans="1:14" ht="12.75">
      <c r="A415" t="s">
        <v>67</v>
      </c>
      <c r="B415" s="1">
        <v>36819</v>
      </c>
      <c r="C415" s="2">
        <v>0.8574189814814814</v>
      </c>
      <c r="D415" t="s">
        <v>423</v>
      </c>
      <c r="E415">
        <v>0.666</v>
      </c>
      <c r="F415">
        <v>10.0016</v>
      </c>
      <c r="G415" t="s">
        <v>424</v>
      </c>
      <c r="H415">
        <v>1.645</v>
      </c>
      <c r="I415">
        <v>92.043</v>
      </c>
      <c r="K415" s="2">
        <v>0.855555555555554</v>
      </c>
      <c r="L415" s="3">
        <f t="shared" si="34"/>
        <v>294.85555555555555</v>
      </c>
      <c r="M415">
        <f t="shared" si="31"/>
        <v>543.3452216358052</v>
      </c>
      <c r="N415">
        <f t="shared" si="35"/>
        <v>138.76774415151016</v>
      </c>
    </row>
    <row r="416" spans="1:14" ht="12.75">
      <c r="A416" t="s">
        <v>68</v>
      </c>
      <c r="B416" s="1">
        <v>36819</v>
      </c>
      <c r="C416" s="2">
        <v>0.8595023148148148</v>
      </c>
      <c r="D416" t="s">
        <v>423</v>
      </c>
      <c r="E416">
        <v>0.666</v>
      </c>
      <c r="F416">
        <v>9.7655</v>
      </c>
      <c r="G416" t="s">
        <v>424</v>
      </c>
      <c r="H416">
        <v>1.645</v>
      </c>
      <c r="I416">
        <v>87.5973</v>
      </c>
      <c r="K416" s="2">
        <v>0.857638888888887</v>
      </c>
      <c r="L416" s="3">
        <f t="shared" si="34"/>
        <v>294.8576388888889</v>
      </c>
      <c r="M416">
        <f t="shared" si="31"/>
        <v>530.518893165539</v>
      </c>
      <c r="N416">
        <f t="shared" si="35"/>
        <v>133.55788683210022</v>
      </c>
    </row>
    <row r="417" spans="1:14" ht="12.75">
      <c r="A417" t="s">
        <v>69</v>
      </c>
      <c r="B417" s="1">
        <v>36819</v>
      </c>
      <c r="C417" s="2">
        <v>0.8615856481481482</v>
      </c>
      <c r="D417" t="s">
        <v>423</v>
      </c>
      <c r="E417">
        <v>0.666</v>
      </c>
      <c r="F417">
        <v>11.1181</v>
      </c>
      <c r="G417" t="s">
        <v>424</v>
      </c>
      <c r="H417">
        <v>1.645</v>
      </c>
      <c r="I417">
        <v>95.3704</v>
      </c>
      <c r="K417" s="2">
        <v>0.859722222222221</v>
      </c>
      <c r="L417" s="3">
        <f t="shared" si="34"/>
        <v>294.8597222222222</v>
      </c>
      <c r="M417">
        <f t="shared" si="31"/>
        <v>604.0000108651661</v>
      </c>
      <c r="N417">
        <f t="shared" si="35"/>
        <v>142.66708041905054</v>
      </c>
    </row>
    <row r="418" spans="1:14" ht="12.75">
      <c r="A418" t="s">
        <v>70</v>
      </c>
      <c r="B418" s="1">
        <v>36819</v>
      </c>
      <c r="C418" s="2">
        <v>0.8636689814814815</v>
      </c>
      <c r="D418" t="s">
        <v>423</v>
      </c>
      <c r="E418">
        <v>0.665</v>
      </c>
      <c r="F418">
        <v>10.1029</v>
      </c>
      <c r="G418" t="s">
        <v>424</v>
      </c>
      <c r="H418">
        <v>1.646</v>
      </c>
      <c r="I418">
        <v>90.0809</v>
      </c>
      <c r="K418" s="2">
        <v>0.861805555555553</v>
      </c>
      <c r="L418" s="3">
        <f t="shared" si="34"/>
        <v>294.8618055555556</v>
      </c>
      <c r="M418">
        <f t="shared" si="31"/>
        <v>548.8484282179227</v>
      </c>
      <c r="N418">
        <f t="shared" si="35"/>
        <v>136.4683849850315</v>
      </c>
    </row>
    <row r="419" spans="1:14" ht="12.75">
      <c r="A419" t="s">
        <v>71</v>
      </c>
      <c r="B419" s="1">
        <v>36819</v>
      </c>
      <c r="C419" s="2">
        <v>0.8657638888888889</v>
      </c>
      <c r="D419" t="s">
        <v>423</v>
      </c>
      <c r="E419">
        <v>0.666</v>
      </c>
      <c r="F419">
        <v>10.717</v>
      </c>
      <c r="G419" t="s">
        <v>424</v>
      </c>
      <c r="H419">
        <v>1.648</v>
      </c>
      <c r="I419">
        <v>91.8948</v>
      </c>
      <c r="K419" s="2">
        <v>0.863888888888886</v>
      </c>
      <c r="L419" s="3">
        <f t="shared" si="34"/>
        <v>294.8638888888889</v>
      </c>
      <c r="M419">
        <f t="shared" si="31"/>
        <v>582.209920439822</v>
      </c>
      <c r="N419">
        <f t="shared" si="35"/>
        <v>138.59407052199475</v>
      </c>
    </row>
    <row r="420" spans="1:14" ht="12.75">
      <c r="A420" t="s">
        <v>72</v>
      </c>
      <c r="B420" s="1">
        <v>36819</v>
      </c>
      <c r="C420" s="2">
        <v>0.8678472222222222</v>
      </c>
      <c r="D420" t="s">
        <v>423</v>
      </c>
      <c r="E420">
        <v>0.666</v>
      </c>
      <c r="F420">
        <v>10.4063</v>
      </c>
      <c r="G420" t="s">
        <v>424</v>
      </c>
      <c r="H420">
        <v>1.646</v>
      </c>
      <c r="I420">
        <v>93.2415</v>
      </c>
      <c r="K420" s="2">
        <v>0.865972222222221</v>
      </c>
      <c r="L420" s="3">
        <f t="shared" si="34"/>
        <v>294.86597222222224</v>
      </c>
      <c r="M420">
        <f t="shared" si="31"/>
        <v>565.33088504926</v>
      </c>
      <c r="N420">
        <f t="shared" si="35"/>
        <v>140.17225052785415</v>
      </c>
    </row>
    <row r="421" spans="1:14" ht="12.75">
      <c r="A421" t="s">
        <v>73</v>
      </c>
      <c r="B421" s="1">
        <v>36819</v>
      </c>
      <c r="C421" s="2">
        <v>0.8699305555555555</v>
      </c>
      <c r="D421" t="s">
        <v>423</v>
      </c>
      <c r="E421">
        <v>0.666</v>
      </c>
      <c r="F421">
        <v>10.0977</v>
      </c>
      <c r="G421" t="s">
        <v>424</v>
      </c>
      <c r="H421">
        <v>1.645</v>
      </c>
      <c r="I421">
        <v>92.6188</v>
      </c>
      <c r="K421" s="2">
        <v>0.868055555555554</v>
      </c>
      <c r="L421" s="3">
        <f t="shared" si="34"/>
        <v>294.86805555555554</v>
      </c>
      <c r="M421">
        <f t="shared" si="31"/>
        <v>548.5659339017626</v>
      </c>
      <c r="N421">
        <f t="shared" si="35"/>
        <v>139.44251659331144</v>
      </c>
    </row>
    <row r="422" spans="1:14" ht="12.75">
      <c r="A422" t="s">
        <v>74</v>
      </c>
      <c r="B422" s="1">
        <v>36819</v>
      </c>
      <c r="C422" s="2">
        <v>0.872013888888889</v>
      </c>
      <c r="D422" t="s">
        <v>423</v>
      </c>
      <c r="E422">
        <v>0.666</v>
      </c>
      <c r="F422">
        <v>10.2286</v>
      </c>
      <c r="G422" t="s">
        <v>424</v>
      </c>
      <c r="H422">
        <v>1.646</v>
      </c>
      <c r="I422">
        <v>93.9919</v>
      </c>
      <c r="K422" s="2">
        <v>0.870138888888887</v>
      </c>
      <c r="L422" s="3">
        <f t="shared" si="34"/>
        <v>294.8701388888889</v>
      </c>
      <c r="M422">
        <f t="shared" si="31"/>
        <v>555.6771850527912</v>
      </c>
      <c r="N422">
        <f t="shared" si="35"/>
        <v>141.05163441171618</v>
      </c>
    </row>
    <row r="423" spans="1:14" ht="12.75">
      <c r="A423" t="s">
        <v>75</v>
      </c>
      <c r="B423" s="1">
        <v>36819</v>
      </c>
      <c r="C423" s="2">
        <v>0.8740972222222222</v>
      </c>
      <c r="D423" t="s">
        <v>423</v>
      </c>
      <c r="E423">
        <v>0.666</v>
      </c>
      <c r="F423">
        <v>9.9194</v>
      </c>
      <c r="G423" t="s">
        <v>424</v>
      </c>
      <c r="H423">
        <v>1.646</v>
      </c>
      <c r="I423">
        <v>91.5265</v>
      </c>
      <c r="K423" s="2">
        <v>0.87222222222222</v>
      </c>
      <c r="L423" s="3">
        <f t="shared" si="34"/>
        <v>294.8722222222222</v>
      </c>
      <c r="M423">
        <f t="shared" si="31"/>
        <v>538.8796384072754</v>
      </c>
      <c r="N423">
        <f t="shared" si="35"/>
        <v>138.16246459925173</v>
      </c>
    </row>
    <row r="424" spans="1:14" ht="12.75">
      <c r="A424" t="s">
        <v>76</v>
      </c>
      <c r="B424" s="1">
        <v>36819</v>
      </c>
      <c r="C424" s="2">
        <v>0.8761805555555555</v>
      </c>
      <c r="D424" t="s">
        <v>423</v>
      </c>
      <c r="E424">
        <v>0.666</v>
      </c>
      <c r="F424">
        <v>9.7776</v>
      </c>
      <c r="G424" t="s">
        <v>424</v>
      </c>
      <c r="H424">
        <v>1.645</v>
      </c>
      <c r="I424">
        <v>89.2912</v>
      </c>
      <c r="K424" s="2">
        <v>0.874305555555553</v>
      </c>
      <c r="L424" s="3">
        <f t="shared" si="34"/>
        <v>294.87430555555557</v>
      </c>
      <c r="M424">
        <f t="shared" si="31"/>
        <v>531.1762357089115</v>
      </c>
      <c r="N424">
        <f t="shared" si="35"/>
        <v>135.54294594840331</v>
      </c>
    </row>
    <row r="425" spans="1:14" ht="12.75">
      <c r="A425" t="s">
        <v>431</v>
      </c>
      <c r="B425" s="1">
        <v>36819</v>
      </c>
      <c r="C425">
        <f>AVERAGE(C424,C426)</f>
        <v>0.878263888888889</v>
      </c>
      <c r="D425" t="s">
        <v>423</v>
      </c>
      <c r="E425" t="s">
        <v>431</v>
      </c>
      <c r="F425" t="s">
        <v>431</v>
      </c>
      <c r="G425" t="s">
        <v>424</v>
      </c>
      <c r="H425" t="s">
        <v>431</v>
      </c>
      <c r="I425" t="s">
        <v>431</v>
      </c>
      <c r="K425" s="2">
        <v>0.876388888888886</v>
      </c>
      <c r="L425" s="3">
        <f t="shared" si="34"/>
        <v>294.87638888888887</v>
      </c>
      <c r="M425" t="s">
        <v>431</v>
      </c>
      <c r="N425" t="s">
        <v>431</v>
      </c>
    </row>
    <row r="426" spans="1:14" ht="12.75">
      <c r="A426" t="s">
        <v>77</v>
      </c>
      <c r="B426" s="1">
        <v>36819</v>
      </c>
      <c r="C426" s="2">
        <v>0.8803472222222223</v>
      </c>
      <c r="D426" t="s">
        <v>423</v>
      </c>
      <c r="E426">
        <v>0.668</v>
      </c>
      <c r="F426">
        <v>9.9103</v>
      </c>
      <c r="G426" t="s">
        <v>424</v>
      </c>
      <c r="H426">
        <v>1.646</v>
      </c>
      <c r="I426">
        <v>90.8334</v>
      </c>
      <c r="K426" s="2">
        <v>0.878472222222221</v>
      </c>
      <c r="L426" s="3">
        <f t="shared" si="34"/>
        <v>294.87847222222223</v>
      </c>
      <c r="M426">
        <f t="shared" si="31"/>
        <v>538.3852733539953</v>
      </c>
      <c r="N426">
        <f aca="true" t="shared" si="36" ref="N426:N436">(277-103)/(-60+(AVERAGE($Q$4,$P$367)))*I426+277-((277-103)/(-60+(AVERAGE($Q$4,$P$367)))*210)</f>
        <v>137.35022983125504</v>
      </c>
    </row>
    <row r="427" spans="1:14" ht="12.75">
      <c r="A427" t="s">
        <v>78</v>
      </c>
      <c r="B427" s="1">
        <v>36819</v>
      </c>
      <c r="C427" s="2">
        <v>0.8824421296296295</v>
      </c>
      <c r="D427" t="s">
        <v>423</v>
      </c>
      <c r="E427">
        <v>0.665</v>
      </c>
      <c r="F427">
        <v>10.116</v>
      </c>
      <c r="G427" t="s">
        <v>424</v>
      </c>
      <c r="H427">
        <v>1.646</v>
      </c>
      <c r="I427">
        <v>93.1439</v>
      </c>
      <c r="K427" s="2">
        <v>0.880555555555554</v>
      </c>
      <c r="L427" s="3">
        <f t="shared" si="34"/>
        <v>294.88055555555553</v>
      </c>
      <c r="M427">
        <f t="shared" si="31"/>
        <v>549.5600965913259</v>
      </c>
      <c r="N427">
        <f t="shared" si="36"/>
        <v>140.05787437238388</v>
      </c>
    </row>
    <row r="428" spans="1:14" ht="12.75">
      <c r="A428" t="s">
        <v>79</v>
      </c>
      <c r="B428" s="1">
        <v>36819</v>
      </c>
      <c r="C428" s="2">
        <v>0.884525462962963</v>
      </c>
      <c r="D428" t="s">
        <v>423</v>
      </c>
      <c r="E428">
        <v>0.668</v>
      </c>
      <c r="F428">
        <v>10.6155</v>
      </c>
      <c r="G428" t="s">
        <v>424</v>
      </c>
      <c r="H428">
        <v>1.648</v>
      </c>
      <c r="I428">
        <v>92.0922</v>
      </c>
      <c r="K428" s="2">
        <v>0.882638888888887</v>
      </c>
      <c r="L428" s="3">
        <f t="shared" si="34"/>
        <v>294.8826388888889</v>
      </c>
      <c r="M428">
        <f t="shared" si="31"/>
        <v>576.6958486916983</v>
      </c>
      <c r="N428">
        <f t="shared" si="36"/>
        <v>138.82540098398084</v>
      </c>
    </row>
    <row r="429" spans="1:14" ht="12.75">
      <c r="A429" t="s">
        <v>80</v>
      </c>
      <c r="B429" s="1">
        <v>36819</v>
      </c>
      <c r="C429" s="2">
        <v>0.8866087962962963</v>
      </c>
      <c r="D429" t="s">
        <v>423</v>
      </c>
      <c r="E429">
        <v>0.666</v>
      </c>
      <c r="F429">
        <v>10.8826</v>
      </c>
      <c r="G429" t="s">
        <v>424</v>
      </c>
      <c r="H429">
        <v>1.645</v>
      </c>
      <c r="I429">
        <v>91.826</v>
      </c>
      <c r="K429" s="2">
        <v>0.884722222222221</v>
      </c>
      <c r="L429" s="3">
        <f t="shared" si="34"/>
        <v>294.8847222222222</v>
      </c>
      <c r="M429">
        <f t="shared" si="31"/>
        <v>591.2062778929185</v>
      </c>
      <c r="N429">
        <f t="shared" si="36"/>
        <v>138.51344470748285</v>
      </c>
    </row>
    <row r="430" spans="1:14" ht="12.75">
      <c r="A430" t="s">
        <v>81</v>
      </c>
      <c r="B430" s="1">
        <v>36819</v>
      </c>
      <c r="C430" s="2">
        <v>0.8886921296296296</v>
      </c>
      <c r="D430" t="s">
        <v>423</v>
      </c>
      <c r="E430">
        <v>0.666</v>
      </c>
      <c r="F430">
        <v>10.4839</v>
      </c>
      <c r="G430" t="s">
        <v>424</v>
      </c>
      <c r="H430">
        <v>1.646</v>
      </c>
      <c r="I430">
        <v>91.6222</v>
      </c>
      <c r="K430" s="2">
        <v>0.886805555555554</v>
      </c>
      <c r="L430" s="3">
        <f t="shared" si="34"/>
        <v>294.88680555555555</v>
      </c>
      <c r="M430">
        <f t="shared" si="31"/>
        <v>569.5465694596483</v>
      </c>
      <c r="N430">
        <f t="shared" si="36"/>
        <v>138.2746141697283</v>
      </c>
    </row>
    <row r="431" spans="1:14" ht="12.75">
      <c r="A431" t="s">
        <v>82</v>
      </c>
      <c r="B431" s="1">
        <v>36819</v>
      </c>
      <c r="C431" s="2">
        <v>0.8907754629629631</v>
      </c>
      <c r="D431" t="s">
        <v>423</v>
      </c>
      <c r="E431">
        <v>0.665</v>
      </c>
      <c r="F431">
        <v>9.9144</v>
      </c>
      <c r="G431" t="s">
        <v>424</v>
      </c>
      <c r="H431">
        <v>1.645</v>
      </c>
      <c r="I431">
        <v>94.0489</v>
      </c>
      <c r="K431" s="2">
        <v>0.888888888888887</v>
      </c>
      <c r="L431" s="3">
        <f t="shared" si="34"/>
        <v>294.8888888888889</v>
      </c>
      <c r="M431">
        <f t="shared" si="31"/>
        <v>538.6080092571216</v>
      </c>
      <c r="N431">
        <f t="shared" si="36"/>
        <v>141.11843196152978</v>
      </c>
    </row>
    <row r="432" spans="1:14" ht="12.75">
      <c r="A432" t="s">
        <v>83</v>
      </c>
      <c r="B432" s="1">
        <v>36819</v>
      </c>
      <c r="C432" s="2">
        <v>0.8928587962962963</v>
      </c>
      <c r="D432" t="s">
        <v>423</v>
      </c>
      <c r="E432">
        <v>0.666</v>
      </c>
      <c r="F432">
        <v>10.2157</v>
      </c>
      <c r="G432" t="s">
        <v>424</v>
      </c>
      <c r="H432">
        <v>1.645</v>
      </c>
      <c r="I432">
        <v>93.2259</v>
      </c>
      <c r="K432" s="2">
        <v>0.890972222222221</v>
      </c>
      <c r="L432" s="3">
        <f t="shared" si="34"/>
        <v>294.8909722222222</v>
      </c>
      <c r="M432">
        <f t="shared" si="31"/>
        <v>554.9763818453943</v>
      </c>
      <c r="N432">
        <f t="shared" si="36"/>
        <v>140.1539690931683</v>
      </c>
    </row>
    <row r="433" spans="1:14" ht="12.75">
      <c r="A433" t="s">
        <v>84</v>
      </c>
      <c r="B433" s="1">
        <v>36819</v>
      </c>
      <c r="C433" s="2">
        <v>0.8949537037037038</v>
      </c>
      <c r="D433" t="s">
        <v>423</v>
      </c>
      <c r="E433">
        <v>0.666</v>
      </c>
      <c r="F433">
        <v>11.1944</v>
      </c>
      <c r="G433" t="s">
        <v>424</v>
      </c>
      <c r="H433">
        <v>1.645</v>
      </c>
      <c r="I433">
        <v>91.6416</v>
      </c>
      <c r="K433" s="2">
        <v>0.893055555555553</v>
      </c>
      <c r="L433" s="3">
        <f t="shared" si="34"/>
        <v>294.8930555555556</v>
      </c>
      <c r="M433">
        <f aca="true" t="shared" si="37" ref="M433:M484">500*F433/AVERAGE($Q$367,$Q$6)</f>
        <v>608.1450716965143</v>
      </c>
      <c r="N433">
        <f t="shared" si="36"/>
        <v>138.29734877440166</v>
      </c>
    </row>
    <row r="434" spans="1:14" ht="12.75">
      <c r="A434" t="s">
        <v>85</v>
      </c>
      <c r="B434" s="1">
        <v>36819</v>
      </c>
      <c r="C434" s="2">
        <v>0.8970370370370371</v>
      </c>
      <c r="D434" t="s">
        <v>423</v>
      </c>
      <c r="E434">
        <v>0.668</v>
      </c>
      <c r="F434">
        <v>10.1695</v>
      </c>
      <c r="G434" t="s">
        <v>424</v>
      </c>
      <c r="H434">
        <v>1.646</v>
      </c>
      <c r="I434">
        <v>95.3501</v>
      </c>
      <c r="K434" s="2">
        <v>0.895138888888886</v>
      </c>
      <c r="L434" s="3">
        <f t="shared" si="34"/>
        <v>294.8951388888889</v>
      </c>
      <c r="M434">
        <f t="shared" si="37"/>
        <v>552.4665284979724</v>
      </c>
      <c r="N434">
        <f t="shared" si="36"/>
        <v>142.6432911162222</v>
      </c>
    </row>
    <row r="435" spans="1:14" ht="12.75">
      <c r="A435" t="s">
        <v>86</v>
      </c>
      <c r="B435" s="1">
        <v>36819</v>
      </c>
      <c r="C435" s="2">
        <v>0.8991203703703704</v>
      </c>
      <c r="D435" t="s">
        <v>423</v>
      </c>
      <c r="E435">
        <v>0.666</v>
      </c>
      <c r="F435">
        <v>9.2398</v>
      </c>
      <c r="G435" t="s">
        <v>424</v>
      </c>
      <c r="H435">
        <v>1.648</v>
      </c>
      <c r="I435">
        <v>94.2454</v>
      </c>
      <c r="K435" s="2">
        <v>0.897222222222221</v>
      </c>
      <c r="L435" s="3">
        <f t="shared" si="34"/>
        <v>294.89722222222224</v>
      </c>
      <c r="M435">
        <f t="shared" si="37"/>
        <v>501.95980431836034</v>
      </c>
      <c r="N435">
        <f t="shared" si="36"/>
        <v>141.3487077253609</v>
      </c>
    </row>
    <row r="436" spans="1:14" ht="12.75">
      <c r="A436" t="s">
        <v>87</v>
      </c>
      <c r="B436" s="1">
        <v>36819</v>
      </c>
      <c r="C436" s="2">
        <v>0.9012037037037036</v>
      </c>
      <c r="D436" t="s">
        <v>423</v>
      </c>
      <c r="E436">
        <v>0.666</v>
      </c>
      <c r="F436">
        <v>10.1768</v>
      </c>
      <c r="G436" t="s">
        <v>424</v>
      </c>
      <c r="H436">
        <v>1.648</v>
      </c>
      <c r="I436">
        <v>91.873</v>
      </c>
      <c r="K436" s="2">
        <v>0.899305555555554</v>
      </c>
      <c r="L436" s="3">
        <f t="shared" si="34"/>
        <v>294.89930555555554</v>
      </c>
      <c r="M436">
        <f t="shared" si="37"/>
        <v>552.863107057197</v>
      </c>
      <c r="N436">
        <f t="shared" si="36"/>
        <v>138.56852338890815</v>
      </c>
    </row>
    <row r="437" spans="1:14" ht="12.75">
      <c r="A437" t="s">
        <v>431</v>
      </c>
      <c r="B437" s="1">
        <v>36819</v>
      </c>
      <c r="C437">
        <f>AVERAGE(C436,C438)</f>
        <v>0.9032870370370369</v>
      </c>
      <c r="D437" t="s">
        <v>423</v>
      </c>
      <c r="E437" t="s">
        <v>431</v>
      </c>
      <c r="F437" t="s">
        <v>431</v>
      </c>
      <c r="G437" t="s">
        <v>424</v>
      </c>
      <c r="H437" t="s">
        <v>431</v>
      </c>
      <c r="I437" t="s">
        <v>431</v>
      </c>
      <c r="K437" s="2">
        <v>0.901388888888887</v>
      </c>
      <c r="L437" s="3">
        <f t="shared" si="34"/>
        <v>294.9013888888889</v>
      </c>
      <c r="M437" t="s">
        <v>431</v>
      </c>
      <c r="N437" t="s">
        <v>431</v>
      </c>
    </row>
    <row r="438" spans="1:14" ht="12.75">
      <c r="A438" t="s">
        <v>88</v>
      </c>
      <c r="B438" s="1">
        <v>36819</v>
      </c>
      <c r="C438" s="2">
        <v>0.9053703703703704</v>
      </c>
      <c r="D438" t="s">
        <v>423</v>
      </c>
      <c r="E438">
        <v>0.666</v>
      </c>
      <c r="F438">
        <v>9.615</v>
      </c>
      <c r="G438" t="s">
        <v>424</v>
      </c>
      <c r="H438">
        <v>1.645</v>
      </c>
      <c r="I438">
        <v>93.3454</v>
      </c>
      <c r="K438" s="2">
        <v>0.90347222222222</v>
      </c>
      <c r="L438" s="3">
        <f t="shared" si="34"/>
        <v>294.9034722222222</v>
      </c>
      <c r="M438">
        <f t="shared" si="37"/>
        <v>522.3428557459073</v>
      </c>
      <c r="N438">
        <f aca="true" t="shared" si="38" ref="N438:N452">(277-103)/(-60+(AVERAGE($Q$4,$P$367)))*I438+277-((277-103)/(-60+(AVERAGE($Q$4,$P$367)))*210)</f>
        <v>140.29400957040917</v>
      </c>
    </row>
    <row r="439" spans="1:14" ht="12.75">
      <c r="A439" t="s">
        <v>89</v>
      </c>
      <c r="B439" s="1">
        <v>36819</v>
      </c>
      <c r="C439" s="2">
        <v>0.9074652777777777</v>
      </c>
      <c r="D439" t="s">
        <v>423</v>
      </c>
      <c r="E439">
        <v>0.666</v>
      </c>
      <c r="F439">
        <v>10.198</v>
      </c>
      <c r="G439" t="s">
        <v>424</v>
      </c>
      <c r="H439">
        <v>1.646</v>
      </c>
      <c r="I439">
        <v>90.0315</v>
      </c>
      <c r="K439" s="2">
        <v>0.905555555555553</v>
      </c>
      <c r="L439" s="3">
        <f t="shared" si="34"/>
        <v>294.90555555555557</v>
      </c>
      <c r="M439">
        <f t="shared" si="37"/>
        <v>554.0148146538495</v>
      </c>
      <c r="N439">
        <f t="shared" si="38"/>
        <v>136.410493775193</v>
      </c>
    </row>
    <row r="440" spans="1:14" ht="12.75">
      <c r="A440" t="s">
        <v>90</v>
      </c>
      <c r="B440" s="1">
        <v>36819</v>
      </c>
      <c r="C440" s="2">
        <v>0.9095370370370371</v>
      </c>
      <c r="D440" t="s">
        <v>423</v>
      </c>
      <c r="E440">
        <v>0.665</v>
      </c>
      <c r="F440">
        <v>9.3753</v>
      </c>
      <c r="G440" t="s">
        <v>424</v>
      </c>
      <c r="H440">
        <v>1.646</v>
      </c>
      <c r="I440">
        <v>91.6768</v>
      </c>
      <c r="K440" s="2">
        <v>0.907638888888886</v>
      </c>
      <c r="L440" s="3">
        <f t="shared" si="34"/>
        <v>294.90763888888887</v>
      </c>
      <c r="M440">
        <f t="shared" si="37"/>
        <v>509.32095428753036</v>
      </c>
      <c r="N440">
        <f t="shared" si="38"/>
        <v>138.33859919112865</v>
      </c>
    </row>
    <row r="441" spans="1:14" ht="12.75">
      <c r="A441" t="s">
        <v>91</v>
      </c>
      <c r="B441" s="1">
        <v>36819</v>
      </c>
      <c r="C441" s="2">
        <v>0.9116898148148148</v>
      </c>
      <c r="D441" t="s">
        <v>423</v>
      </c>
      <c r="E441">
        <v>0.666</v>
      </c>
      <c r="F441">
        <v>9.4685</v>
      </c>
      <c r="G441" t="s">
        <v>424</v>
      </c>
      <c r="H441">
        <v>1.645</v>
      </c>
      <c r="I441">
        <v>91.3227</v>
      </c>
      <c r="K441" s="2">
        <v>0.909722222222221</v>
      </c>
      <c r="L441" s="3">
        <f t="shared" si="34"/>
        <v>294.90972222222223</v>
      </c>
      <c r="M441">
        <f t="shared" si="37"/>
        <v>514.3841216463987</v>
      </c>
      <c r="N441">
        <f t="shared" si="38"/>
        <v>137.92363406149713</v>
      </c>
    </row>
    <row r="442" spans="1:14" ht="12.75">
      <c r="A442" t="s">
        <v>92</v>
      </c>
      <c r="B442" s="1">
        <v>36819</v>
      </c>
      <c r="C442" s="2">
        <v>0.9137152777777778</v>
      </c>
      <c r="D442" t="s">
        <v>423</v>
      </c>
      <c r="E442">
        <v>0.666</v>
      </c>
      <c r="F442">
        <v>10.4621</v>
      </c>
      <c r="G442" t="s">
        <v>424</v>
      </c>
      <c r="H442">
        <v>1.646</v>
      </c>
      <c r="I442">
        <v>92.3615</v>
      </c>
      <c r="K442" s="2">
        <v>0.911805555555554</v>
      </c>
      <c r="L442" s="3">
        <f t="shared" si="34"/>
        <v>294.91180555555553</v>
      </c>
      <c r="M442">
        <f t="shared" si="37"/>
        <v>568.3622663649774</v>
      </c>
      <c r="N442">
        <f t="shared" si="38"/>
        <v>139.1409901096792</v>
      </c>
    </row>
    <row r="443" spans="1:14" ht="12.75">
      <c r="A443" t="s">
        <v>93</v>
      </c>
      <c r="B443" s="1">
        <v>36819</v>
      </c>
      <c r="C443" s="2">
        <v>0.9157986111111112</v>
      </c>
      <c r="D443" t="s">
        <v>423</v>
      </c>
      <c r="E443">
        <v>0.666</v>
      </c>
      <c r="F443">
        <v>10.1009</v>
      </c>
      <c r="G443" t="s">
        <v>424</v>
      </c>
      <c r="H443">
        <v>1.646</v>
      </c>
      <c r="I443">
        <v>92.2594</v>
      </c>
      <c r="K443" s="2">
        <v>0.913888888888887</v>
      </c>
      <c r="L443" s="3">
        <f t="shared" si="34"/>
        <v>294.9138888888889</v>
      </c>
      <c r="M443">
        <f t="shared" si="37"/>
        <v>548.7397765578611</v>
      </c>
      <c r="N443">
        <f t="shared" si="38"/>
        <v>139.02134046343406</v>
      </c>
    </row>
    <row r="444" spans="1:14" ht="12.75">
      <c r="A444" t="s">
        <v>94</v>
      </c>
      <c r="B444" s="1">
        <v>36819</v>
      </c>
      <c r="C444" s="2">
        <v>0.9178819444444444</v>
      </c>
      <c r="D444" t="s">
        <v>423</v>
      </c>
      <c r="E444">
        <v>0.671</v>
      </c>
      <c r="F444">
        <v>9.7968</v>
      </c>
      <c r="G444" t="s">
        <v>424</v>
      </c>
      <c r="H444">
        <v>1.65</v>
      </c>
      <c r="I444">
        <v>92.941</v>
      </c>
      <c r="K444" s="2">
        <v>0.915972222222221</v>
      </c>
      <c r="L444" s="3">
        <f t="shared" si="34"/>
        <v>294.9159722222222</v>
      </c>
      <c r="M444">
        <f t="shared" si="37"/>
        <v>532.2192916455023</v>
      </c>
      <c r="N444">
        <f t="shared" si="38"/>
        <v>139.8200985327842</v>
      </c>
    </row>
    <row r="445" spans="1:14" ht="12.75">
      <c r="A445" t="s">
        <v>95</v>
      </c>
      <c r="B445" s="1">
        <v>36819</v>
      </c>
      <c r="C445" s="2">
        <v>0.9199652777777777</v>
      </c>
      <c r="D445" t="s">
        <v>423</v>
      </c>
      <c r="E445">
        <v>0.666</v>
      </c>
      <c r="F445">
        <v>9.8335</v>
      </c>
      <c r="G445" t="s">
        <v>424</v>
      </c>
      <c r="H445">
        <v>1.645</v>
      </c>
      <c r="I445">
        <v>91.6442</v>
      </c>
      <c r="K445" s="2">
        <v>0.918055555555554</v>
      </c>
      <c r="L445" s="3">
        <f t="shared" si="34"/>
        <v>294.91805555555555</v>
      </c>
      <c r="M445">
        <f t="shared" si="37"/>
        <v>534.2130496076318</v>
      </c>
      <c r="N445">
        <f t="shared" si="38"/>
        <v>138.30039568018265</v>
      </c>
    </row>
    <row r="446" spans="1:14" ht="12.75">
      <c r="A446" t="s">
        <v>96</v>
      </c>
      <c r="B446" s="1">
        <v>36819</v>
      </c>
      <c r="C446" s="2">
        <v>0.9220486111111111</v>
      </c>
      <c r="D446" t="s">
        <v>423</v>
      </c>
      <c r="E446">
        <v>0.666</v>
      </c>
      <c r="F446">
        <v>9.5243</v>
      </c>
      <c r="G446" t="s">
        <v>424</v>
      </c>
      <c r="H446">
        <v>1.646</v>
      </c>
      <c r="I446">
        <v>93.2073</v>
      </c>
      <c r="K446" s="2">
        <v>0.920138888888887</v>
      </c>
      <c r="L446" s="3">
        <f t="shared" si="34"/>
        <v>294.9201388888889</v>
      </c>
      <c r="M446">
        <f t="shared" si="37"/>
        <v>517.415502962116</v>
      </c>
      <c r="N446">
        <f t="shared" si="38"/>
        <v>140.132171997966</v>
      </c>
    </row>
    <row r="447" spans="1:14" ht="12.75">
      <c r="A447" t="s">
        <v>97</v>
      </c>
      <c r="B447" s="1">
        <v>36819</v>
      </c>
      <c r="C447" s="2">
        <v>0.9241898148148149</v>
      </c>
      <c r="D447" t="s">
        <v>423</v>
      </c>
      <c r="E447">
        <v>0.666</v>
      </c>
      <c r="F447">
        <v>9.9262</v>
      </c>
      <c r="G447" t="s">
        <v>424</v>
      </c>
      <c r="H447">
        <v>1.646</v>
      </c>
      <c r="I447">
        <v>112.6574</v>
      </c>
      <c r="K447" s="2">
        <v>0.922222222222221</v>
      </c>
      <c r="L447" s="3">
        <f t="shared" si="34"/>
        <v>294.9222222222222</v>
      </c>
      <c r="M447">
        <f t="shared" si="37"/>
        <v>539.2490540514846</v>
      </c>
      <c r="N447">
        <f t="shared" si="38"/>
        <v>162.9254882019955</v>
      </c>
    </row>
    <row r="448" spans="1:14" ht="12.75">
      <c r="A448" t="s">
        <v>98</v>
      </c>
      <c r="B448" s="1">
        <v>36819</v>
      </c>
      <c r="C448" s="2">
        <v>0.9262268518518518</v>
      </c>
      <c r="D448" t="s">
        <v>423</v>
      </c>
      <c r="E448">
        <v>0.668</v>
      </c>
      <c r="F448">
        <v>9.5564</v>
      </c>
      <c r="G448" t="s">
        <v>424</v>
      </c>
      <c r="H448">
        <v>1.646</v>
      </c>
      <c r="I448">
        <v>98.4099</v>
      </c>
      <c r="K448" s="2">
        <v>0.924305555555553</v>
      </c>
      <c r="L448" s="3">
        <f t="shared" si="34"/>
        <v>294.9243055555556</v>
      </c>
      <c r="M448">
        <f t="shared" si="37"/>
        <v>519.1593621061038</v>
      </c>
      <c r="N448">
        <f t="shared" si="38"/>
        <v>146.2290304656903</v>
      </c>
    </row>
    <row r="449" spans="1:14" ht="12.75">
      <c r="A449" t="s">
        <v>99</v>
      </c>
      <c r="B449" s="1">
        <v>36819</v>
      </c>
      <c r="C449" s="2">
        <v>0.9283101851851852</v>
      </c>
      <c r="D449" t="s">
        <v>423</v>
      </c>
      <c r="E449">
        <v>0.666</v>
      </c>
      <c r="F449">
        <v>10.6021</v>
      </c>
      <c r="G449" t="s">
        <v>424</v>
      </c>
      <c r="H449">
        <v>1.645</v>
      </c>
      <c r="I449">
        <v>93.8272</v>
      </c>
      <c r="K449" s="2">
        <v>0.926388888888886</v>
      </c>
      <c r="L449" s="3">
        <f t="shared" si="34"/>
        <v>294.9263888888889</v>
      </c>
      <c r="M449">
        <f t="shared" si="37"/>
        <v>575.967882569286</v>
      </c>
      <c r="N449">
        <f t="shared" si="38"/>
        <v>140.85862464936002</v>
      </c>
    </row>
    <row r="450" spans="1:14" ht="12.75">
      <c r="A450" t="s">
        <v>100</v>
      </c>
      <c r="B450" s="1">
        <v>36819</v>
      </c>
      <c r="C450" s="2">
        <v>0.9303935185185185</v>
      </c>
      <c r="D450" t="s">
        <v>423</v>
      </c>
      <c r="E450">
        <v>0.666</v>
      </c>
      <c r="F450">
        <v>9.5526</v>
      </c>
      <c r="G450" t="s">
        <v>424</v>
      </c>
      <c r="H450">
        <v>1.646</v>
      </c>
      <c r="I450">
        <v>97.148</v>
      </c>
      <c r="K450" s="2">
        <v>0.928472222222221</v>
      </c>
      <c r="L450" s="3">
        <f t="shared" si="34"/>
        <v>294.92847222222224</v>
      </c>
      <c r="M450">
        <f t="shared" si="37"/>
        <v>518.9529239519869</v>
      </c>
      <c r="N450">
        <f t="shared" si="38"/>
        <v>144.75022646376408</v>
      </c>
    </row>
    <row r="451" spans="1:14" ht="12.75">
      <c r="A451" t="s">
        <v>101</v>
      </c>
      <c r="B451" s="1">
        <v>36819</v>
      </c>
      <c r="C451" s="2">
        <v>0.9324768518518519</v>
      </c>
      <c r="D451" t="s">
        <v>423</v>
      </c>
      <c r="E451">
        <v>0.666</v>
      </c>
      <c r="F451">
        <v>9.8829</v>
      </c>
      <c r="G451" t="s">
        <v>424</v>
      </c>
      <c r="H451">
        <v>1.645</v>
      </c>
      <c r="I451">
        <v>164.3249</v>
      </c>
      <c r="K451" s="2">
        <v>0.930555555555554</v>
      </c>
      <c r="L451" s="3">
        <f t="shared" si="34"/>
        <v>294.93055555555554</v>
      </c>
      <c r="M451">
        <f t="shared" si="37"/>
        <v>536.896745611152</v>
      </c>
      <c r="N451">
        <f t="shared" si="38"/>
        <v>223.47395144751596</v>
      </c>
    </row>
    <row r="452" spans="1:14" ht="12.75">
      <c r="A452" t="s">
        <v>102</v>
      </c>
      <c r="B452" s="1">
        <v>36819</v>
      </c>
      <c r="C452" s="2">
        <v>0.9345601851851852</v>
      </c>
      <c r="D452" t="s">
        <v>423</v>
      </c>
      <c r="E452">
        <v>0.666</v>
      </c>
      <c r="F452">
        <v>10.0114</v>
      </c>
      <c r="G452" t="s">
        <v>424</v>
      </c>
      <c r="H452">
        <v>1.645</v>
      </c>
      <c r="I452">
        <v>96.3445</v>
      </c>
      <c r="K452" s="2">
        <v>0.932638888888887</v>
      </c>
      <c r="L452" s="3">
        <f t="shared" si="34"/>
        <v>294.9326388888889</v>
      </c>
      <c r="M452">
        <f t="shared" si="37"/>
        <v>543.8776147701067</v>
      </c>
      <c r="N452">
        <f t="shared" si="38"/>
        <v>143.80861538875996</v>
      </c>
    </row>
    <row r="453" spans="1:14" ht="12.75">
      <c r="A453" t="s">
        <v>431</v>
      </c>
      <c r="B453" s="1">
        <v>36819</v>
      </c>
      <c r="C453">
        <f>AVERAGE(C452,C454)</f>
        <v>0.9366493055555556</v>
      </c>
      <c r="D453" t="s">
        <v>423</v>
      </c>
      <c r="E453" t="s">
        <v>431</v>
      </c>
      <c r="F453" t="s">
        <v>431</v>
      </c>
      <c r="G453" t="s">
        <v>424</v>
      </c>
      <c r="H453" t="s">
        <v>431</v>
      </c>
      <c r="I453" t="s">
        <v>431</v>
      </c>
      <c r="K453" s="2">
        <v>0.93472222222222</v>
      </c>
      <c r="L453" s="3">
        <f t="shared" si="34"/>
        <v>294.9347222222222</v>
      </c>
      <c r="M453" t="s">
        <v>431</v>
      </c>
      <c r="N453" t="s">
        <v>431</v>
      </c>
    </row>
    <row r="454" spans="1:14" ht="12.75">
      <c r="A454" t="s">
        <v>103</v>
      </c>
      <c r="B454" s="1">
        <v>36819</v>
      </c>
      <c r="C454" s="2">
        <v>0.9387384259259259</v>
      </c>
      <c r="D454" t="s">
        <v>423</v>
      </c>
      <c r="E454">
        <v>0.666</v>
      </c>
      <c r="F454">
        <v>10.2919</v>
      </c>
      <c r="G454" t="s">
        <v>424</v>
      </c>
      <c r="H454">
        <v>1.646</v>
      </c>
      <c r="I454">
        <v>123.2146</v>
      </c>
      <c r="K454" s="2">
        <v>0.936805555555553</v>
      </c>
      <c r="L454" s="3">
        <f aca="true" t="shared" si="39" ref="L454:L484">B454-DATE(1999,12,31)+K454</f>
        <v>294.93680555555557</v>
      </c>
      <c r="M454">
        <f t="shared" si="37"/>
        <v>559.1160100937393</v>
      </c>
      <c r="N454">
        <f aca="true" t="shared" si="40" ref="N454:N461">(277-103)/(-60+(AVERAGE($Q$4,$P$367)))*I454+277-((277-103)/(-60+(AVERAGE($Q$4,$P$367)))*210)</f>
        <v>175.29733193694705</v>
      </c>
    </row>
    <row r="455" spans="1:14" ht="12.75">
      <c r="A455" t="s">
        <v>104</v>
      </c>
      <c r="B455" s="1">
        <v>36819</v>
      </c>
      <c r="C455" s="2">
        <v>0.9408217592592593</v>
      </c>
      <c r="D455" t="s">
        <v>423</v>
      </c>
      <c r="E455">
        <v>0.668</v>
      </c>
      <c r="F455">
        <v>9.5313</v>
      </c>
      <c r="G455" t="s">
        <v>424</v>
      </c>
      <c r="H455">
        <v>1.645</v>
      </c>
      <c r="I455">
        <v>106.5329</v>
      </c>
      <c r="K455" s="2">
        <v>0.938888888888886</v>
      </c>
      <c r="L455" s="3">
        <f t="shared" si="39"/>
        <v>294.93888888888887</v>
      </c>
      <c r="M455">
        <f t="shared" si="37"/>
        <v>517.7957837723313</v>
      </c>
      <c r="N455">
        <f t="shared" si="40"/>
        <v>155.74826725754906</v>
      </c>
    </row>
    <row r="456" spans="1:14" ht="12.75">
      <c r="A456" t="s">
        <v>105</v>
      </c>
      <c r="B456" s="1">
        <v>36819</v>
      </c>
      <c r="C456" s="2">
        <v>0.9429050925925927</v>
      </c>
      <c r="D456" t="s">
        <v>423</v>
      </c>
      <c r="E456">
        <v>0.666</v>
      </c>
      <c r="F456">
        <v>10.4662</v>
      </c>
      <c r="G456" t="s">
        <v>424</v>
      </c>
      <c r="H456">
        <v>1.646</v>
      </c>
      <c r="I456">
        <v>105.2875</v>
      </c>
      <c r="K456" s="2">
        <v>0.94097222222222</v>
      </c>
      <c r="L456" s="3">
        <f t="shared" si="39"/>
        <v>294.94097222222223</v>
      </c>
      <c r="M456">
        <f t="shared" si="37"/>
        <v>568.5850022681035</v>
      </c>
      <c r="N456">
        <f t="shared" si="40"/>
        <v>154.2887993884636</v>
      </c>
    </row>
    <row r="457" spans="1:14" ht="12.75">
      <c r="A457" t="s">
        <v>106</v>
      </c>
      <c r="B457" s="1">
        <v>36819</v>
      </c>
      <c r="C457" s="2">
        <v>0.9449884259259259</v>
      </c>
      <c r="D457" t="s">
        <v>423</v>
      </c>
      <c r="E457">
        <v>0.666</v>
      </c>
      <c r="F457">
        <v>9.4764</v>
      </c>
      <c r="G457" t="s">
        <v>424</v>
      </c>
      <c r="H457">
        <v>1.648</v>
      </c>
      <c r="I457">
        <v>99.8</v>
      </c>
      <c r="K457" s="2">
        <v>0.943055555555554</v>
      </c>
      <c r="L457" s="3">
        <f t="shared" si="39"/>
        <v>294.94305555555553</v>
      </c>
      <c r="M457">
        <f t="shared" si="37"/>
        <v>514.8132957036418</v>
      </c>
      <c r="N457">
        <f t="shared" si="40"/>
        <v>147.85807036035516</v>
      </c>
    </row>
    <row r="458" spans="1:14" ht="12.75">
      <c r="A458" t="s">
        <v>107</v>
      </c>
      <c r="B458" s="1">
        <v>36819</v>
      </c>
      <c r="C458" s="2">
        <v>0.9470717592592592</v>
      </c>
      <c r="D458" t="s">
        <v>423</v>
      </c>
      <c r="E458">
        <v>0.666</v>
      </c>
      <c r="F458">
        <v>10.1341</v>
      </c>
      <c r="G458" t="s">
        <v>424</v>
      </c>
      <c r="H458">
        <v>1.648</v>
      </c>
      <c r="I458">
        <v>96.1805</v>
      </c>
      <c r="K458" s="2">
        <v>0.945138888888887</v>
      </c>
      <c r="L458" s="3">
        <f t="shared" si="39"/>
        <v>294.9451388888889</v>
      </c>
      <c r="M458">
        <f t="shared" si="37"/>
        <v>550.543394114883</v>
      </c>
      <c r="N458">
        <f t="shared" si="40"/>
        <v>143.61642594719098</v>
      </c>
    </row>
    <row r="459" spans="1:14" ht="12.75">
      <c r="A459" t="s">
        <v>108</v>
      </c>
      <c r="B459" s="1">
        <v>36819</v>
      </c>
      <c r="C459" s="2">
        <v>0.949212962962963</v>
      </c>
      <c r="D459" t="s">
        <v>423</v>
      </c>
      <c r="E459">
        <v>0.666</v>
      </c>
      <c r="F459">
        <v>9.9733</v>
      </c>
      <c r="G459" t="s">
        <v>424</v>
      </c>
      <c r="H459">
        <v>1.645</v>
      </c>
      <c r="I459">
        <v>98.8515</v>
      </c>
      <c r="K459" s="2">
        <v>0.94722222222222</v>
      </c>
      <c r="L459" s="3">
        <f t="shared" si="39"/>
        <v>294.9472222222222</v>
      </c>
      <c r="M459">
        <f t="shared" si="37"/>
        <v>541.8078006459342</v>
      </c>
      <c r="N459">
        <f t="shared" si="40"/>
        <v>146.74653569371998</v>
      </c>
    </row>
    <row r="460" spans="1:14" ht="12.75">
      <c r="A460" t="s">
        <v>109</v>
      </c>
      <c r="B460" s="1">
        <v>36819</v>
      </c>
      <c r="C460" s="2">
        <v>0.951238425925926</v>
      </c>
      <c r="D460" t="s">
        <v>423</v>
      </c>
      <c r="E460">
        <v>0.666</v>
      </c>
      <c r="F460">
        <v>10.4348</v>
      </c>
      <c r="G460" t="s">
        <v>424</v>
      </c>
      <c r="H460">
        <v>1.645</v>
      </c>
      <c r="I460">
        <v>98.7337</v>
      </c>
      <c r="K460" s="2">
        <v>0.949305555555554</v>
      </c>
      <c r="L460" s="3">
        <f t="shared" si="39"/>
        <v>294.94930555555555</v>
      </c>
      <c r="M460">
        <f t="shared" si="37"/>
        <v>566.8791712051371</v>
      </c>
      <c r="N460">
        <f t="shared" si="40"/>
        <v>146.60848742410514</v>
      </c>
    </row>
    <row r="461" spans="1:14" ht="12.75">
      <c r="A461" t="s">
        <v>110</v>
      </c>
      <c r="B461" s="1">
        <v>36819</v>
      </c>
      <c r="C461" s="2">
        <v>0.9533333333333333</v>
      </c>
      <c r="D461" t="s">
        <v>423</v>
      </c>
      <c r="E461">
        <v>0.666</v>
      </c>
      <c r="F461">
        <v>9.8361</v>
      </c>
      <c r="G461" t="s">
        <v>424</v>
      </c>
      <c r="H461">
        <v>1.645</v>
      </c>
      <c r="I461">
        <v>126.1176</v>
      </c>
      <c r="K461" s="2">
        <v>0.951388888888887</v>
      </c>
      <c r="L461" s="3">
        <f t="shared" si="39"/>
        <v>294.9513888888889</v>
      </c>
      <c r="M461">
        <f t="shared" si="37"/>
        <v>534.3542967657119</v>
      </c>
      <c r="N461">
        <f t="shared" si="40"/>
        <v>178.69931943008584</v>
      </c>
    </row>
    <row r="462" spans="1:14" ht="12.75">
      <c r="A462" t="s">
        <v>431</v>
      </c>
      <c r="B462" s="1">
        <v>36819</v>
      </c>
      <c r="C462">
        <f>AVERAGE(C461,C463)</f>
        <v>0.9554166666666666</v>
      </c>
      <c r="D462" t="s">
        <v>423</v>
      </c>
      <c r="E462" t="s">
        <v>431</v>
      </c>
      <c r="F462" t="s">
        <v>431</v>
      </c>
      <c r="G462" t="s">
        <v>424</v>
      </c>
      <c r="H462" t="s">
        <v>431</v>
      </c>
      <c r="I462" t="s">
        <v>431</v>
      </c>
      <c r="K462" s="2">
        <v>0.95347222222222</v>
      </c>
      <c r="L462" s="3">
        <f t="shared" si="39"/>
        <v>294.9534722222222</v>
      </c>
      <c r="M462" t="s">
        <v>431</v>
      </c>
      <c r="N462" t="s">
        <v>431</v>
      </c>
    </row>
    <row r="463" spans="1:14" ht="12.75">
      <c r="A463" t="s">
        <v>111</v>
      </c>
      <c r="B463" s="1">
        <v>36819</v>
      </c>
      <c r="C463" s="2">
        <v>0.9575</v>
      </c>
      <c r="D463" t="s">
        <v>423</v>
      </c>
      <c r="E463">
        <v>0.666</v>
      </c>
      <c r="F463">
        <v>11.19</v>
      </c>
      <c r="G463" t="s">
        <v>424</v>
      </c>
      <c r="H463">
        <v>1.646</v>
      </c>
      <c r="I463">
        <v>95.0469</v>
      </c>
      <c r="K463" s="2">
        <v>0.955555555555553</v>
      </c>
      <c r="L463" s="3">
        <f t="shared" si="39"/>
        <v>294.9555555555556</v>
      </c>
      <c r="M463">
        <f t="shared" si="37"/>
        <v>607.9060380443789</v>
      </c>
      <c r="N463">
        <f aca="true" t="shared" si="41" ref="N463:N468">(277-103)/(-60+(AVERAGE($Q$4,$P$367)))*I463+277-((277-103)/(-60+(AVERAGE($Q$4,$P$367)))*210)</f>
        <v>142.28797502668732</v>
      </c>
    </row>
    <row r="464" spans="1:14" ht="12.75">
      <c r="A464" t="s">
        <v>112</v>
      </c>
      <c r="B464" s="1">
        <v>36819</v>
      </c>
      <c r="C464" s="2">
        <v>0.9595833333333333</v>
      </c>
      <c r="D464" t="s">
        <v>423</v>
      </c>
      <c r="E464">
        <v>0.666</v>
      </c>
      <c r="F464">
        <v>10.6328</v>
      </c>
      <c r="G464" t="s">
        <v>424</v>
      </c>
      <c r="H464">
        <v>1.645</v>
      </c>
      <c r="I464">
        <v>91.1811</v>
      </c>
      <c r="K464" s="2">
        <v>0.957638888888886</v>
      </c>
      <c r="L464" s="3">
        <f t="shared" si="39"/>
        <v>294.9576388888889</v>
      </c>
      <c r="M464">
        <f t="shared" si="37"/>
        <v>577.6356855512306</v>
      </c>
      <c r="N464">
        <f t="shared" si="41"/>
        <v>137.75769488511804</v>
      </c>
    </row>
    <row r="465" spans="1:14" ht="12.75">
      <c r="A465" t="s">
        <v>113</v>
      </c>
      <c r="B465" s="1">
        <v>36819</v>
      </c>
      <c r="C465" s="2">
        <v>0.9616666666666666</v>
      </c>
      <c r="D465" t="s">
        <v>423</v>
      </c>
      <c r="E465">
        <v>0.666</v>
      </c>
      <c r="F465">
        <v>10.416</v>
      </c>
      <c r="G465" t="s">
        <v>424</v>
      </c>
      <c r="H465">
        <v>1.648</v>
      </c>
      <c r="I465">
        <v>89.7948</v>
      </c>
      <c r="K465" s="2">
        <v>0.959722222222219</v>
      </c>
      <c r="L465" s="3">
        <f t="shared" si="39"/>
        <v>294.95972222222224</v>
      </c>
      <c r="M465">
        <f t="shared" si="37"/>
        <v>565.8578456005586</v>
      </c>
      <c r="N465">
        <f t="shared" si="41"/>
        <v>136.1331081604407</v>
      </c>
    </row>
    <row r="466" spans="1:14" ht="12.75">
      <c r="A466" t="s">
        <v>114</v>
      </c>
      <c r="B466" s="1">
        <v>36819</v>
      </c>
      <c r="C466" s="2">
        <v>0.96375</v>
      </c>
      <c r="D466" t="s">
        <v>423</v>
      </c>
      <c r="E466">
        <v>0.666</v>
      </c>
      <c r="F466">
        <v>8.9016</v>
      </c>
      <c r="G466" t="s">
        <v>424</v>
      </c>
      <c r="H466">
        <v>1.646</v>
      </c>
      <c r="I466">
        <v>92.6927</v>
      </c>
      <c r="K466" s="2">
        <v>0.961805555555554</v>
      </c>
      <c r="L466" s="3">
        <f t="shared" si="39"/>
        <v>294.96180555555554</v>
      </c>
      <c r="M466">
        <f t="shared" si="37"/>
        <v>483.58680860195204</v>
      </c>
      <c r="N466">
        <f t="shared" si="41"/>
        <v>139.5291190307014</v>
      </c>
    </row>
    <row r="467" spans="1:14" ht="12.75">
      <c r="A467" t="s">
        <v>115</v>
      </c>
      <c r="B467" s="1">
        <v>36819</v>
      </c>
      <c r="C467" s="2">
        <v>0.9658333333333333</v>
      </c>
      <c r="D467" t="s">
        <v>423</v>
      </c>
      <c r="E467">
        <v>0.666</v>
      </c>
      <c r="F467">
        <v>10.6016</v>
      </c>
      <c r="G467" t="s">
        <v>424</v>
      </c>
      <c r="H467">
        <v>1.646</v>
      </c>
      <c r="I467">
        <v>92.4032</v>
      </c>
      <c r="K467" s="2">
        <v>0.963888888888887</v>
      </c>
      <c r="L467" s="3">
        <f t="shared" si="39"/>
        <v>294.9638888888889</v>
      </c>
      <c r="M467">
        <f t="shared" si="37"/>
        <v>575.9407196542705</v>
      </c>
      <c r="N467">
        <f t="shared" si="41"/>
        <v>139.18985779085858</v>
      </c>
    </row>
    <row r="468" spans="1:14" ht="12.75">
      <c r="A468" t="s">
        <v>116</v>
      </c>
      <c r="B468" s="1">
        <v>36819</v>
      </c>
      <c r="C468" s="2">
        <v>0.9679282407407408</v>
      </c>
      <c r="D468" t="s">
        <v>423</v>
      </c>
      <c r="E468">
        <v>0.665</v>
      </c>
      <c r="F468">
        <v>8.9309</v>
      </c>
      <c r="G468" t="s">
        <v>424</v>
      </c>
      <c r="H468">
        <v>1.646</v>
      </c>
      <c r="I468">
        <v>94.9071</v>
      </c>
      <c r="K468" s="2">
        <v>0.96597222222222</v>
      </c>
      <c r="L468" s="3">
        <f t="shared" si="39"/>
        <v>294.9659722222222</v>
      </c>
      <c r="M468">
        <f t="shared" si="37"/>
        <v>485.17855542185373</v>
      </c>
      <c r="N468">
        <f t="shared" si="41"/>
        <v>142.12414524661818</v>
      </c>
    </row>
    <row r="469" spans="1:14" ht="12.75">
      <c r="A469" t="s">
        <v>431</v>
      </c>
      <c r="B469" s="1">
        <v>36819</v>
      </c>
      <c r="C469">
        <f>AVERAGE(C468,C470)</f>
        <v>0.9700405092592592</v>
      </c>
      <c r="D469" t="s">
        <v>423</v>
      </c>
      <c r="E469" t="s">
        <v>431</v>
      </c>
      <c r="F469" t="s">
        <v>431</v>
      </c>
      <c r="G469" t="s">
        <v>424</v>
      </c>
      <c r="H469" t="s">
        <v>431</v>
      </c>
      <c r="I469" t="s">
        <v>431</v>
      </c>
      <c r="K469" s="2">
        <v>0.968055555555553</v>
      </c>
      <c r="L469" s="3">
        <f t="shared" si="39"/>
        <v>294.96805555555557</v>
      </c>
      <c r="M469" t="s">
        <v>431</v>
      </c>
      <c r="N469" t="s">
        <v>431</v>
      </c>
    </row>
    <row r="470" spans="1:14" ht="12.75">
      <c r="A470" t="s">
        <v>117</v>
      </c>
      <c r="B470" s="1">
        <v>36819</v>
      </c>
      <c r="C470" s="2">
        <v>0.9721527777777778</v>
      </c>
      <c r="D470" t="s">
        <v>423</v>
      </c>
      <c r="E470">
        <v>0.665</v>
      </c>
      <c r="F470">
        <v>9.2346</v>
      </c>
      <c r="G470" t="s">
        <v>424</v>
      </c>
      <c r="H470">
        <v>1.646</v>
      </c>
      <c r="I470">
        <v>95.45</v>
      </c>
      <c r="K470" s="2">
        <v>0.970138888888886</v>
      </c>
      <c r="L470" s="3">
        <f t="shared" si="39"/>
        <v>294.97013888888887</v>
      </c>
      <c r="M470">
        <f t="shared" si="37"/>
        <v>501.6773100022003</v>
      </c>
      <c r="N470">
        <f>(277-103)/(-60+(AVERAGE($Q$4,$P$367)))*I470+277-((277-103)/(-60+(AVERAGE($Q$4,$P$367)))*210)</f>
        <v>142.76036261142184</v>
      </c>
    </row>
    <row r="471" spans="1:14" ht="12.75">
      <c r="A471" t="s">
        <v>118</v>
      </c>
      <c r="B471" s="1">
        <v>36819</v>
      </c>
      <c r="C471" s="2">
        <v>0.9741782407407408</v>
      </c>
      <c r="D471" t="s">
        <v>423</v>
      </c>
      <c r="E471">
        <v>0.665</v>
      </c>
      <c r="F471">
        <v>9.899</v>
      </c>
      <c r="G471" t="s">
        <v>424</v>
      </c>
      <c r="H471">
        <v>1.646</v>
      </c>
      <c r="I471">
        <v>91.8351</v>
      </c>
      <c r="K471" s="2">
        <v>0.97222222222222</v>
      </c>
      <c r="L471" s="3">
        <f t="shared" si="39"/>
        <v>294.97222222222223</v>
      </c>
      <c r="M471">
        <f t="shared" si="37"/>
        <v>537.7713914746475</v>
      </c>
      <c r="N471">
        <f>(277-103)/(-60+(AVERAGE($Q$4,$P$367)))*I471+277-((277-103)/(-60+(AVERAGE($Q$4,$P$367)))*210)</f>
        <v>138.5241088777163</v>
      </c>
    </row>
    <row r="472" spans="1:14" ht="12.75">
      <c r="A472" t="s">
        <v>431</v>
      </c>
      <c r="B472" s="1">
        <v>36819</v>
      </c>
      <c r="C472">
        <f>AVERAGE(C471,C473)</f>
        <v>0.9762615740740741</v>
      </c>
      <c r="D472" t="s">
        <v>423</v>
      </c>
      <c r="E472" t="s">
        <v>431</v>
      </c>
      <c r="F472" t="s">
        <v>431</v>
      </c>
      <c r="G472" t="s">
        <v>424</v>
      </c>
      <c r="H472" t="s">
        <v>431</v>
      </c>
      <c r="I472" t="s">
        <v>431</v>
      </c>
      <c r="K472" s="2">
        <v>0.974305555555554</v>
      </c>
      <c r="L472" s="3">
        <f t="shared" si="39"/>
        <v>294.97430555555553</v>
      </c>
      <c r="M472" t="s">
        <v>431</v>
      </c>
      <c r="N472" t="s">
        <v>431</v>
      </c>
    </row>
    <row r="473" spans="1:14" ht="12.75">
      <c r="A473" t="s">
        <v>119</v>
      </c>
      <c r="B473" s="1">
        <v>36819</v>
      </c>
      <c r="C473" s="2">
        <v>0.9783449074074074</v>
      </c>
      <c r="D473" t="s">
        <v>423</v>
      </c>
      <c r="E473">
        <v>0.666</v>
      </c>
      <c r="F473">
        <v>9.8056</v>
      </c>
      <c r="G473" t="s">
        <v>424</v>
      </c>
      <c r="H473">
        <v>1.648</v>
      </c>
      <c r="I473">
        <v>93.8915</v>
      </c>
      <c r="K473" s="2">
        <v>0.976388888888887</v>
      </c>
      <c r="L473" s="3">
        <f t="shared" si="39"/>
        <v>294.9763888888889</v>
      </c>
      <c r="M473">
        <f t="shared" si="37"/>
        <v>532.6973589497732</v>
      </c>
      <c r="N473">
        <f aca="true" t="shared" si="42" ref="N473:N478">(277-103)/(-60+(AVERAGE($Q$4,$P$367)))*I473+277-((277-103)/(-60+(AVERAGE($Q$4,$P$367)))*210)</f>
        <v>140.93397697309712</v>
      </c>
    </row>
    <row r="474" spans="1:14" ht="12.75">
      <c r="A474" t="s">
        <v>120</v>
      </c>
      <c r="B474" s="1">
        <v>36819</v>
      </c>
      <c r="C474" s="2">
        <v>0.9804282407407406</v>
      </c>
      <c r="D474" t="s">
        <v>423</v>
      </c>
      <c r="E474">
        <v>0.666</v>
      </c>
      <c r="F474">
        <v>10.0157</v>
      </c>
      <c r="G474" t="s">
        <v>424</v>
      </c>
      <c r="H474">
        <v>1.646</v>
      </c>
      <c r="I474">
        <v>96.4332</v>
      </c>
      <c r="K474" s="2">
        <v>0.97847222222222</v>
      </c>
      <c r="L474" s="3">
        <f t="shared" si="39"/>
        <v>294.9784722222222</v>
      </c>
      <c r="M474">
        <f t="shared" si="37"/>
        <v>544.1112158392391</v>
      </c>
      <c r="N474">
        <f t="shared" si="42"/>
        <v>143.91256175136465</v>
      </c>
    </row>
    <row r="475" spans="1:14" ht="12.75">
      <c r="A475" t="s">
        <v>121</v>
      </c>
      <c r="B475" s="1">
        <v>36819</v>
      </c>
      <c r="C475" s="2">
        <v>0.9825231481481481</v>
      </c>
      <c r="D475" t="s">
        <v>423</v>
      </c>
      <c r="E475">
        <v>0.668</v>
      </c>
      <c r="F475">
        <v>9.9595</v>
      </c>
      <c r="G475" t="s">
        <v>424</v>
      </c>
      <c r="H475">
        <v>1.646</v>
      </c>
      <c r="I475">
        <v>95.8713</v>
      </c>
      <c r="K475" s="2">
        <v>0.980555555555554</v>
      </c>
      <c r="L475" s="3">
        <f t="shared" si="39"/>
        <v>294.98055555555555</v>
      </c>
      <c r="M475">
        <f t="shared" si="37"/>
        <v>541.0581041915095</v>
      </c>
      <c r="N475">
        <f t="shared" si="42"/>
        <v>143.25407853662313</v>
      </c>
    </row>
    <row r="476" spans="1:14" ht="12.75">
      <c r="A476" t="s">
        <v>122</v>
      </c>
      <c r="B476" s="1">
        <v>36819</v>
      </c>
      <c r="C476" s="2">
        <v>0.9846064814814816</v>
      </c>
      <c r="D476" t="s">
        <v>423</v>
      </c>
      <c r="E476">
        <v>0.666</v>
      </c>
      <c r="F476">
        <v>10.0953</v>
      </c>
      <c r="G476" t="s">
        <v>424</v>
      </c>
      <c r="H476">
        <v>1.646</v>
      </c>
      <c r="I476">
        <v>93.1816</v>
      </c>
      <c r="K476" s="2">
        <v>0.982638888888887</v>
      </c>
      <c r="L476" s="3">
        <f t="shared" si="39"/>
        <v>294.9826388888889</v>
      </c>
      <c r="M476">
        <f t="shared" si="37"/>
        <v>548.4355519096888</v>
      </c>
      <c r="N476">
        <f t="shared" si="42"/>
        <v>140.10205450620793</v>
      </c>
    </row>
    <row r="477" spans="1:14" ht="12.75">
      <c r="A477" t="s">
        <v>123</v>
      </c>
      <c r="B477" s="1">
        <v>36819</v>
      </c>
      <c r="C477" s="2">
        <v>0.9866898148148149</v>
      </c>
      <c r="D477" t="s">
        <v>423</v>
      </c>
      <c r="E477">
        <v>0.666</v>
      </c>
      <c r="F477">
        <v>9.2414</v>
      </c>
      <c r="G477" t="s">
        <v>424</v>
      </c>
      <c r="H477">
        <v>1.646</v>
      </c>
      <c r="I477">
        <v>89.308</v>
      </c>
      <c r="K477" s="2">
        <v>0.98472222222222</v>
      </c>
      <c r="L477" s="3">
        <f t="shared" si="39"/>
        <v>294.9847222222222</v>
      </c>
      <c r="M477">
        <f t="shared" si="37"/>
        <v>502.0467256464095</v>
      </c>
      <c r="N477">
        <f t="shared" si="42"/>
        <v>135.56263364729574</v>
      </c>
    </row>
    <row r="478" spans="1:14" ht="12.75">
      <c r="A478" t="s">
        <v>124</v>
      </c>
      <c r="B478" s="1">
        <v>36819</v>
      </c>
      <c r="C478" s="2">
        <v>0.9887731481481481</v>
      </c>
      <c r="D478" t="s">
        <v>423</v>
      </c>
      <c r="E478">
        <v>0.665</v>
      </c>
      <c r="F478">
        <v>9.3777</v>
      </c>
      <c r="G478" t="s">
        <v>424</v>
      </c>
      <c r="H478">
        <v>1.643</v>
      </c>
      <c r="I478">
        <v>93.2273</v>
      </c>
      <c r="K478" s="2">
        <v>0.986805555555553</v>
      </c>
      <c r="L478" s="3">
        <f t="shared" si="39"/>
        <v>294.9868055555556</v>
      </c>
      <c r="M478">
        <f t="shared" si="37"/>
        <v>509.4513362796043</v>
      </c>
      <c r="N478">
        <f t="shared" si="42"/>
        <v>140.1556097347427</v>
      </c>
    </row>
    <row r="479" spans="1:14" ht="12.75">
      <c r="A479" t="s">
        <v>431</v>
      </c>
      <c r="B479" s="1">
        <v>36819</v>
      </c>
      <c r="C479">
        <f>AVERAGE(C478,C481)</f>
        <v>0.9919328703703703</v>
      </c>
      <c r="D479" t="s">
        <v>423</v>
      </c>
      <c r="E479" t="s">
        <v>431</v>
      </c>
      <c r="F479" t="s">
        <v>431</v>
      </c>
      <c r="G479" t="s">
        <v>424</v>
      </c>
      <c r="H479" t="s">
        <v>431</v>
      </c>
      <c r="I479" t="s">
        <v>431</v>
      </c>
      <c r="K479" s="2">
        <v>0.988888888888886</v>
      </c>
      <c r="L479" s="3">
        <f t="shared" si="39"/>
        <v>294.9888888888889</v>
      </c>
      <c r="M479" t="s">
        <v>431</v>
      </c>
      <c r="N479" t="s">
        <v>431</v>
      </c>
    </row>
    <row r="480" spans="1:14" ht="12.75">
      <c r="A480" t="s">
        <v>431</v>
      </c>
      <c r="B480" s="1">
        <v>36819</v>
      </c>
      <c r="C480">
        <f>AVERAGE(C479,C481)</f>
        <v>0.9935127314814813</v>
      </c>
      <c r="D480" t="s">
        <v>423</v>
      </c>
      <c r="E480" t="s">
        <v>431</v>
      </c>
      <c r="F480" t="s">
        <v>431</v>
      </c>
      <c r="G480" t="s">
        <v>424</v>
      </c>
      <c r="H480" t="s">
        <v>431</v>
      </c>
      <c r="I480" t="s">
        <v>431</v>
      </c>
      <c r="K480" s="2">
        <v>0.990972222222219</v>
      </c>
      <c r="L480" s="3">
        <f t="shared" si="39"/>
        <v>294.99097222222224</v>
      </c>
      <c r="M480" t="s">
        <v>431</v>
      </c>
      <c r="N480" t="s">
        <v>431</v>
      </c>
    </row>
    <row r="481" spans="1:14" ht="12.75">
      <c r="A481" t="s">
        <v>125</v>
      </c>
      <c r="B481" s="1">
        <v>36819</v>
      </c>
      <c r="C481" s="2">
        <v>0.9950925925925925</v>
      </c>
      <c r="D481" t="s">
        <v>423</v>
      </c>
      <c r="E481">
        <v>0.666</v>
      </c>
      <c r="F481">
        <v>9.3392</v>
      </c>
      <c r="G481" t="s">
        <v>424</v>
      </c>
      <c r="H481">
        <v>1.645</v>
      </c>
      <c r="I481">
        <v>128.3165</v>
      </c>
      <c r="K481" s="2">
        <v>0.993055555555554</v>
      </c>
      <c r="L481" s="3">
        <f t="shared" si="39"/>
        <v>294.99305555555554</v>
      </c>
      <c r="M481">
        <f t="shared" si="37"/>
        <v>507.3597918234194</v>
      </c>
      <c r="N481">
        <f>(277-103)/(-60+(AVERAGE($Q$4,$P$367)))*I481+277-((277-103)/(-60+(AVERAGE($Q$4,$P$367)))*210)</f>
        <v>181.27618140000067</v>
      </c>
    </row>
    <row r="482" spans="1:14" ht="12.75">
      <c r="A482" t="s">
        <v>126</v>
      </c>
      <c r="B482" s="1">
        <v>36819</v>
      </c>
      <c r="C482" s="2">
        <v>0.9971180555555555</v>
      </c>
      <c r="D482" t="s">
        <v>423</v>
      </c>
      <c r="E482">
        <v>0.668</v>
      </c>
      <c r="F482">
        <v>9.8128</v>
      </c>
      <c r="G482" t="s">
        <v>424</v>
      </c>
      <c r="H482">
        <v>1.648</v>
      </c>
      <c r="I482">
        <v>123.3996</v>
      </c>
      <c r="K482" s="2">
        <v>0.995138888888887</v>
      </c>
      <c r="L482" s="3">
        <f t="shared" si="39"/>
        <v>294.9951388888889</v>
      </c>
      <c r="M482">
        <f t="shared" si="37"/>
        <v>533.0885049259947</v>
      </c>
      <c r="N482">
        <f>(277-103)/(-60+(AVERAGE($Q$4,$P$367)))*I482+277-((277-103)/(-60+(AVERAGE($Q$4,$P$367)))*210)</f>
        <v>175.5141310021316</v>
      </c>
    </row>
    <row r="483" spans="1:14" ht="12.75">
      <c r="A483" t="s">
        <v>127</v>
      </c>
      <c r="B483" s="1">
        <v>36819</v>
      </c>
      <c r="C483" s="2">
        <v>0.9992013888888889</v>
      </c>
      <c r="D483" t="s">
        <v>423</v>
      </c>
      <c r="E483">
        <v>0.666</v>
      </c>
      <c r="F483">
        <v>9.2557</v>
      </c>
      <c r="G483" t="s">
        <v>424</v>
      </c>
      <c r="H483">
        <v>1.646</v>
      </c>
      <c r="I483">
        <v>92.11</v>
      </c>
      <c r="K483" s="2">
        <v>0.99722222222222</v>
      </c>
      <c r="L483" s="3">
        <f t="shared" si="39"/>
        <v>294.9972222222222</v>
      </c>
      <c r="M483">
        <f t="shared" si="37"/>
        <v>502.8235850158496</v>
      </c>
      <c r="N483">
        <f>(277-103)/(-60+(AVERAGE($Q$4,$P$367)))*I483+277-((277-103)/(-60+(AVERAGE($Q$4,$P$367)))*210)</f>
        <v>138.84626056971211</v>
      </c>
    </row>
    <row r="484" spans="1:14" ht="12.75">
      <c r="A484" t="s">
        <v>128</v>
      </c>
      <c r="B484" s="1">
        <v>36819</v>
      </c>
      <c r="C484" s="2">
        <v>0.0012847222222222223</v>
      </c>
      <c r="D484" t="s">
        <v>423</v>
      </c>
      <c r="E484">
        <v>0.671</v>
      </c>
      <c r="F484">
        <v>9.0638</v>
      </c>
      <c r="G484" t="s">
        <v>424</v>
      </c>
      <c r="H484">
        <v>1.65</v>
      </c>
      <c r="I484">
        <v>97.7013</v>
      </c>
      <c r="K484" s="2">
        <v>0.999305555555553</v>
      </c>
      <c r="L484" s="3">
        <f t="shared" si="39"/>
        <v>294.99930555555557</v>
      </c>
      <c r="M484">
        <f t="shared" si="37"/>
        <v>492.3984582329439</v>
      </c>
      <c r="N484">
        <f>(277-103)/(-60+(AVERAGE($Q$4,$P$367)))*I484+277-((277-103)/(-60+(AVERAGE($Q$4,$P$367)))*210)</f>
        <v>145.39863145169164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