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<sst xmlns="http://schemas.openxmlformats.org/spreadsheetml/2006/main" count="1828" uniqueCount="441">
  <si>
    <t>c:\data\co\001018\fld1048</t>
  </si>
  <si>
    <t>c:\data\co\001018\fld1049</t>
  </si>
  <si>
    <t>c:\data\co\001018\fld1050</t>
  </si>
  <si>
    <t>c:\data\co\001018\fld1051</t>
  </si>
  <si>
    <t>c:\data\co\001018\fld1052</t>
  </si>
  <si>
    <t>c:\data\co\001018\fld1053</t>
  </si>
  <si>
    <t>c:\data\co\001018\fld1054</t>
  </si>
  <si>
    <t>c:\data\co\001018\fld1055</t>
  </si>
  <si>
    <t>c:\data\co\001018\fld1056</t>
  </si>
  <si>
    <t>c:\data\co\001018\fld1057</t>
  </si>
  <si>
    <t>c:\data\co\001018\fld1058</t>
  </si>
  <si>
    <t>c:\data\co\001018\fld1059</t>
  </si>
  <si>
    <t>c:\data\co\001018\fld1060</t>
  </si>
  <si>
    <t>c:\data\co\001018\fld1061</t>
  </si>
  <si>
    <t>c:\data\co\001018\fld1062</t>
  </si>
  <si>
    <t>c:\data\co\001018\fld1063</t>
  </si>
  <si>
    <t>c:\data\co\001018\fld1064</t>
  </si>
  <si>
    <t>c:\data\co\001018\fld1065</t>
  </si>
  <si>
    <t>c:\data\co\001018\fld1066</t>
  </si>
  <si>
    <t>c:\data\co\001018\fld1067</t>
  </si>
  <si>
    <t>c:\data\co\001018\fld1068</t>
  </si>
  <si>
    <t>c:\data\co\001018\fld1069</t>
  </si>
  <si>
    <t>c:\data\co\001018\fld1070</t>
  </si>
  <si>
    <t>c:\data\co\001018\fld1071</t>
  </si>
  <si>
    <t>c:\data\co\001018\fld1072</t>
  </si>
  <si>
    <t>c:\data\co\001018\fld1073</t>
  </si>
  <si>
    <t>c:\data\co\001018\fld1074</t>
  </si>
  <si>
    <t>c:\data\co\001018\fld1075</t>
  </si>
  <si>
    <t>c:\data\co\001018\fld1076</t>
  </si>
  <si>
    <t>c:\data\co\001018\fld1077</t>
  </si>
  <si>
    <t>c:\data\co\001018\fld1078</t>
  </si>
  <si>
    <t>c:\data\co\001018\fld1079</t>
  </si>
  <si>
    <t>c:\data\co\001018\fld1080</t>
  </si>
  <si>
    <t>c:\data\co\001018\fld1081</t>
  </si>
  <si>
    <t>c:\data\co\001018\fld1082</t>
  </si>
  <si>
    <t>c:\data\co\001018\fld1083</t>
  </si>
  <si>
    <t>c:\data\co\001018\fld1084</t>
  </si>
  <si>
    <t>c:\data\co\001018\fld1085</t>
  </si>
  <si>
    <t>c:\data\co\001018\fld1086</t>
  </si>
  <si>
    <t>c:\data\co\001018\fld1087</t>
  </si>
  <si>
    <t>c:\data\co\001018\fld1088</t>
  </si>
  <si>
    <t>c:\data\co\001018\fld1089</t>
  </si>
  <si>
    <t>c:\data\co\001018\fld1090</t>
  </si>
  <si>
    <t>c:\data\co\001018\fld1091</t>
  </si>
  <si>
    <t>c:\data\co\001018\fld1092</t>
  </si>
  <si>
    <t>c:\data\co\001018\fld1093</t>
  </si>
  <si>
    <t>c:\data\co\001018\fld1094</t>
  </si>
  <si>
    <t>c:\data\co\001018\fld1095</t>
  </si>
  <si>
    <t>c:\data\co\001018\fld1096</t>
  </si>
  <si>
    <t>c:\data\co\001018\fld1097</t>
  </si>
  <si>
    <t>c:\data\co\001018\fld1098</t>
  </si>
  <si>
    <t>c:\data\co\001018\fld1099</t>
  </si>
  <si>
    <t>c:\data\co\001018\fld1100</t>
  </si>
  <si>
    <t>c:\data\co\001018\fld1101</t>
  </si>
  <si>
    <t>c:\data\co\001018\fld1102</t>
  </si>
  <si>
    <t>c:\data\co\001018\fld1103</t>
  </si>
  <si>
    <t>c:\data\co\001018\fld1104</t>
  </si>
  <si>
    <t>c:\data\co\001018\fld1105</t>
  </si>
  <si>
    <t>c:\data\co\001018\fld1106</t>
  </si>
  <si>
    <t>c:\data\co\001018\fld1107</t>
  </si>
  <si>
    <t>c:\data\co\001018\fld1108</t>
  </si>
  <si>
    <t>c:\data\co\001018\fld1109</t>
  </si>
  <si>
    <t>c:\data\co\001018\fld1110</t>
  </si>
  <si>
    <t>c:\data\co\001018\fld1111</t>
  </si>
  <si>
    <t>c:\data\co\001018\fld1112</t>
  </si>
  <si>
    <t>c:\data\co\001018\fld1113</t>
  </si>
  <si>
    <t>c:\data\co\001018\fld1114</t>
  </si>
  <si>
    <t>c:\data\co\001018\fld1115</t>
  </si>
  <si>
    <t>c:\data\co\001018\fld1116</t>
  </si>
  <si>
    <t>c:\data\co\001018\fld1117</t>
  </si>
  <si>
    <t>c:\data\co\001018\fld1118</t>
  </si>
  <si>
    <t>c:\data\co\001018\fld1119</t>
  </si>
  <si>
    <t>c:\data\co\001018\fld1120</t>
  </si>
  <si>
    <t>c:\data\co\001018\fld1121</t>
  </si>
  <si>
    <t>c:\data\co\001018\fld1122</t>
  </si>
  <si>
    <t>c:\data\co\001018\fld1123</t>
  </si>
  <si>
    <t>c:\data\co\001018\fld1124</t>
  </si>
  <si>
    <t>c:\data\co\001018\fld1125</t>
  </si>
  <si>
    <t>c:\data\co\001018\fld1126</t>
  </si>
  <si>
    <t>c:\data\co\001018\fld1127</t>
  </si>
  <si>
    <t>c:\data\co\001018\fld1128</t>
  </si>
  <si>
    <t>c:\data\co\001018\fld1129</t>
  </si>
  <si>
    <t>c:\data\co\001018\fld1130</t>
  </si>
  <si>
    <t>c:\data\co\001018\fld1131</t>
  </si>
  <si>
    <t>c:\data\co\001018\fld1132</t>
  </si>
  <si>
    <t>c:\data\co\001018\fld1133</t>
  </si>
  <si>
    <t>c:\data\co\001018\fld1134</t>
  </si>
  <si>
    <t>c:\data\co\001018\fld1135</t>
  </si>
  <si>
    <t>c:\data\co\001018\fld1136</t>
  </si>
  <si>
    <t>c:\data\co\001018\fld1137</t>
  </si>
  <si>
    <t>c:\data\co\001018\fld1138</t>
  </si>
  <si>
    <t>c:\data\co\001018\fld1139</t>
  </si>
  <si>
    <t>c:\data\co\001018\fld1140</t>
  </si>
  <si>
    <t>c:\data\co\001018\fld1141</t>
  </si>
  <si>
    <t>c:\data\co\001018\fld1142</t>
  </si>
  <si>
    <t>c:\data\co\001018\fld1143</t>
  </si>
  <si>
    <t>c:\data\co\001018\fld1144</t>
  </si>
  <si>
    <t>c:\data\co\001018\fld1145</t>
  </si>
  <si>
    <t>c:\data\co\001018\fld1146</t>
  </si>
  <si>
    <t>c:\data\co\001018\fld1147</t>
  </si>
  <si>
    <t>c:\data\co\001018\fld1148</t>
  </si>
  <si>
    <t>c:\data\co\001018\fld1149</t>
  </si>
  <si>
    <t>c:\data\co\001018\fld1150</t>
  </si>
  <si>
    <t>c:\data\co\001018\fld1151</t>
  </si>
  <si>
    <t>c:\data\co\001018\fld1152</t>
  </si>
  <si>
    <t>c:\data\co\001018\fld1153</t>
  </si>
  <si>
    <t>c:\data\co\001018\fld1154</t>
  </si>
  <si>
    <t>c:\data\co\001018\fld1155</t>
  </si>
  <si>
    <t>c:\data\co\001018\fld1156</t>
  </si>
  <si>
    <t>c:\data\co\001018\fld1157</t>
  </si>
  <si>
    <t>c:\data\co\001018\fld1158</t>
  </si>
  <si>
    <t>c:\data\co\001018\fld1159</t>
  </si>
  <si>
    <t>c:\data\co\001018\fld1160</t>
  </si>
  <si>
    <t>c:\data\co\001018\fld1161</t>
  </si>
  <si>
    <t>c:\data\co\001018\fld1162</t>
  </si>
  <si>
    <t>c:\data\co\001018\fld1163</t>
  </si>
  <si>
    <t>c:\data\co\001018\fld1164</t>
  </si>
  <si>
    <t>c:\data\co\001018\fld1165</t>
  </si>
  <si>
    <t>c:\data\co\001018\fld1166</t>
  </si>
  <si>
    <t>c:\data\co\001018\fld1167</t>
  </si>
  <si>
    <t>c:\data\co\001018\fld1168</t>
  </si>
  <si>
    <t>c:\data\co\001018\fld1169</t>
  </si>
  <si>
    <t>c:\data\co\001018\fld1170</t>
  </si>
  <si>
    <t>c:\data\co\001018\fld1171</t>
  </si>
  <si>
    <t>c:\data\co\001018\fld1172</t>
  </si>
  <si>
    <t>c:\data\co\001018\fld1173</t>
  </si>
  <si>
    <t>c:\data\co\001018\fld1174</t>
  </si>
  <si>
    <t>c:\data\co\001018\fld1175</t>
  </si>
  <si>
    <t>c:\data\co\001018\fld1176</t>
  </si>
  <si>
    <t>c:\data\co\001018\fld1177</t>
  </si>
  <si>
    <t>c:\data\co\001018\fld1178</t>
  </si>
  <si>
    <t>c:\data\co\001018\fld1179</t>
  </si>
  <si>
    <t>c:\data\co\001018\fld1180</t>
  </si>
  <si>
    <t>c:\data\co\001018\fld1181</t>
  </si>
  <si>
    <t>c:\data\co\001018\fld1182</t>
  </si>
  <si>
    <t>c:\data\co\001018\fld1183</t>
  </si>
  <si>
    <t>c:\data\co\001018\fld1184</t>
  </si>
  <si>
    <t>c:\data\co\001018\fld1185</t>
  </si>
  <si>
    <t>c:\data\co\001018\fld1186</t>
  </si>
  <si>
    <t>c:\data\co\001018\fld1187</t>
  </si>
  <si>
    <t>c:\data\co\001018\fld1188</t>
  </si>
  <si>
    <t>c:\data\co\001018\fld1189</t>
  </si>
  <si>
    <t>c:\data\co\001018\fld1190</t>
  </si>
  <si>
    <t>c:\data\co\001018\fld1191</t>
  </si>
  <si>
    <t>c:\data\co\001018\fld1192</t>
  </si>
  <si>
    <t>c:\data\co\001018\fld1193</t>
  </si>
  <si>
    <t>c:\data\co\001018\fld1194</t>
  </si>
  <si>
    <t>c:\data\co\001018\fld1195</t>
  </si>
  <si>
    <t>c:\data\co\001018\fld1196</t>
  </si>
  <si>
    <t>c:\data\co\001018\fld1197</t>
  </si>
  <si>
    <t>c:\data\co\001018\fld1198</t>
  </si>
  <si>
    <t>c:\data\co\001018\fld1199</t>
  </si>
  <si>
    <t>c:\data\co\001018\fld1200</t>
  </si>
  <si>
    <t>c:\data\co\001018\fld1201</t>
  </si>
  <si>
    <t>c:\data\co\001018\fld1202</t>
  </si>
  <si>
    <t>c:\data\co\001018\fld1203</t>
  </si>
  <si>
    <t>c:\data\co\001018\fld1204</t>
  </si>
  <si>
    <t>c:\data\co\001018\fld1205</t>
  </si>
  <si>
    <t>c:\data\co\001018\fld1206</t>
  </si>
  <si>
    <t>c:\data\co\001018\fld1207</t>
  </si>
  <si>
    <t>c:\data\co\001018\fld1208</t>
  </si>
  <si>
    <t>c:\data\co\001018\fld1209</t>
  </si>
  <si>
    <t>c:\data\co\001018\fld1210</t>
  </si>
  <si>
    <t>c:\data\co\001018\fld1211</t>
  </si>
  <si>
    <t>c:\data\co\001018\fld1212</t>
  </si>
  <si>
    <t>c:\data\co\001018\fld1213</t>
  </si>
  <si>
    <t>c:\data\co\001018\fld1214</t>
  </si>
  <si>
    <t>c:\data\co\001018\fld1215</t>
  </si>
  <si>
    <t>c:\data\co\001018\fld1216</t>
  </si>
  <si>
    <t>c:\data\co\001018\fld1217</t>
  </si>
  <si>
    <t>c:\data\co\001018\fld1218</t>
  </si>
  <si>
    <t>c:\data\co\001018\fld1219</t>
  </si>
  <si>
    <t>c:\data\co\001018\fld1220</t>
  </si>
  <si>
    <t>c:\data\co\001018\fld1221</t>
  </si>
  <si>
    <t>c:\data\co\001018\fld1222</t>
  </si>
  <si>
    <t>c:\data\co\001018\fld1223</t>
  </si>
  <si>
    <t>c:\data\co\001018\fld1224</t>
  </si>
  <si>
    <t>c:\data\co\001018\fld1225</t>
  </si>
  <si>
    <t>c:\data\co\001018\fld1226</t>
  </si>
  <si>
    <t>c:\data\co\001018\fld1227</t>
  </si>
  <si>
    <t>c:\data\co\001018\fld1228</t>
  </si>
  <si>
    <t>c:\data\co\001018\fld1229</t>
  </si>
  <si>
    <t>c:\data\co\001018\fld1230</t>
  </si>
  <si>
    <t>c:\data\co\001018\fld1231</t>
  </si>
  <si>
    <t>c:\data\co\001018\fld1232</t>
  </si>
  <si>
    <t>c:\data\co\001018\fld1233</t>
  </si>
  <si>
    <t>c:\data\co\001018\fld1234</t>
  </si>
  <si>
    <t>c:\data\co\001018\fld1235</t>
  </si>
  <si>
    <t>c:\data\co\001018\fld1236</t>
  </si>
  <si>
    <t>c:\data\co\001018\fld1237</t>
  </si>
  <si>
    <t>c:\data\co\001018\fld1238</t>
  </si>
  <si>
    <t>c:\data\co\001018\fld1239</t>
  </si>
  <si>
    <t>c:\data\co\001018\fld1240</t>
  </si>
  <si>
    <t>c:\data\co\001018\fld1241</t>
  </si>
  <si>
    <t>c:\data\co\001018\fld1242</t>
  </si>
  <si>
    <t>c:\data\co\001018\fld1243</t>
  </si>
  <si>
    <t>c:\data\co\001018\fld1244</t>
  </si>
  <si>
    <t>c:\data\co\001018\fld1245</t>
  </si>
  <si>
    <t>c:\data\co\001018\fld1246</t>
  </si>
  <si>
    <t>c:\data\co\001018\fld1247</t>
  </si>
  <si>
    <t>c:\data\co\001018\fld1248</t>
  </si>
  <si>
    <t>c:\data\co\001018\fld1249</t>
  </si>
  <si>
    <t>c:\data\co\001018\fld1250</t>
  </si>
  <si>
    <t>c:\data\co\001018\fld1251</t>
  </si>
  <si>
    <t>c:\data\co\001018\fld1252</t>
  </si>
  <si>
    <t>c:\data\co\001018\fld1253</t>
  </si>
  <si>
    <t>c:\data\co\001018\fld1254</t>
  </si>
  <si>
    <t>c:\data\co\001018\fld1255</t>
  </si>
  <si>
    <t>c:\data\co\001018\fld1256</t>
  </si>
  <si>
    <t>c:\data\co\001018\fld1257</t>
  </si>
  <si>
    <t>c:\data\co\001018\fld1258</t>
  </si>
  <si>
    <t>c:\data\co\001018\fld1259</t>
  </si>
  <si>
    <t>c:\data\co\001018\fld1260</t>
  </si>
  <si>
    <t>c:\data\co\001018\fld1261</t>
  </si>
  <si>
    <t>c:\data\co\001018\fld1262</t>
  </si>
  <si>
    <t>c:\data\co\001018\fld1263</t>
  </si>
  <si>
    <t>c:\data\co\001018\fld1264</t>
  </si>
  <si>
    <t>c:\data\co\001018\fld1265</t>
  </si>
  <si>
    <t>c:\data\co\001018\fld1266</t>
  </si>
  <si>
    <t>c:\data\co\001018\fld1267</t>
  </si>
  <si>
    <t>c:\data\co\001018\fld1268</t>
  </si>
  <si>
    <t>c:\data\co\001018\fld1269</t>
  </si>
  <si>
    <t>c:\data\co\001018\fld1270</t>
  </si>
  <si>
    <t>c:\data\co\001018\fld1271</t>
  </si>
  <si>
    <t>c:\data\co\001018\fld1272</t>
  </si>
  <si>
    <t>c:\data\co\001018\fld1273</t>
  </si>
  <si>
    <t>c:\data\co\001018\fld1274</t>
  </si>
  <si>
    <t>c:\data\co\001018\fld1275</t>
  </si>
  <si>
    <t>c:\data\co\001018\fld1276</t>
  </si>
  <si>
    <t>c:\data\co\001018\fld1277</t>
  </si>
  <si>
    <t>c:\data\co\001018\fld1278</t>
  </si>
  <si>
    <t>c:\data\co\001018\fld1279</t>
  </si>
  <si>
    <t>c:\data\co\001018\fld1280</t>
  </si>
  <si>
    <t>c:\data\co\001018\fld1281</t>
  </si>
  <si>
    <t>c:\data\co\001018\fld1282</t>
  </si>
  <si>
    <t>c:\data\co\001018\fld1283</t>
  </si>
  <si>
    <t>c:\data\co\001018\fld1284</t>
  </si>
  <si>
    <t>c:\data\co\001018\fld1285</t>
  </si>
  <si>
    <t>c:\data\co\001018\fld1286</t>
  </si>
  <si>
    <t>c:\data\co\001018\fld1287</t>
  </si>
  <si>
    <t>c:\data\co\001018\fld1288</t>
  </si>
  <si>
    <t>c:\data\co\001018\fld1289</t>
  </si>
  <si>
    <t>c:\data\co\001018\fld1290</t>
  </si>
  <si>
    <t>c:\data\co\001018\fld1291</t>
  </si>
  <si>
    <t>c:\data\co\001018\fld1292</t>
  </si>
  <si>
    <t>c:\data\co\001018\fld1293</t>
  </si>
  <si>
    <t>c:\data\co\001018\fld1294</t>
  </si>
  <si>
    <t>c:\data\co\001018\fld1295</t>
  </si>
  <si>
    <t>c:\data\co\001018\fld1296</t>
  </si>
  <si>
    <t>c:\data\co\001018\fld1297</t>
  </si>
  <si>
    <t>c:\data\co\001018\fld1298</t>
  </si>
  <si>
    <t>c:\data\co\001018\fld1299</t>
  </si>
  <si>
    <t>c:\data\co\001018\fld1300</t>
  </si>
  <si>
    <t>c:\data\co\001018\fld1301</t>
  </si>
  <si>
    <t>c:\data\co\001018\fld1302</t>
  </si>
  <si>
    <t>c:\data\co\001018\fld1303</t>
  </si>
  <si>
    <t>c:\data\co\001018\fld1304</t>
  </si>
  <si>
    <t>c:\data\co\001018\fld1305</t>
  </si>
  <si>
    <t>c:\data\co\001018\fld1306</t>
  </si>
  <si>
    <t>c:\data\co\001018\fld1307</t>
  </si>
  <si>
    <t>c:\data\co\001018\fld1308</t>
  </si>
  <si>
    <t>c:\data\co\001018\fld1309</t>
  </si>
  <si>
    <t>c:\data\co\001018\fld1310</t>
  </si>
  <si>
    <t>c:\data\co\001018\fld1311</t>
  </si>
  <si>
    <t>c:\data\co\001018\fld1312</t>
  </si>
  <si>
    <t>c:\data\co\001018\fld1313</t>
  </si>
  <si>
    <t>c:\data\co\001018\fld1314</t>
  </si>
  <si>
    <t>c:\data\co\001018\fld1315</t>
  </si>
  <si>
    <t>c:\data\co\001018\fld1316</t>
  </si>
  <si>
    <t>c:\data\co\001018\fld1317</t>
  </si>
  <si>
    <t>c:\data\co\001018\fld1318</t>
  </si>
  <si>
    <t>c:\data\co\001018\fld1319</t>
  </si>
  <si>
    <t>c:\data\co\001018\fld1320</t>
  </si>
  <si>
    <t>c:\data\co\001018\fld1321</t>
  </si>
  <si>
    <t>c:\data\co\001018\fld1322</t>
  </si>
  <si>
    <t>c:\data\co\001018\fld1323</t>
  </si>
  <si>
    <t>c:\data\co\001018\fld1324</t>
  </si>
  <si>
    <t>c:\data\co\001018\fld1325</t>
  </si>
  <si>
    <t>c:\data\co\001018\fld1326</t>
  </si>
  <si>
    <t>c:\data\co\001018\fld1327</t>
  </si>
  <si>
    <t>c:\data\co\001018\fld1328</t>
  </si>
  <si>
    <t>c:\data\co\001018\fld1329</t>
  </si>
  <si>
    <t>c:\data\co\001018\fld1330</t>
  </si>
  <si>
    <t>c:\data\co\001018\fld1331</t>
  </si>
  <si>
    <t>c:\data\co\001018\fld1332</t>
  </si>
  <si>
    <t>c:\data\co\001018\fld1333</t>
  </si>
  <si>
    <t>c:\data\co\001018\fld1334</t>
  </si>
  <si>
    <t>c:\data\co\001018\fld1335</t>
  </si>
  <si>
    <t>c:\data\co\001018\fld1336</t>
  </si>
  <si>
    <t>c:\data\co\001018\fld1337</t>
  </si>
  <si>
    <t>c:\data\co\001018\fld1338</t>
  </si>
  <si>
    <t>c:\data\co\001018\fld1339</t>
  </si>
  <si>
    <t>c:\data\co\001018\fld1340</t>
  </si>
  <si>
    <t>c:\data\co\001018\fld1341</t>
  </si>
  <si>
    <t>c:\data\co\001018\fld1342</t>
  </si>
  <si>
    <t>c:\data\co\001018\fld1343</t>
  </si>
  <si>
    <t>c:\data\co\001018\fld1344</t>
  </si>
  <si>
    <t>c:\data\co\001018\fld1345</t>
  </si>
  <si>
    <t>c:\data\co\001018\fld1346</t>
  </si>
  <si>
    <t>c:\data\co\001018\fld1347</t>
  </si>
  <si>
    <t>c:\data\co\001018\fld1348</t>
  </si>
  <si>
    <t>c:\data\co\001018\fld1349</t>
  </si>
  <si>
    <t>c:\data\co\001018\fld1350</t>
  </si>
  <si>
    <t>c:\data\co\001018\fld1351</t>
  </si>
  <si>
    <t>c:\data\co\001018\fld1352</t>
  </si>
  <si>
    <t>c:\data\co\001018\fld1353</t>
  </si>
  <si>
    <t>c:\data\co\001018\fld1354</t>
  </si>
  <si>
    <t>c:\data\co\001018\fld1355</t>
  </si>
  <si>
    <t>c:\data\co\001018\fld1356</t>
  </si>
  <si>
    <t>c:\data\co\001018\fld1357</t>
  </si>
  <si>
    <t>c:\data\co\001018\fld1358</t>
  </si>
  <si>
    <t>c:\data\co\001018\fld1359</t>
  </si>
  <si>
    <t>c:\data\co\001018\fld1360</t>
  </si>
  <si>
    <t>c:\data\co\001018\fld1361</t>
  </si>
  <si>
    <t>c:\data\co\001018\fld1362</t>
  </si>
  <si>
    <t>c:\data\co\001018\fld1363</t>
  </si>
  <si>
    <t>c:\data\co\001018\fld1364</t>
  </si>
  <si>
    <t>c:\data\co\001018\fld1365</t>
  </si>
  <si>
    <t>c:\data\co\001018\fld1366</t>
  </si>
  <si>
    <t>c:\data\co\001018\fld1367</t>
  </si>
  <si>
    <t>c:\data\co\001018\fld1368</t>
  </si>
  <si>
    <t>c:\data\co\001018\fld1369</t>
  </si>
  <si>
    <t>c:\data\co\001018\fld1370</t>
  </si>
  <si>
    <t>c:\data\co\001018\fld1371</t>
  </si>
  <si>
    <t>c:\data\co\001018\fld1372</t>
  </si>
  <si>
    <t>c:\data\co\001018\fld1373</t>
  </si>
  <si>
    <t>c:\data\co\001018\fld1374</t>
  </si>
  <si>
    <t>c:\data\co\001018\fld1375</t>
  </si>
  <si>
    <t>c:\data\co\001018\fld1376</t>
  </si>
  <si>
    <t>c:\data\co\001018\fld1377</t>
  </si>
  <si>
    <t>c:\data\co\001018\fld1378</t>
  </si>
  <si>
    <t>c:\data\co\001018\fld1379</t>
  </si>
  <si>
    <t>c:\data\co\001018\fld1380</t>
  </si>
  <si>
    <t>c:\data\co\001018\fld1381</t>
  </si>
  <si>
    <t>c:\data\co\001018\fld1382</t>
  </si>
  <si>
    <t>c:\data\co\001018\fld1383</t>
  </si>
  <si>
    <t>c:\data\co\001018\fld1384</t>
  </si>
  <si>
    <t>c:\data\co\001018\fld1385</t>
  </si>
  <si>
    <t>c:\data\co\001018\fld1386</t>
  </si>
  <si>
    <t>c:\data\co\001018\fld1387</t>
  </si>
  <si>
    <t>c:\data\co\001018\fld1388</t>
  </si>
  <si>
    <t>c:\data\co\001018\fld1389</t>
  </si>
  <si>
    <t>c:\data\co\001018\fld1390</t>
  </si>
  <si>
    <t>c:\data\co\001018\fld1391</t>
  </si>
  <si>
    <t>c:\data\co\001018\fld1392</t>
  </si>
  <si>
    <t>c:\data\co\001018\fld1393</t>
  </si>
  <si>
    <t>c:\data\co\001018\fld1394</t>
  </si>
  <si>
    <t>c:\data\co\001018\fld1395</t>
  </si>
  <si>
    <t>c:\data\co\001018\fld1396</t>
  </si>
  <si>
    <t>c:\data\co\001018\fld1397</t>
  </si>
  <si>
    <t>c:\data\co\001018\fld1398</t>
  </si>
  <si>
    <t>c:\data\co\001018\fld1399</t>
  </si>
  <si>
    <t>c:\data\co\001018\fld1400</t>
  </si>
  <si>
    <t>c:\data\co\001018\fld1401</t>
  </si>
  <si>
    <t>c:\data\co\001018\fld1402</t>
  </si>
  <si>
    <t>c:\data\co\001018\fld1403</t>
  </si>
  <si>
    <t>c:\data\co\001018\fld1404</t>
  </si>
  <si>
    <t>c:\data\co\001018\fld1405</t>
  </si>
  <si>
    <t>c:\data\co\001018\fld1406</t>
  </si>
  <si>
    <t>c:\data\co\001018\fld1407</t>
  </si>
  <si>
    <t>c:\data\co\001018\fld1408</t>
  </si>
  <si>
    <t>c:\data\co\001018\fld1409</t>
  </si>
  <si>
    <t>c:\data\co\001018\fld1410</t>
  </si>
  <si>
    <t>c:\data\co\001018\fld1411</t>
  </si>
  <si>
    <t>c:\data\co\001018\fld1412</t>
  </si>
  <si>
    <t>c:\data\co\001018\fld1413</t>
  </si>
  <si>
    <t>c:\data\co\001018\fld1414</t>
  </si>
  <si>
    <t>c:\data\co\001018\fld1415</t>
  </si>
  <si>
    <t>c:\data\co\001018\fld1416</t>
  </si>
  <si>
    <t>c:\data\co\001018\fld1417</t>
  </si>
  <si>
    <t>c:\data\co\001018\fld1418</t>
  </si>
  <si>
    <t>c:\data\co\001018\fld1419</t>
  </si>
  <si>
    <t>c:\data\co\001018\fld1420</t>
  </si>
  <si>
    <t>c:\data\co\001018\fld1421</t>
  </si>
  <si>
    <t>c:\data\co\001018\fld1422</t>
  </si>
  <si>
    <t>c:\data\co\001018\fld1423</t>
  </si>
  <si>
    <t>c:\data\co\001018\fld1424</t>
  </si>
  <si>
    <t>c:\data\co\001018\fld1425</t>
  </si>
  <si>
    <t>c:\data\co\001018\fld1426</t>
  </si>
  <si>
    <t>c:\data\co\001018\fld1427</t>
  </si>
  <si>
    <t>c:\data\co\001018\fld1428</t>
  </si>
  <si>
    <t>c:\data\co\001018\fld1429</t>
  </si>
  <si>
    <t>c:\data\co\001018\fld1430</t>
  </si>
  <si>
    <t>c:\data\co\001018\fld1431</t>
  </si>
  <si>
    <t>c:\data\co\001018\fld1432</t>
  </si>
  <si>
    <t>c:\data\co\001018\fld1433</t>
  </si>
  <si>
    <t>c:\data\co\001018\fld1434</t>
  </si>
  <si>
    <t>c:\data\co\001018\fld1435</t>
  </si>
  <si>
    <t>c:\data\co\001018\fld1436</t>
  </si>
  <si>
    <t>c:\data\co\001018\fld1437</t>
  </si>
  <si>
    <t>c:\data\co\001018\fld1438</t>
  </si>
  <si>
    <t>c:\data\co\001018\fld1439</t>
  </si>
  <si>
    <t>c:\data\co\001018\fld1440</t>
  </si>
  <si>
    <t>c:\data\co\001018\fld1441</t>
  </si>
  <si>
    <t>c:\data\co\001018\fld1442</t>
  </si>
  <si>
    <t>c:\data\co\001018\fld1443</t>
  </si>
  <si>
    <t>c:\data\co\001018\fld1444</t>
  </si>
  <si>
    <t>c:\data\co\001018\fld1445</t>
  </si>
  <si>
    <t>c:\data\co\001018\fld1446</t>
  </si>
  <si>
    <t>c:\data\co\001018\fld1447</t>
  </si>
  <si>
    <t>c:\data\co\001018\fld1448</t>
  </si>
  <si>
    <t>c:\data\co\001018\fld1449</t>
  </si>
  <si>
    <t>c:\data\co\001018\fld1450</t>
  </si>
  <si>
    <t>c:\data\co\001018\fld1451</t>
  </si>
  <si>
    <t>c:\data\co\001018\fld1452</t>
  </si>
  <si>
    <t>c:\data\co\001018\fld1453</t>
  </si>
  <si>
    <t>c:\data\co\001018\fld1454</t>
  </si>
  <si>
    <t>c:\data\co\001018\fld1455</t>
  </si>
  <si>
    <t>c:\data\co\001018\fld1456</t>
  </si>
  <si>
    <t>c:\data\co\001018\fld1457</t>
  </si>
  <si>
    <t>c:\data\co\001018\fld1458</t>
  </si>
  <si>
    <t>c:\data\co\001018\fld1459</t>
  </si>
  <si>
    <t>c:\data\co\001018\fld1460</t>
  </si>
  <si>
    <t>c:\data\co\001018\fld1461</t>
  </si>
  <si>
    <t>c:\data\co\001018\fld1462</t>
  </si>
  <si>
    <t>c:\data\co\001018\fld1463</t>
  </si>
  <si>
    <t>c:\data\co\001018\fld1464</t>
  </si>
  <si>
    <t>c:\data\co\001018\fld1465</t>
  </si>
  <si>
    <t>c:\data\co\001018\fld1466</t>
  </si>
  <si>
    <t>c:\data\co\001018\fld1467</t>
  </si>
  <si>
    <t>c:\data\co\001018\fld1468</t>
  </si>
  <si>
    <t>c:\data\co\001018\fld1469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</si>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</sst>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422</v>
      </c>
      <c r="B3" t="s">
        <v>423</v>
      </c>
      <c r="C3" t="s">
        <v>424</v>
      </c>
      <c r="E3" t="s">
        <v>425</v>
      </c>
      <c r="F3" t="s">
        <v>426</v>
      </c>
      <c r="H3" t="s">
        <v>427</v>
      </c>
      <c r="I3" t="s">
        <v>428</v>
      </c>
      <c r="K3" t="s">
        <v>429</v>
      </c>
      <c r="L3" t="s">
        <v>430</v>
      </c>
      <c r="M3" t="s">
        <v>431</v>
      </c>
      <c r="N3" t="s">
        <v>432</v>
      </c>
      <c r="O3" t="s">
        <v>433</v>
      </c>
      <c r="P3" t="s">
        <v>434</v>
      </c>
      <c r="Q3" t="s">
        <v>435</v>
      </c>
    </row>
    <row r="4" spans="11:17" ht="12.75">
      <c r="K4" t="s">
        <v>436</v>
      </c>
      <c r="M4" t="s">
        <v>437</v>
      </c>
      <c r="N4" t="s">
        <v>438</v>
      </c>
      <c r="O4">
        <v>277</v>
      </c>
      <c r="P4">
        <v>208.64165</v>
      </c>
      <c r="Q4">
        <v>205.8716</v>
      </c>
    </row>
    <row r="5" spans="1:16" ht="12.75">
      <c r="A5" t="s">
        <v>0</v>
      </c>
      <c r="B5" s="1">
        <v>36820</v>
      </c>
      <c r="C5" s="2">
        <v>0.003368055555555555</v>
      </c>
      <c r="D5" t="s">
        <v>431</v>
      </c>
      <c r="E5">
        <v>0.666</v>
      </c>
      <c r="F5">
        <v>9.1094</v>
      </c>
      <c r="G5" t="s">
        <v>432</v>
      </c>
      <c r="H5">
        <v>1.646</v>
      </c>
      <c r="I5">
        <v>89.3194</v>
      </c>
      <c r="K5" s="2">
        <v>0.001388888888888889</v>
      </c>
      <c r="L5" s="3">
        <f>B5-DATE(1999,12,31)+K5</f>
        <v>295.00138888888887</v>
      </c>
      <c r="M5">
        <f>500*F5/AVERAGE($Q$47,$P$6)</f>
        <v>494.87571608234725</v>
      </c>
      <c r="N5">
        <f aca="true" t="shared" si="0" ref="N5:N12">(277-103)/(-60+(AVERAGE($P$4,$P$47)))*I5+277-((277-103)/(-60+(AVERAGE($P$4,$P$47)))*210)</f>
        <v>135.57599315725844</v>
      </c>
      <c r="P5" t="s">
        <v>431</v>
      </c>
    </row>
    <row r="6" spans="1:17" ht="12.75">
      <c r="A6" t="s">
        <v>1</v>
      </c>
      <c r="B6" s="1">
        <v>36820</v>
      </c>
      <c r="C6" s="2">
        <v>0.005451388888888888</v>
      </c>
      <c r="D6" t="s">
        <v>431</v>
      </c>
      <c r="E6">
        <v>0.666</v>
      </c>
      <c r="F6">
        <v>8.9299</v>
      </c>
      <c r="G6" t="s">
        <v>432</v>
      </c>
      <c r="H6">
        <v>1.645</v>
      </c>
      <c r="I6">
        <v>88.8501</v>
      </c>
      <c r="K6" s="2">
        <v>0.003472222222222222</v>
      </c>
      <c r="L6" s="3">
        <f aca="true" t="shared" si="1" ref="L6:L69">B6-DATE(1999,12,31)+K6</f>
        <v>295.00347222222223</v>
      </c>
      <c r="M6">
        <f aca="true" t="shared" si="2" ref="M6:M44">500*F6/AVERAGE($Q$47,$P$6)</f>
        <v>485.12422959182294</v>
      </c>
      <c r="N6">
        <f t="shared" si="0"/>
        <v>135.02602666379306</v>
      </c>
      <c r="P6">
        <v>9.52875</v>
      </c>
      <c r="Q6">
        <v>9.44895</v>
      </c>
    </row>
    <row r="7" spans="1:14" ht="12.75">
      <c r="A7" t="s">
        <v>2</v>
      </c>
      <c r="B7" s="1">
        <v>36820</v>
      </c>
      <c r="C7" s="2">
        <v>0.007592592592592593</v>
      </c>
      <c r="D7" t="s">
        <v>431</v>
      </c>
      <c r="E7">
        <v>0.666</v>
      </c>
      <c r="F7">
        <v>9.905</v>
      </c>
      <c r="G7" t="s">
        <v>432</v>
      </c>
      <c r="H7">
        <v>1.645</v>
      </c>
      <c r="I7">
        <v>87.5828</v>
      </c>
      <c r="K7" s="2">
        <v>0.005555555555555556</v>
      </c>
      <c r="L7" s="3">
        <f t="shared" si="1"/>
        <v>295.00555555555553</v>
      </c>
      <c r="M7">
        <f t="shared" si="2"/>
        <v>538.0973464548322</v>
      </c>
      <c r="N7">
        <f t="shared" si="0"/>
        <v>133.54089447293717</v>
      </c>
    </row>
    <row r="8" spans="1:14" ht="12.75">
      <c r="A8" t="s">
        <v>3</v>
      </c>
      <c r="B8" s="1">
        <v>36820</v>
      </c>
      <c r="C8" s="2">
        <v>0.00962962962962963</v>
      </c>
      <c r="D8" t="s">
        <v>431</v>
      </c>
      <c r="E8">
        <v>0.666</v>
      </c>
      <c r="F8">
        <v>10.631</v>
      </c>
      <c r="G8" t="s">
        <v>432</v>
      </c>
      <c r="H8">
        <v>1.648</v>
      </c>
      <c r="I8">
        <v>91.9146</v>
      </c>
      <c r="K8" s="2">
        <v>0.007638888888888889</v>
      </c>
      <c r="L8" s="3">
        <f t="shared" si="1"/>
        <v>295.0076388888889</v>
      </c>
      <c r="M8">
        <f t="shared" si="2"/>
        <v>577.5378990571753</v>
      </c>
      <c r="N8">
        <f t="shared" si="0"/>
        <v>138.61727388140366</v>
      </c>
    </row>
    <row r="9" spans="1:14" ht="12.75">
      <c r="A9" t="s">
        <v>4</v>
      </c>
      <c r="B9" s="1">
        <v>36820</v>
      </c>
      <c r="C9" s="2">
        <v>0.011712962962962965</v>
      </c>
      <c r="D9" t="s">
        <v>431</v>
      </c>
      <c r="E9">
        <v>0.665</v>
      </c>
      <c r="F9">
        <v>9.3014</v>
      </c>
      <c r="G9" t="s">
        <v>432</v>
      </c>
      <c r="H9">
        <v>1.645</v>
      </c>
      <c r="I9">
        <v>86.7776</v>
      </c>
      <c r="K9" s="2">
        <v>0.009722222222222222</v>
      </c>
      <c r="L9" s="3">
        <f t="shared" si="1"/>
        <v>295.0097222222222</v>
      </c>
      <c r="M9">
        <f t="shared" si="2"/>
        <v>505.3062754482561</v>
      </c>
      <c r="N9">
        <f t="shared" si="0"/>
        <v>132.59729119030698</v>
      </c>
    </row>
    <row r="10" spans="1:14" ht="12.75">
      <c r="A10" t="s">
        <v>5</v>
      </c>
      <c r="B10" s="1">
        <v>36820</v>
      </c>
      <c r="C10" s="2">
        <v>0.013796296296296298</v>
      </c>
      <c r="D10" t="s">
        <v>431</v>
      </c>
      <c r="E10">
        <v>0.666</v>
      </c>
      <c r="F10">
        <v>9.6962</v>
      </c>
      <c r="G10" t="s">
        <v>432</v>
      </c>
      <c r="H10">
        <v>1.645</v>
      </c>
      <c r="I10">
        <v>90.4976</v>
      </c>
      <c r="K10" s="2">
        <v>0.011805555555555555</v>
      </c>
      <c r="L10" s="3">
        <f t="shared" si="1"/>
        <v>295.01180555555555</v>
      </c>
      <c r="M10">
        <f t="shared" si="2"/>
        <v>526.7541131444062</v>
      </c>
      <c r="N10">
        <f t="shared" si="0"/>
        <v>136.95671023077415</v>
      </c>
    </row>
    <row r="11" spans="1:14" ht="12.75">
      <c r="A11" t="s">
        <v>6</v>
      </c>
      <c r="B11" s="1">
        <v>36820</v>
      </c>
      <c r="C11" s="2">
        <v>0.01587962962962963</v>
      </c>
      <c r="D11" t="s">
        <v>431</v>
      </c>
      <c r="E11">
        <v>0.668</v>
      </c>
      <c r="F11">
        <v>9.9809</v>
      </c>
      <c r="G11" t="s">
        <v>432</v>
      </c>
      <c r="H11">
        <v>1.648</v>
      </c>
      <c r="I11">
        <v>88.9547</v>
      </c>
      <c r="K11" s="2">
        <v>0.013888888888888888</v>
      </c>
      <c r="L11" s="3">
        <f t="shared" si="1"/>
        <v>295.0138888888889</v>
      </c>
      <c r="M11">
        <f t="shared" si="2"/>
        <v>542.2206769541681</v>
      </c>
      <c r="N11">
        <f t="shared" si="0"/>
        <v>135.1486060271352</v>
      </c>
    </row>
    <row r="12" spans="1:14" ht="12.75">
      <c r="A12" t="s">
        <v>7</v>
      </c>
      <c r="B12" s="1">
        <v>36820</v>
      </c>
      <c r="C12" s="2">
        <v>0.017962962962962962</v>
      </c>
      <c r="D12" t="s">
        <v>431</v>
      </c>
      <c r="E12">
        <v>0.666</v>
      </c>
      <c r="F12">
        <v>9.769</v>
      </c>
      <c r="G12" t="s">
        <v>432</v>
      </c>
      <c r="H12">
        <v>1.646</v>
      </c>
      <c r="I12">
        <v>90.1054</v>
      </c>
      <c r="K12" s="2">
        <v>0.015972222222222224</v>
      </c>
      <c r="L12" s="3">
        <f t="shared" si="1"/>
        <v>295.0159722222222</v>
      </c>
      <c r="M12">
        <f t="shared" si="2"/>
        <v>530.7090335706467</v>
      </c>
      <c r="N12">
        <f t="shared" si="0"/>
        <v>136.49709621258296</v>
      </c>
    </row>
    <row r="13" spans="1:14" ht="12.75">
      <c r="A13" t="s">
        <v>439</v>
      </c>
      <c r="B13" s="1">
        <v>36820</v>
      </c>
      <c r="C13">
        <f>AVERAGE(C12,C14)</f>
        <v>0.020046296296296295</v>
      </c>
      <c r="D13" t="s">
        <v>431</v>
      </c>
      <c r="E13" t="s">
        <v>439</v>
      </c>
      <c r="F13" t="s">
        <v>439</v>
      </c>
      <c r="G13" t="s">
        <v>432</v>
      </c>
      <c r="H13" t="s">
        <v>439</v>
      </c>
      <c r="I13" t="s">
        <v>439</v>
      </c>
      <c r="K13" s="2">
        <v>0.018055555555555557</v>
      </c>
      <c r="L13" s="3">
        <f t="shared" si="1"/>
        <v>295.0180555555556</v>
      </c>
      <c r="M13" t="s">
        <v>439</v>
      </c>
      <c r="N13" t="s">
        <v>439</v>
      </c>
    </row>
    <row r="14" spans="1:14" ht="12.75">
      <c r="A14" t="s">
        <v>8</v>
      </c>
      <c r="B14" s="1">
        <v>36820</v>
      </c>
      <c r="C14" s="2">
        <v>0.022129629629629628</v>
      </c>
      <c r="D14" t="s">
        <v>431</v>
      </c>
      <c r="E14">
        <v>0.666</v>
      </c>
      <c r="F14">
        <v>9.5155</v>
      </c>
      <c r="G14" t="s">
        <v>432</v>
      </c>
      <c r="H14">
        <v>1.646</v>
      </c>
      <c r="I14">
        <v>88.1765</v>
      </c>
      <c r="K14" s="2">
        <v>0.02013888888888889</v>
      </c>
      <c r="L14" s="3">
        <f t="shared" si="1"/>
        <v>295.0201388888889</v>
      </c>
      <c r="M14">
        <f t="shared" si="2"/>
        <v>516.9374356578452</v>
      </c>
      <c r="N14">
        <f aca="true" t="shared" si="3" ref="N14:N27">(277-103)/(-60+(AVERAGE($P$4,$P$47)))*I14+277-((277-103)/(-60+(AVERAGE($P$4,$P$47)))*210)</f>
        <v>134.2366436891536</v>
      </c>
    </row>
    <row r="15" spans="1:14" ht="12.75">
      <c r="A15" t="s">
        <v>9</v>
      </c>
      <c r="B15" s="1">
        <v>36820</v>
      </c>
      <c r="C15" s="2">
        <v>0.024212962962962964</v>
      </c>
      <c r="D15" t="s">
        <v>431</v>
      </c>
      <c r="E15">
        <v>0.666</v>
      </c>
      <c r="F15">
        <v>9.5706</v>
      </c>
      <c r="G15" t="s">
        <v>432</v>
      </c>
      <c r="H15">
        <v>1.646</v>
      </c>
      <c r="I15">
        <v>86.5167</v>
      </c>
      <c r="K15" s="2">
        <v>0.022222222222222223</v>
      </c>
      <c r="L15" s="3">
        <f t="shared" si="1"/>
        <v>295.02222222222224</v>
      </c>
      <c r="M15">
        <f t="shared" si="2"/>
        <v>519.9307888925409</v>
      </c>
      <c r="N15">
        <f t="shared" si="3"/>
        <v>132.2915459140549</v>
      </c>
    </row>
    <row r="16" spans="1:14" ht="12.75">
      <c r="A16" t="s">
        <v>10</v>
      </c>
      <c r="B16" s="1">
        <v>36820</v>
      </c>
      <c r="C16" s="2">
        <v>0.02630787037037037</v>
      </c>
      <c r="D16" t="s">
        <v>431</v>
      </c>
      <c r="E16">
        <v>0.666</v>
      </c>
      <c r="F16">
        <v>9.6618</v>
      </c>
      <c r="G16" t="s">
        <v>432</v>
      </c>
      <c r="H16">
        <v>1.646</v>
      </c>
      <c r="I16">
        <v>89.2844</v>
      </c>
      <c r="K16" s="2">
        <v>0.024305555555555556</v>
      </c>
      <c r="L16" s="3">
        <f t="shared" si="1"/>
        <v>295.02430555555554</v>
      </c>
      <c r="M16">
        <f t="shared" si="2"/>
        <v>524.8853045913476</v>
      </c>
      <c r="N16">
        <f t="shared" si="3"/>
        <v>135.5349771178992</v>
      </c>
    </row>
    <row r="17" spans="1:14" ht="12.75">
      <c r="A17" t="s">
        <v>11</v>
      </c>
      <c r="B17" s="1">
        <v>36820</v>
      </c>
      <c r="C17" s="2">
        <v>0.028391203703703707</v>
      </c>
      <c r="D17" t="s">
        <v>431</v>
      </c>
      <c r="E17">
        <v>0.666</v>
      </c>
      <c r="F17">
        <v>10.0657</v>
      </c>
      <c r="G17" t="s">
        <v>432</v>
      </c>
      <c r="H17">
        <v>1.646</v>
      </c>
      <c r="I17">
        <v>88.2768</v>
      </c>
      <c r="K17" s="2">
        <v>0.02638888888888889</v>
      </c>
      <c r="L17" s="3">
        <f t="shared" si="1"/>
        <v>295.0263888888889</v>
      </c>
      <c r="M17">
        <f t="shared" si="2"/>
        <v>546.8275073407779</v>
      </c>
      <c r="N17">
        <f t="shared" si="3"/>
        <v>134.35418393908878</v>
      </c>
    </row>
    <row r="18" spans="1:14" ht="12.75">
      <c r="A18" t="s">
        <v>12</v>
      </c>
      <c r="B18" s="1">
        <v>36820</v>
      </c>
      <c r="C18" s="2">
        <v>0.030474537037037036</v>
      </c>
      <c r="D18" t="s">
        <v>431</v>
      </c>
      <c r="E18">
        <v>0.666</v>
      </c>
      <c r="F18">
        <v>9.5036</v>
      </c>
      <c r="G18" t="s">
        <v>432</v>
      </c>
      <c r="H18">
        <v>1.646</v>
      </c>
      <c r="I18">
        <v>87.156</v>
      </c>
      <c r="K18" s="2">
        <v>0.02847222222222222</v>
      </c>
      <c r="L18" s="3">
        <f t="shared" si="1"/>
        <v>295.0284722222222</v>
      </c>
      <c r="M18">
        <f t="shared" si="2"/>
        <v>516.2909582804789</v>
      </c>
      <c r="N18">
        <f t="shared" si="3"/>
        <v>133.04073317012222</v>
      </c>
    </row>
    <row r="19" spans="1:14" ht="12.75">
      <c r="A19" t="s">
        <v>13</v>
      </c>
      <c r="B19" s="1">
        <v>36820</v>
      </c>
      <c r="C19" s="2">
        <v>0.03255787037037037</v>
      </c>
      <c r="D19" t="s">
        <v>431</v>
      </c>
      <c r="E19">
        <v>0.668</v>
      </c>
      <c r="F19">
        <v>9.0149</v>
      </c>
      <c r="G19" t="s">
        <v>432</v>
      </c>
      <c r="H19">
        <v>1.65</v>
      </c>
      <c r="I19">
        <v>86.4197</v>
      </c>
      <c r="K19" s="2">
        <v>0.030555555555555555</v>
      </c>
      <c r="L19" s="3">
        <f t="shared" si="1"/>
        <v>295.03055555555557</v>
      </c>
      <c r="M19">
        <f t="shared" si="2"/>
        <v>489.74192514443894</v>
      </c>
      <c r="N19">
        <f t="shared" si="3"/>
        <v>132.17787289068787</v>
      </c>
    </row>
    <row r="20" spans="1:14" ht="12.75">
      <c r="A20" t="s">
        <v>14</v>
      </c>
      <c r="B20" s="1">
        <v>36820</v>
      </c>
      <c r="C20" s="2">
        <v>0.0346412037037037</v>
      </c>
      <c r="D20" t="s">
        <v>431</v>
      </c>
      <c r="E20">
        <v>0.666</v>
      </c>
      <c r="F20">
        <v>8.7064</v>
      </c>
      <c r="G20" t="s">
        <v>432</v>
      </c>
      <c r="H20">
        <v>1.645</v>
      </c>
      <c r="I20">
        <v>85.2232</v>
      </c>
      <c r="K20" s="2">
        <v>0.03263888888888889</v>
      </c>
      <c r="L20" s="3">
        <f t="shared" si="1"/>
        <v>295.03263888888887</v>
      </c>
      <c r="M20">
        <f t="shared" si="2"/>
        <v>472.9824065799446</v>
      </c>
      <c r="N20">
        <f t="shared" si="3"/>
        <v>130.77571028802146</v>
      </c>
    </row>
    <row r="21" spans="1:14" ht="12.75">
      <c r="A21" t="s">
        <v>15</v>
      </c>
      <c r="B21" s="1">
        <v>36820</v>
      </c>
      <c r="C21" s="2">
        <v>0.036724537037037035</v>
      </c>
      <c r="D21" t="s">
        <v>431</v>
      </c>
      <c r="E21">
        <v>0.666</v>
      </c>
      <c r="F21">
        <v>9.1938</v>
      </c>
      <c r="G21" t="s">
        <v>432</v>
      </c>
      <c r="H21">
        <v>1.645</v>
      </c>
      <c r="I21">
        <v>165.2172</v>
      </c>
      <c r="K21" s="2">
        <v>0.034722222222222224</v>
      </c>
      <c r="L21" s="3">
        <f t="shared" si="1"/>
        <v>295.03472222222223</v>
      </c>
      <c r="M21">
        <f t="shared" si="2"/>
        <v>499.4608161369446</v>
      </c>
      <c r="N21">
        <f t="shared" si="3"/>
        <v>224.51962607380864</v>
      </c>
    </row>
    <row r="22" spans="1:14" ht="12.75">
      <c r="A22" t="s">
        <v>16</v>
      </c>
      <c r="B22" s="1">
        <v>36820</v>
      </c>
      <c r="C22" s="2">
        <v>0.038877314814814816</v>
      </c>
      <c r="D22" t="s">
        <v>431</v>
      </c>
      <c r="E22">
        <v>0.666</v>
      </c>
      <c r="F22">
        <v>9.9766</v>
      </c>
      <c r="G22" t="s">
        <v>432</v>
      </c>
      <c r="H22">
        <v>1.645</v>
      </c>
      <c r="I22">
        <v>103.197</v>
      </c>
      <c r="K22" s="2">
        <v>0.03680555555555556</v>
      </c>
      <c r="L22" s="3">
        <f t="shared" si="1"/>
        <v>295.03680555555553</v>
      </c>
      <c r="M22">
        <f t="shared" si="2"/>
        <v>541.9870758850358</v>
      </c>
      <c r="N22">
        <f t="shared" si="3"/>
        <v>151.83896995187854</v>
      </c>
    </row>
    <row r="23" spans="1:14" ht="12.75">
      <c r="A23" t="s">
        <v>17</v>
      </c>
      <c r="B23" s="1">
        <v>36820</v>
      </c>
      <c r="C23" s="2">
        <v>0.04090277777777778</v>
      </c>
      <c r="D23" t="s">
        <v>431</v>
      </c>
      <c r="E23">
        <v>0.666</v>
      </c>
      <c r="F23">
        <v>9.5384</v>
      </c>
      <c r="G23" t="s">
        <v>432</v>
      </c>
      <c r="H23">
        <v>1.646</v>
      </c>
      <c r="I23">
        <v>100.9072</v>
      </c>
      <c r="K23" s="2">
        <v>0.03888888888888889</v>
      </c>
      <c r="L23" s="3">
        <f t="shared" si="1"/>
        <v>295.0388888888889</v>
      </c>
      <c r="M23">
        <f t="shared" si="2"/>
        <v>518.1814971655499</v>
      </c>
      <c r="N23">
        <f t="shared" si="3"/>
        <v>149.15558346831358</v>
      </c>
    </row>
    <row r="24" spans="1:14" ht="12.75">
      <c r="A24" t="s">
        <v>18</v>
      </c>
      <c r="B24" s="1">
        <v>36820</v>
      </c>
      <c r="C24" s="2">
        <v>0.042986111111111114</v>
      </c>
      <c r="D24" t="s">
        <v>431</v>
      </c>
      <c r="E24">
        <v>0.666</v>
      </c>
      <c r="F24">
        <v>9.3371</v>
      </c>
      <c r="G24" t="s">
        <v>432</v>
      </c>
      <c r="H24">
        <v>1.648</v>
      </c>
      <c r="I24">
        <v>95.1806</v>
      </c>
      <c r="K24" s="2">
        <v>0.04097222222222222</v>
      </c>
      <c r="L24" s="3">
        <f t="shared" si="1"/>
        <v>295.0409722222222</v>
      </c>
      <c r="M24">
        <f t="shared" si="2"/>
        <v>507.2457075803548</v>
      </c>
      <c r="N24">
        <f t="shared" si="3"/>
        <v>142.44465629703961</v>
      </c>
    </row>
    <row r="25" spans="1:14" ht="12.75">
      <c r="A25" t="s">
        <v>19</v>
      </c>
      <c r="B25" s="1">
        <v>36820</v>
      </c>
      <c r="C25" s="2">
        <v>0.04506944444444445</v>
      </c>
      <c r="D25" t="s">
        <v>431</v>
      </c>
      <c r="E25">
        <v>0.666</v>
      </c>
      <c r="F25">
        <v>9.4476</v>
      </c>
      <c r="G25" t="s">
        <v>432</v>
      </c>
      <c r="H25">
        <v>1.646</v>
      </c>
      <c r="I25">
        <v>95.2311</v>
      </c>
      <c r="K25" s="2">
        <v>0.04305555555555556</v>
      </c>
      <c r="L25" s="3">
        <f t="shared" si="1"/>
        <v>295.04305555555555</v>
      </c>
      <c r="M25">
        <f t="shared" si="2"/>
        <v>513.2487117987555</v>
      </c>
      <c r="N25">
        <f t="shared" si="3"/>
        <v>142.50383658240077</v>
      </c>
    </row>
    <row r="26" spans="1:14" ht="12.75">
      <c r="A26" t="s">
        <v>20</v>
      </c>
      <c r="B26" s="1">
        <v>36820</v>
      </c>
      <c r="C26" s="2">
        <v>0.04715277777777777</v>
      </c>
      <c r="D26" t="s">
        <v>431</v>
      </c>
      <c r="E26">
        <v>0.668</v>
      </c>
      <c r="F26">
        <v>9.0543</v>
      </c>
      <c r="G26" t="s">
        <v>432</v>
      </c>
      <c r="H26">
        <v>1.646</v>
      </c>
      <c r="I26">
        <v>95.9523</v>
      </c>
      <c r="K26" s="2">
        <v>0.04513888888888889</v>
      </c>
      <c r="L26" s="3">
        <f t="shared" si="1"/>
        <v>295.0451388888889</v>
      </c>
      <c r="M26">
        <f t="shared" si="2"/>
        <v>491.8823628476514</v>
      </c>
      <c r="N26">
        <f t="shared" si="3"/>
        <v>143.34900137056877</v>
      </c>
    </row>
    <row r="27" spans="1:14" ht="12.75">
      <c r="A27" t="s">
        <v>21</v>
      </c>
      <c r="B27" s="1">
        <v>36820</v>
      </c>
      <c r="C27" s="2">
        <v>0.04923611111111111</v>
      </c>
      <c r="D27" t="s">
        <v>431</v>
      </c>
      <c r="E27">
        <v>0.668</v>
      </c>
      <c r="F27">
        <v>10.0007</v>
      </c>
      <c r="G27" t="s">
        <v>432</v>
      </c>
      <c r="H27">
        <v>1.648</v>
      </c>
      <c r="I27">
        <v>95.3966</v>
      </c>
      <c r="K27" s="2">
        <v>0.04722222222222222</v>
      </c>
      <c r="L27" s="3">
        <f t="shared" si="1"/>
        <v>295.0472222222222</v>
      </c>
      <c r="M27">
        <f t="shared" si="2"/>
        <v>543.2963283887775</v>
      </c>
      <c r="N27">
        <f t="shared" si="3"/>
        <v>142.69778385422802</v>
      </c>
    </row>
    <row r="28" spans="1:14" ht="12.75">
      <c r="A28" t="s">
        <v>439</v>
      </c>
      <c r="B28" s="1">
        <v>36820</v>
      </c>
      <c r="C28">
        <f>AVERAGE(C27,C29)</f>
        <v>0.051325231481481486</v>
      </c>
      <c r="D28" t="s">
        <v>431</v>
      </c>
      <c r="E28" t="s">
        <v>439</v>
      </c>
      <c r="F28" t="s">
        <v>439</v>
      </c>
      <c r="G28" t="s">
        <v>432</v>
      </c>
      <c r="H28" t="s">
        <v>439</v>
      </c>
      <c r="I28" t="s">
        <v>439</v>
      </c>
      <c r="K28" s="2">
        <v>0.049305555555555554</v>
      </c>
      <c r="L28" s="3">
        <f t="shared" si="1"/>
        <v>295.0493055555556</v>
      </c>
      <c r="M28" t="s">
        <v>439</v>
      </c>
      <c r="N28" t="s">
        <v>439</v>
      </c>
    </row>
    <row r="29" spans="1:14" ht="12.75">
      <c r="A29" t="s">
        <v>22</v>
      </c>
      <c r="B29" s="1">
        <v>36820</v>
      </c>
      <c r="C29" s="2">
        <v>0.05341435185185186</v>
      </c>
      <c r="D29" t="s">
        <v>431</v>
      </c>
      <c r="E29">
        <v>0.666</v>
      </c>
      <c r="F29">
        <v>9.0527</v>
      </c>
      <c r="G29" t="s">
        <v>432</v>
      </c>
      <c r="H29">
        <v>1.645</v>
      </c>
      <c r="I29">
        <v>98.7756</v>
      </c>
      <c r="K29" s="2">
        <v>0.051388888888888894</v>
      </c>
      <c r="L29" s="3">
        <f t="shared" si="1"/>
        <v>295.0513888888889</v>
      </c>
      <c r="M29">
        <f t="shared" si="2"/>
        <v>491.79544151960215</v>
      </c>
      <c r="N29">
        <f aca="true" t="shared" si="4" ref="N29:N37">(277-103)/(-60+(AVERAGE($P$4,$P$47)))*I29+277-((277-103)/(-60+(AVERAGE($P$4,$P$47)))*210)</f>
        <v>146.65758948265233</v>
      </c>
    </row>
    <row r="30" spans="1:14" ht="12.75">
      <c r="A30" t="s">
        <v>23</v>
      </c>
      <c r="B30" s="1">
        <v>36820</v>
      </c>
      <c r="C30" s="2">
        <v>0.055497685185185185</v>
      </c>
      <c r="D30" t="s">
        <v>431</v>
      </c>
      <c r="E30">
        <v>0.671</v>
      </c>
      <c r="F30">
        <v>9.2461</v>
      </c>
      <c r="G30" t="s">
        <v>432</v>
      </c>
      <c r="H30">
        <v>1.65</v>
      </c>
      <c r="I30">
        <v>104.1227</v>
      </c>
      <c r="K30" s="2">
        <v>0.05347222222222222</v>
      </c>
      <c r="L30" s="3">
        <f t="shared" si="1"/>
        <v>295.05347222222224</v>
      </c>
      <c r="M30">
        <f t="shared" si="2"/>
        <v>502.30205704755423</v>
      </c>
      <c r="N30">
        <f t="shared" si="4"/>
        <v>152.92378559858832</v>
      </c>
    </row>
    <row r="31" spans="1:14" ht="12.75">
      <c r="A31" t="s">
        <v>24</v>
      </c>
      <c r="B31" s="1">
        <v>36820</v>
      </c>
      <c r="C31" s="2">
        <v>0.05758101851851852</v>
      </c>
      <c r="D31" t="s">
        <v>431</v>
      </c>
      <c r="E31">
        <v>0.666</v>
      </c>
      <c r="F31">
        <v>9.9039</v>
      </c>
      <c r="G31" t="s">
        <v>432</v>
      </c>
      <c r="H31">
        <v>1.646</v>
      </c>
      <c r="I31">
        <v>97.3946</v>
      </c>
      <c r="K31" s="2">
        <v>0.05555555555555555</v>
      </c>
      <c r="L31" s="3">
        <f t="shared" si="1"/>
        <v>295.05555555555554</v>
      </c>
      <c r="M31">
        <f t="shared" si="2"/>
        <v>538.0375880417984</v>
      </c>
      <c r="N31">
        <f t="shared" si="4"/>
        <v>145.03921375822085</v>
      </c>
    </row>
    <row r="32" spans="1:14" ht="12.75">
      <c r="A32" t="s">
        <v>25</v>
      </c>
      <c r="B32" s="1">
        <v>36820</v>
      </c>
      <c r="C32" s="2">
        <v>0.05966435185185185</v>
      </c>
      <c r="D32" t="s">
        <v>431</v>
      </c>
      <c r="E32">
        <v>0.666</v>
      </c>
      <c r="F32">
        <v>9.5253</v>
      </c>
      <c r="G32" t="s">
        <v>432</v>
      </c>
      <c r="H32">
        <v>1.645</v>
      </c>
      <c r="I32">
        <v>98.9474</v>
      </c>
      <c r="K32" s="2">
        <v>0.057638888888888885</v>
      </c>
      <c r="L32" s="3">
        <f t="shared" si="1"/>
        <v>295.0576388888889</v>
      </c>
      <c r="M32">
        <f t="shared" si="2"/>
        <v>517.4698287921467</v>
      </c>
      <c r="N32">
        <f t="shared" si="4"/>
        <v>146.85891964156423</v>
      </c>
    </row>
    <row r="33" spans="1:14" ht="12.75">
      <c r="A33" t="s">
        <v>26</v>
      </c>
      <c r="B33" s="1">
        <v>36820</v>
      </c>
      <c r="C33" s="2">
        <v>0.06174768518518519</v>
      </c>
      <c r="D33" t="s">
        <v>431</v>
      </c>
      <c r="E33">
        <v>0.666</v>
      </c>
      <c r="F33">
        <v>9.9853</v>
      </c>
      <c r="G33" t="s">
        <v>432</v>
      </c>
      <c r="H33">
        <v>1.645</v>
      </c>
      <c r="I33">
        <v>101.6465</v>
      </c>
      <c r="K33" s="2">
        <v>0.059722222222222225</v>
      </c>
      <c r="L33" s="3">
        <f t="shared" si="1"/>
        <v>295.0597222222222</v>
      </c>
      <c r="M33">
        <f t="shared" si="2"/>
        <v>542.4597106063036</v>
      </c>
      <c r="N33">
        <f t="shared" si="4"/>
        <v>150.02195940826448</v>
      </c>
    </row>
    <row r="34" spans="1:14" ht="12.75">
      <c r="A34" t="s">
        <v>27</v>
      </c>
      <c r="B34" s="1">
        <v>36820</v>
      </c>
      <c r="C34" s="2">
        <v>0.06383101851851852</v>
      </c>
      <c r="D34" t="s">
        <v>431</v>
      </c>
      <c r="E34">
        <v>0.666</v>
      </c>
      <c r="F34">
        <v>9.4471</v>
      </c>
      <c r="G34" t="s">
        <v>432</v>
      </c>
      <c r="H34">
        <v>1.646</v>
      </c>
      <c r="I34">
        <v>99.3281</v>
      </c>
      <c r="K34" s="2">
        <v>0.06180555555555556</v>
      </c>
      <c r="L34" s="3">
        <f t="shared" si="1"/>
        <v>295.06180555555557</v>
      </c>
      <c r="M34">
        <f t="shared" si="2"/>
        <v>513.2215488837401</v>
      </c>
      <c r="N34">
        <f t="shared" si="4"/>
        <v>147.30505696110885</v>
      </c>
    </row>
    <row r="35" spans="1:14" ht="12.75">
      <c r="A35" t="s">
        <v>28</v>
      </c>
      <c r="B35" s="1">
        <v>36820</v>
      </c>
      <c r="C35" s="2">
        <v>0.06591435185185185</v>
      </c>
      <c r="D35" t="s">
        <v>431</v>
      </c>
      <c r="E35">
        <v>0.666</v>
      </c>
      <c r="F35">
        <v>9.3136</v>
      </c>
      <c r="G35" t="s">
        <v>432</v>
      </c>
      <c r="H35">
        <v>1.648</v>
      </c>
      <c r="I35">
        <v>103.1651</v>
      </c>
      <c r="K35" s="2">
        <v>0.06388888888888888</v>
      </c>
      <c r="L35" s="3">
        <f t="shared" si="1"/>
        <v>295.06388888888887</v>
      </c>
      <c r="M35">
        <f t="shared" si="2"/>
        <v>505.96905057463147</v>
      </c>
      <c r="N35">
        <f t="shared" si="4"/>
        <v>151.80158676171965</v>
      </c>
    </row>
    <row r="36" spans="1:14" ht="12.75">
      <c r="A36" t="s">
        <v>29</v>
      </c>
      <c r="B36" s="1">
        <v>36820</v>
      </c>
      <c r="C36" s="2">
        <v>0.06800925925925926</v>
      </c>
      <c r="D36" t="s">
        <v>431</v>
      </c>
      <c r="E36">
        <v>0.668</v>
      </c>
      <c r="F36">
        <v>10.659</v>
      </c>
      <c r="G36" t="s">
        <v>432</v>
      </c>
      <c r="H36">
        <v>1.648</v>
      </c>
      <c r="I36">
        <v>107.4051</v>
      </c>
      <c r="K36" s="2">
        <v>0.06597222222222222</v>
      </c>
      <c r="L36" s="3">
        <f t="shared" si="1"/>
        <v>295.06597222222223</v>
      </c>
      <c r="M36">
        <f t="shared" si="2"/>
        <v>579.059022298037</v>
      </c>
      <c r="N36">
        <f t="shared" si="4"/>
        <v>156.77038695838115</v>
      </c>
    </row>
    <row r="37" spans="1:14" ht="12.75">
      <c r="A37" t="s">
        <v>30</v>
      </c>
      <c r="B37" s="1">
        <v>36820</v>
      </c>
      <c r="C37" s="2">
        <v>0.0700925925925926</v>
      </c>
      <c r="D37" t="s">
        <v>431</v>
      </c>
      <c r="E37">
        <v>0.665</v>
      </c>
      <c r="F37">
        <v>9.7358</v>
      </c>
      <c r="G37" t="s">
        <v>432</v>
      </c>
      <c r="H37">
        <v>1.645</v>
      </c>
      <c r="I37">
        <v>108.2988</v>
      </c>
      <c r="K37" s="2">
        <v>0.06805555555555555</v>
      </c>
      <c r="L37" s="3">
        <f t="shared" si="1"/>
        <v>295.06805555555553</v>
      </c>
      <c r="M37">
        <f t="shared" si="2"/>
        <v>528.905416013625</v>
      </c>
      <c r="N37">
        <f t="shared" si="4"/>
        <v>157.81770222624823</v>
      </c>
    </row>
    <row r="38" spans="1:14" ht="12.75">
      <c r="A38" t="s">
        <v>439</v>
      </c>
      <c r="B38" s="1">
        <v>36820</v>
      </c>
      <c r="C38">
        <f>AVERAGE(C37,C39)</f>
        <v>0.07217592592592592</v>
      </c>
      <c r="D38" t="s">
        <v>431</v>
      </c>
      <c r="E38" t="s">
        <v>439</v>
      </c>
      <c r="F38" t="s">
        <v>439</v>
      </c>
      <c r="G38" t="s">
        <v>432</v>
      </c>
      <c r="H38" t="s">
        <v>439</v>
      </c>
      <c r="I38" t="s">
        <v>439</v>
      </c>
      <c r="K38" s="2">
        <v>0.07013888888888889</v>
      </c>
      <c r="L38" s="3">
        <f t="shared" si="1"/>
        <v>295.0701388888889</v>
      </c>
      <c r="M38" t="s">
        <v>439</v>
      </c>
      <c r="N38" t="s">
        <v>439</v>
      </c>
    </row>
    <row r="39" spans="1:14" ht="12.75">
      <c r="A39" t="s">
        <v>31</v>
      </c>
      <c r="B39" s="1">
        <v>36820</v>
      </c>
      <c r="C39" s="2">
        <v>0.07425925925925926</v>
      </c>
      <c r="D39" t="s">
        <v>431</v>
      </c>
      <c r="E39">
        <v>0.666</v>
      </c>
      <c r="F39">
        <v>9.5664</v>
      </c>
      <c r="G39" t="s">
        <v>432</v>
      </c>
      <c r="H39">
        <v>1.646</v>
      </c>
      <c r="I39">
        <v>110.3046</v>
      </c>
      <c r="K39" s="2">
        <v>0.07222222222222223</v>
      </c>
      <c r="L39" s="3">
        <f t="shared" si="1"/>
        <v>295.0722222222222</v>
      </c>
      <c r="M39">
        <f t="shared" si="2"/>
        <v>519.7026204064116</v>
      </c>
      <c r="N39">
        <f aca="true" t="shared" si="5" ref="N39:N44">(277-103)/(-60+(AVERAGE($P$4,$P$47)))*I39+277-((277-103)/(-60+(AVERAGE($P$4,$P$47)))*210)</f>
        <v>160.16827284758398</v>
      </c>
    </row>
    <row r="40" spans="1:14" ht="12.75">
      <c r="A40" t="s">
        <v>32</v>
      </c>
      <c r="B40" s="1">
        <v>36820</v>
      </c>
      <c r="C40" s="2">
        <v>0.07634259259259259</v>
      </c>
      <c r="D40" t="s">
        <v>431</v>
      </c>
      <c r="E40">
        <v>0.666</v>
      </c>
      <c r="F40">
        <v>9.6214</v>
      </c>
      <c r="G40" t="s">
        <v>432</v>
      </c>
      <c r="H40">
        <v>1.648</v>
      </c>
      <c r="I40">
        <v>111.1089</v>
      </c>
      <c r="K40" s="2">
        <v>0.07430555555555556</v>
      </c>
      <c r="L40" s="3">
        <f t="shared" si="1"/>
        <v>295.07430555555555</v>
      </c>
      <c r="M40">
        <f t="shared" si="2"/>
        <v>522.6905410581043</v>
      </c>
      <c r="N40">
        <f t="shared" si="5"/>
        <v>161.11082143205914</v>
      </c>
    </row>
    <row r="41" spans="1:14" ht="12.75">
      <c r="A41" t="s">
        <v>33</v>
      </c>
      <c r="B41" s="1">
        <v>36820</v>
      </c>
      <c r="C41" s="2">
        <v>0.07842592592592591</v>
      </c>
      <c r="D41" t="s">
        <v>431</v>
      </c>
      <c r="E41">
        <v>0.666</v>
      </c>
      <c r="F41">
        <v>9.8827</v>
      </c>
      <c r="G41" t="s">
        <v>432</v>
      </c>
      <c r="H41">
        <v>1.646</v>
      </c>
      <c r="I41">
        <v>107.287</v>
      </c>
      <c r="K41" s="2">
        <v>0.0763888888888889</v>
      </c>
      <c r="L41" s="3">
        <f t="shared" si="1"/>
        <v>295.0763888888889</v>
      </c>
      <c r="M41">
        <f t="shared" si="2"/>
        <v>536.885880445146</v>
      </c>
      <c r="N41">
        <f t="shared" si="5"/>
        <v>156.63198712271475</v>
      </c>
    </row>
    <row r="42" spans="1:14" ht="12.75">
      <c r="A42" t="s">
        <v>34</v>
      </c>
      <c r="B42" s="1">
        <v>36820</v>
      </c>
      <c r="C42" s="2">
        <v>0.08050925925925927</v>
      </c>
      <c r="D42" t="s">
        <v>431</v>
      </c>
      <c r="E42">
        <v>0.668</v>
      </c>
      <c r="F42">
        <v>9.6464</v>
      </c>
      <c r="G42" t="s">
        <v>432</v>
      </c>
      <c r="H42">
        <v>1.648</v>
      </c>
      <c r="I42">
        <v>112.6013</v>
      </c>
      <c r="K42" s="2">
        <v>0.07847222222222222</v>
      </c>
      <c r="L42" s="3">
        <f t="shared" si="1"/>
        <v>295.0784722222222</v>
      </c>
      <c r="M42">
        <f t="shared" si="2"/>
        <v>524.0486868088736</v>
      </c>
      <c r="N42">
        <f t="shared" si="5"/>
        <v>162.85974535033688</v>
      </c>
    </row>
    <row r="43" spans="1:14" ht="12.75">
      <c r="A43" t="s">
        <v>35</v>
      </c>
      <c r="B43" s="1">
        <v>36820</v>
      </c>
      <c r="C43" s="2">
        <v>0.08265046296296297</v>
      </c>
      <c r="D43" t="s">
        <v>431</v>
      </c>
      <c r="E43">
        <v>0.666</v>
      </c>
      <c r="F43">
        <v>9.898</v>
      </c>
      <c r="G43" t="s">
        <v>432</v>
      </c>
      <c r="H43">
        <v>1.645</v>
      </c>
      <c r="I43">
        <v>112.3804</v>
      </c>
      <c r="K43" s="2">
        <v>0.08055555555555556</v>
      </c>
      <c r="L43" s="3">
        <f t="shared" si="1"/>
        <v>295.0805555555556</v>
      </c>
      <c r="M43">
        <f t="shared" si="2"/>
        <v>537.7170656446168</v>
      </c>
      <c r="N43">
        <f t="shared" si="5"/>
        <v>162.60087554763817</v>
      </c>
    </row>
    <row r="44" spans="1:14" ht="12.75">
      <c r="A44" t="s">
        <v>36</v>
      </c>
      <c r="B44" s="1">
        <v>36820</v>
      </c>
      <c r="C44" s="2">
        <v>0.08474537037037037</v>
      </c>
      <c r="D44" t="s">
        <v>431</v>
      </c>
      <c r="E44">
        <v>0.666</v>
      </c>
      <c r="F44">
        <v>9.6591</v>
      </c>
      <c r="G44" t="s">
        <v>432</v>
      </c>
      <c r="H44">
        <v>1.643</v>
      </c>
      <c r="I44">
        <v>110.0622</v>
      </c>
      <c r="K44" s="2">
        <v>0.08263888888888889</v>
      </c>
      <c r="L44" s="3">
        <f t="shared" si="1"/>
        <v>295.0826388888889</v>
      </c>
      <c r="M44">
        <f t="shared" si="2"/>
        <v>524.7386248502645</v>
      </c>
      <c r="N44">
        <f t="shared" si="5"/>
        <v>159.88420747785034</v>
      </c>
    </row>
    <row r="45" spans="1:17" ht="12.75">
      <c r="A45" t="s">
        <v>37</v>
      </c>
      <c r="B45" s="1">
        <v>36820</v>
      </c>
      <c r="C45" s="2">
        <v>0.08677083333333334</v>
      </c>
      <c r="D45" t="s">
        <v>431</v>
      </c>
      <c r="E45">
        <v>0.666</v>
      </c>
      <c r="F45">
        <v>9.1561</v>
      </c>
      <c r="G45" t="s">
        <v>432</v>
      </c>
      <c r="H45">
        <v>1.643</v>
      </c>
      <c r="I45">
        <v>212.4391</v>
      </c>
      <c r="K45" s="2">
        <v>0.08472222222222221</v>
      </c>
      <c r="L45" s="3">
        <f t="shared" si="1"/>
        <v>295.08472222222224</v>
      </c>
      <c r="M45" t="s">
        <v>439</v>
      </c>
      <c r="N45" t="s">
        <v>439</v>
      </c>
      <c r="P45" t="s">
        <v>440</v>
      </c>
      <c r="Q45" t="s">
        <v>431</v>
      </c>
    </row>
    <row r="46" spans="1:14" ht="12.75">
      <c r="A46" t="s">
        <v>38</v>
      </c>
      <c r="B46" s="1">
        <v>36820</v>
      </c>
      <c r="C46" s="2">
        <v>0.08885416666666666</v>
      </c>
      <c r="D46" t="s">
        <v>431</v>
      </c>
      <c r="E46">
        <v>0.666</v>
      </c>
      <c r="F46">
        <v>8.645</v>
      </c>
      <c r="G46" t="s">
        <v>432</v>
      </c>
      <c r="H46">
        <v>1.645</v>
      </c>
      <c r="I46">
        <v>209.6921</v>
      </c>
      <c r="K46" s="2">
        <v>0.08680555555555557</v>
      </c>
      <c r="L46" s="3">
        <f t="shared" si="1"/>
        <v>295.08680555555554</v>
      </c>
      <c r="M46" t="s">
        <v>439</v>
      </c>
      <c r="N46" t="s">
        <v>439</v>
      </c>
    </row>
    <row r="47" spans="1:17" ht="12.75">
      <c r="A47" t="s">
        <v>439</v>
      </c>
      <c r="B47" s="1">
        <v>36820</v>
      </c>
      <c r="C47">
        <f>AVERAGE(C46,C48)</f>
        <v>0.0909375</v>
      </c>
      <c r="D47" t="s">
        <v>431</v>
      </c>
      <c r="E47" t="s">
        <v>439</v>
      </c>
      <c r="F47" t="s">
        <v>439</v>
      </c>
      <c r="G47" t="s">
        <v>432</v>
      </c>
      <c r="H47" t="s">
        <v>439</v>
      </c>
      <c r="I47" t="s">
        <v>439</v>
      </c>
      <c r="K47" s="2">
        <v>0.08888888888888889</v>
      </c>
      <c r="L47" s="3">
        <f t="shared" si="1"/>
        <v>295.0888888888889</v>
      </c>
      <c r="M47" t="s">
        <v>439</v>
      </c>
      <c r="N47" t="s">
        <v>439</v>
      </c>
      <c r="P47">
        <f>AVERAGE(I46:I48)</f>
        <v>208.31535000000002</v>
      </c>
      <c r="Q47">
        <f>AVERAGE(F46:F48)</f>
        <v>8.878699999999998</v>
      </c>
    </row>
    <row r="48" spans="1:17" ht="12.75">
      <c r="A48" t="s">
        <v>39</v>
      </c>
      <c r="B48" s="1">
        <v>36820</v>
      </c>
      <c r="C48" s="2">
        <v>0.09302083333333333</v>
      </c>
      <c r="D48" t="s">
        <v>431</v>
      </c>
      <c r="E48">
        <v>0.665</v>
      </c>
      <c r="F48">
        <v>9.1124</v>
      </c>
      <c r="G48" t="s">
        <v>432</v>
      </c>
      <c r="H48">
        <v>1.645</v>
      </c>
      <c r="I48">
        <v>206.9386</v>
      </c>
      <c r="K48" s="2">
        <v>0.09097222222222222</v>
      </c>
      <c r="L48" s="3">
        <f t="shared" si="1"/>
        <v>295.0909722222222</v>
      </c>
      <c r="M48" t="s">
        <v>439</v>
      </c>
      <c r="N48" t="s">
        <v>439</v>
      </c>
      <c r="P48">
        <f>STDEV(I46:I48)</f>
        <v>1.9470185219957423</v>
      </c>
      <c r="Q48">
        <f>STDEV(F46:F48)</f>
        <v>0.3305017095266524</v>
      </c>
    </row>
    <row r="49" spans="1:14" ht="12.75">
      <c r="A49" t="s">
        <v>40</v>
      </c>
      <c r="B49" s="1">
        <v>36820</v>
      </c>
      <c r="C49" s="2">
        <v>0.09511574074074074</v>
      </c>
      <c r="D49" t="s">
        <v>431</v>
      </c>
      <c r="E49">
        <v>0.666</v>
      </c>
      <c r="F49">
        <v>9.7515</v>
      </c>
      <c r="G49" t="s">
        <v>432</v>
      </c>
      <c r="H49">
        <v>1.645</v>
      </c>
      <c r="I49">
        <v>115.0479</v>
      </c>
      <c r="K49" s="2">
        <v>0.09305555555555556</v>
      </c>
      <c r="L49" s="3">
        <f t="shared" si="1"/>
        <v>295.09305555555557</v>
      </c>
      <c r="M49">
        <f aca="true" t="shared" si="6" ref="M49:M112">500*F49/AVERAGE($Q$207,$Q$47)</f>
        <v>552.2832692405716</v>
      </c>
      <c r="N49">
        <f>(277-103)/(-60+(AVERAGE($P$207,$P$47)))*I49+277-((277-103)/(-60+(AVERAGE($P$207,$P$47)))*210)</f>
        <v>164.7983657360427</v>
      </c>
    </row>
    <row r="50" spans="1:14" ht="12.75">
      <c r="A50" t="s">
        <v>41</v>
      </c>
      <c r="B50" s="1">
        <v>36820</v>
      </c>
      <c r="C50" s="2">
        <v>0.09719907407407408</v>
      </c>
      <c r="D50" t="s">
        <v>431</v>
      </c>
      <c r="E50">
        <v>0.666</v>
      </c>
      <c r="F50">
        <v>10.3239</v>
      </c>
      <c r="G50" t="s">
        <v>432</v>
      </c>
      <c r="H50">
        <v>1.646</v>
      </c>
      <c r="I50">
        <v>115.1221</v>
      </c>
      <c r="K50" s="2">
        <v>0.09513888888888888</v>
      </c>
      <c r="L50" s="3">
        <f t="shared" si="1"/>
        <v>295.09513888888887</v>
      </c>
      <c r="M50">
        <f t="shared" si="6"/>
        <v>584.701558048786</v>
      </c>
      <c r="N50">
        <f>(277-103)/(-60+(AVERAGE($P$207,$P$47)))*I50+277-((277-103)/(-60+(AVERAGE($P$207,$P$47)))*210)</f>
        <v>164.8860453267246</v>
      </c>
    </row>
    <row r="51" spans="1:14" ht="12.75">
      <c r="A51" t="s">
        <v>42</v>
      </c>
      <c r="B51" s="1">
        <v>36820</v>
      </c>
      <c r="C51" s="2">
        <v>0.09932870370370371</v>
      </c>
      <c r="D51" t="s">
        <v>431</v>
      </c>
      <c r="E51">
        <v>0.666</v>
      </c>
      <c r="F51">
        <v>9.5751</v>
      </c>
      <c r="G51" t="s">
        <v>432</v>
      </c>
      <c r="H51">
        <v>1.643</v>
      </c>
      <c r="I51">
        <v>113.2487</v>
      </c>
      <c r="K51" s="2">
        <v>0.09722222222222222</v>
      </c>
      <c r="L51" s="3">
        <f t="shared" si="1"/>
        <v>295.09722222222223</v>
      </c>
      <c r="M51">
        <f t="shared" si="6"/>
        <v>542.2927274065935</v>
      </c>
      <c r="N51">
        <f>(277-103)/(-60+(AVERAGE($P$207,$P$47)))*I51+277-((277-103)/(-60+(AVERAGE($P$207,$P$47)))*210)</f>
        <v>162.6723129118533</v>
      </c>
    </row>
    <row r="52" spans="1:14" ht="12.75">
      <c r="A52" t="s">
        <v>43</v>
      </c>
      <c r="B52" s="1">
        <v>36820</v>
      </c>
      <c r="C52" s="2">
        <v>0.10136574074074074</v>
      </c>
      <c r="D52" t="s">
        <v>431</v>
      </c>
      <c r="E52">
        <v>0.666</v>
      </c>
      <c r="F52">
        <v>9.2551</v>
      </c>
      <c r="G52" t="s">
        <v>432</v>
      </c>
      <c r="H52">
        <v>1.646</v>
      </c>
      <c r="I52">
        <v>111.9599</v>
      </c>
      <c r="K52" s="2">
        <v>0.09930555555555555</v>
      </c>
      <c r="L52" s="3">
        <f t="shared" si="1"/>
        <v>295.09930555555553</v>
      </c>
      <c r="M52">
        <f t="shared" si="6"/>
        <v>524.1692955082207</v>
      </c>
      <c r="N52">
        <f>(277-103)/(-60+(AVERAGE($P$207,$P$47)))*I52+277-((277-103)/(-60+(AVERAGE($P$207,$P$47)))*210)</f>
        <v>161.14938223165368</v>
      </c>
    </row>
    <row r="53" spans="1:14" ht="12.75">
      <c r="A53" t="s">
        <v>439</v>
      </c>
      <c r="B53" s="1">
        <v>36820</v>
      </c>
      <c r="C53">
        <f>AVERAGE(C52,C54)</f>
        <v>0.10344907407407407</v>
      </c>
      <c r="D53" t="s">
        <v>431</v>
      </c>
      <c r="E53" t="s">
        <v>439</v>
      </c>
      <c r="F53" t="s">
        <v>439</v>
      </c>
      <c r="G53" t="s">
        <v>432</v>
      </c>
      <c r="H53" t="s">
        <v>439</v>
      </c>
      <c r="I53" t="s">
        <v>439</v>
      </c>
      <c r="K53" s="2">
        <v>0.1013888888888889</v>
      </c>
      <c r="L53" s="3">
        <f t="shared" si="1"/>
        <v>295.1013888888889</v>
      </c>
      <c r="M53" t="s">
        <v>439</v>
      </c>
      <c r="N53" t="s">
        <v>439</v>
      </c>
    </row>
    <row r="54" spans="1:14" ht="12.75">
      <c r="A54" t="s">
        <v>44</v>
      </c>
      <c r="B54" s="1">
        <v>36820</v>
      </c>
      <c r="C54" s="2">
        <v>0.1055324074074074</v>
      </c>
      <c r="D54" t="s">
        <v>431</v>
      </c>
      <c r="E54">
        <v>0.666</v>
      </c>
      <c r="F54">
        <v>8.7483</v>
      </c>
      <c r="G54" t="s">
        <v>432</v>
      </c>
      <c r="H54">
        <v>1.645</v>
      </c>
      <c r="I54">
        <v>109.4195</v>
      </c>
      <c r="K54" s="2">
        <v>0.10347222222222223</v>
      </c>
      <c r="L54" s="3">
        <f t="shared" si="1"/>
        <v>295.1034722222222</v>
      </c>
      <c r="M54">
        <f t="shared" si="6"/>
        <v>495.4663102391727</v>
      </c>
      <c r="N54">
        <f>(277-103)/(-60+(AVERAGE($P$207,$P$47)))*I54+277-((277-103)/(-60+(AVERAGE($P$207,$P$47)))*210)</f>
        <v>158.1474788331595</v>
      </c>
    </row>
    <row r="55" spans="1:14" ht="12.75">
      <c r="A55" t="s">
        <v>439</v>
      </c>
      <c r="B55" s="1">
        <v>36820</v>
      </c>
      <c r="C55">
        <f>AVERAGE(C54,C56)</f>
        <v>0.10761574074074073</v>
      </c>
      <c r="D55" t="s">
        <v>431</v>
      </c>
      <c r="E55" t="s">
        <v>439</v>
      </c>
      <c r="F55" t="s">
        <v>439</v>
      </c>
      <c r="G55" t="s">
        <v>432</v>
      </c>
      <c r="H55" t="s">
        <v>439</v>
      </c>
      <c r="I55" t="s">
        <v>439</v>
      </c>
      <c r="K55" s="2">
        <v>0.10555555555555556</v>
      </c>
      <c r="L55" s="3">
        <f t="shared" si="1"/>
        <v>295.10555555555555</v>
      </c>
      <c r="M55" t="s">
        <v>439</v>
      </c>
      <c r="N55" t="s">
        <v>439</v>
      </c>
    </row>
    <row r="56" spans="1:14" ht="12.75">
      <c r="A56" t="s">
        <v>45</v>
      </c>
      <c r="B56" s="1">
        <v>36820</v>
      </c>
      <c r="C56" s="2">
        <v>0.10969907407407407</v>
      </c>
      <c r="D56" t="s">
        <v>431</v>
      </c>
      <c r="E56">
        <v>0.668</v>
      </c>
      <c r="F56">
        <v>9.0225</v>
      </c>
      <c r="G56" t="s">
        <v>432</v>
      </c>
      <c r="H56">
        <v>1.646</v>
      </c>
      <c r="I56">
        <v>112.0812</v>
      </c>
      <c r="K56" s="2">
        <v>0.1076388888888889</v>
      </c>
      <c r="L56" s="3">
        <f t="shared" si="1"/>
        <v>295.1076388888889</v>
      </c>
      <c r="M56">
        <f t="shared" si="6"/>
        <v>510.9958259470909</v>
      </c>
      <c r="N56">
        <f>(277-103)/(-60+(AVERAGE($P$207,$P$47)))*I56+277-((277-103)/(-60+(AVERAGE($P$207,$P$47)))*210)</f>
        <v>161.2927182741026</v>
      </c>
    </row>
    <row r="57" spans="1:14" ht="12.75">
      <c r="A57" t="s">
        <v>46</v>
      </c>
      <c r="B57" s="1">
        <v>36820</v>
      </c>
      <c r="C57" s="2">
        <v>0.1117939814814815</v>
      </c>
      <c r="D57" t="s">
        <v>431</v>
      </c>
      <c r="E57">
        <v>0.666</v>
      </c>
      <c r="F57">
        <v>9.8161</v>
      </c>
      <c r="G57" t="s">
        <v>432</v>
      </c>
      <c r="H57">
        <v>1.646</v>
      </c>
      <c r="I57">
        <v>114.0732</v>
      </c>
      <c r="K57" s="2">
        <v>0.10972222222222222</v>
      </c>
      <c r="L57" s="3">
        <f t="shared" si="1"/>
        <v>295.1097222222222</v>
      </c>
      <c r="M57">
        <f t="shared" si="6"/>
        <v>555.9419370550556</v>
      </c>
      <c r="N57">
        <f>(277-103)/(-60+(AVERAGE($P$207,$P$47)))*I57+277-((277-103)/(-60+(AVERAGE($P$207,$P$47)))*210)</f>
        <v>163.6465962341878</v>
      </c>
    </row>
    <row r="58" spans="1:14" ht="12.75">
      <c r="A58" t="s">
        <v>47</v>
      </c>
      <c r="B58" s="1">
        <v>36820</v>
      </c>
      <c r="C58" s="2">
        <v>0.11387731481481482</v>
      </c>
      <c r="D58" t="s">
        <v>431</v>
      </c>
      <c r="E58">
        <v>0.666</v>
      </c>
      <c r="F58">
        <v>10.415</v>
      </c>
      <c r="G58" t="s">
        <v>432</v>
      </c>
      <c r="H58">
        <v>1.648</v>
      </c>
      <c r="I58">
        <v>112.091</v>
      </c>
      <c r="K58" s="2">
        <v>0.11180555555555556</v>
      </c>
      <c r="L58" s="3">
        <f t="shared" si="1"/>
        <v>295.1118055555556</v>
      </c>
      <c r="M58">
        <f t="shared" si="6"/>
        <v>589.861072567354</v>
      </c>
      <c r="N58">
        <f>(277-103)/(-60+(AVERAGE($P$207,$P$47)))*I58+277-((277-103)/(-60+(AVERAGE($P$207,$P$47)))*210)</f>
        <v>161.30429859740022</v>
      </c>
    </row>
    <row r="59" spans="1:14" ht="12.75">
      <c r="A59" t="s">
        <v>48</v>
      </c>
      <c r="B59" s="1">
        <v>36820</v>
      </c>
      <c r="C59" s="2">
        <v>0.11596064814814815</v>
      </c>
      <c r="D59" t="s">
        <v>431</v>
      </c>
      <c r="E59">
        <v>0.666</v>
      </c>
      <c r="F59">
        <v>10.2703</v>
      </c>
      <c r="G59" t="s">
        <v>432</v>
      </c>
      <c r="H59">
        <v>1.646</v>
      </c>
      <c r="I59">
        <v>105.3267</v>
      </c>
      <c r="K59" s="2">
        <v>0.11388888888888889</v>
      </c>
      <c r="L59" s="3">
        <f t="shared" si="1"/>
        <v>295.1138888888889</v>
      </c>
      <c r="M59">
        <f t="shared" si="6"/>
        <v>581.6658832058087</v>
      </c>
      <c r="N59">
        <f>(277-103)/(-60+(AVERAGE($P$207,$P$47)))*I59+277-((277-103)/(-60+(AVERAGE($P$207,$P$47)))*210)</f>
        <v>153.31115769107285</v>
      </c>
    </row>
    <row r="60" spans="1:14" ht="12.75">
      <c r="A60" t="s">
        <v>439</v>
      </c>
      <c r="B60" s="1">
        <v>36820</v>
      </c>
      <c r="C60">
        <f>AVERAGE(C59,C61)</f>
        <v>0.11804398148148149</v>
      </c>
      <c r="D60" t="s">
        <v>431</v>
      </c>
      <c r="E60" t="s">
        <v>439</v>
      </c>
      <c r="F60" t="s">
        <v>439</v>
      </c>
      <c r="G60" t="s">
        <v>432</v>
      </c>
      <c r="H60" t="s">
        <v>439</v>
      </c>
      <c r="I60" t="s">
        <v>439</v>
      </c>
      <c r="K60" s="2">
        <v>0.11597222222222221</v>
      </c>
      <c r="L60" s="3">
        <f t="shared" si="1"/>
        <v>295.11597222222224</v>
      </c>
      <c r="M60" t="s">
        <v>439</v>
      </c>
      <c r="N60" t="s">
        <v>439</v>
      </c>
    </row>
    <row r="61" spans="1:14" ht="12.75">
      <c r="A61" t="s">
        <v>49</v>
      </c>
      <c r="B61" s="1">
        <v>36820</v>
      </c>
      <c r="C61" s="2">
        <v>0.12012731481481481</v>
      </c>
      <c r="D61" t="s">
        <v>431</v>
      </c>
      <c r="E61">
        <v>0.666</v>
      </c>
      <c r="F61">
        <v>10.4921</v>
      </c>
      <c r="G61" t="s">
        <v>432</v>
      </c>
      <c r="H61">
        <v>1.646</v>
      </c>
      <c r="I61">
        <v>104.6387</v>
      </c>
      <c r="K61" s="2">
        <v>0.11805555555555557</v>
      </c>
      <c r="L61" s="3">
        <f t="shared" si="1"/>
        <v>295.11805555555554</v>
      </c>
      <c r="M61">
        <f t="shared" si="6"/>
        <v>594.2276869403682</v>
      </c>
      <c r="N61">
        <f>(277-103)/(-60+(AVERAGE($P$207,$P$47)))*I61+277-((277-103)/(-60+(AVERAGE($P$207,$P$47)))*210)</f>
        <v>152.4981717289551</v>
      </c>
    </row>
    <row r="62" spans="1:14" ht="12.75">
      <c r="A62" t="s">
        <v>50</v>
      </c>
      <c r="B62" s="1">
        <v>36820</v>
      </c>
      <c r="C62" s="2">
        <v>0.12221064814814815</v>
      </c>
      <c r="D62" t="s">
        <v>431</v>
      </c>
      <c r="E62">
        <v>0.666</v>
      </c>
      <c r="F62">
        <v>9.4263</v>
      </c>
      <c r="G62" t="s">
        <v>432</v>
      </c>
      <c r="H62">
        <v>1.648</v>
      </c>
      <c r="I62">
        <v>111.2138</v>
      </c>
      <c r="K62" s="2">
        <v>0.12013888888888889</v>
      </c>
      <c r="L62" s="3">
        <f t="shared" si="1"/>
        <v>295.1201388888889</v>
      </c>
      <c r="M62">
        <f t="shared" si="6"/>
        <v>533.8653315738501</v>
      </c>
      <c r="N62">
        <f>(277-103)/(-60+(AVERAGE($P$207,$P$47)))*I62+277-((277-103)/(-60+(AVERAGE($P$207,$P$47)))*210)</f>
        <v>160.2677414957001</v>
      </c>
    </row>
    <row r="63" spans="1:14" ht="12.75">
      <c r="A63" t="s">
        <v>51</v>
      </c>
      <c r="B63" s="1">
        <v>36820</v>
      </c>
      <c r="C63" s="2">
        <v>0.12429398148148148</v>
      </c>
      <c r="D63" t="s">
        <v>431</v>
      </c>
      <c r="E63">
        <v>0.666</v>
      </c>
      <c r="F63">
        <v>9.6406</v>
      </c>
      <c r="G63" t="s">
        <v>432</v>
      </c>
      <c r="H63">
        <v>1.645</v>
      </c>
      <c r="I63">
        <v>117.716</v>
      </c>
      <c r="K63" s="2">
        <v>0.12222222222222223</v>
      </c>
      <c r="L63" s="3">
        <f t="shared" si="1"/>
        <v>295.1222222222222</v>
      </c>
      <c r="M63">
        <f t="shared" si="6"/>
        <v>546.0023673732916</v>
      </c>
      <c r="N63">
        <f>(277-103)/(-60+(AVERAGE($P$207,$P$47)))*I63+277-((277-103)/(-60+(AVERAGE($P$207,$P$47)))*210)</f>
        <v>167.95116783709855</v>
      </c>
    </row>
    <row r="64" spans="1:14" ht="12.75">
      <c r="A64" t="s">
        <v>52</v>
      </c>
      <c r="B64" s="1">
        <v>36820</v>
      </c>
      <c r="C64" s="2">
        <v>0.12637731481481482</v>
      </c>
      <c r="D64" t="s">
        <v>431</v>
      </c>
      <c r="E64">
        <v>0.666</v>
      </c>
      <c r="F64">
        <v>9.4613</v>
      </c>
      <c r="G64" t="s">
        <v>432</v>
      </c>
      <c r="H64">
        <v>1.646</v>
      </c>
      <c r="I64">
        <v>112.3802</v>
      </c>
      <c r="K64" s="2">
        <v>0.12430555555555556</v>
      </c>
      <c r="L64" s="3">
        <f t="shared" si="1"/>
        <v>295.12430555555557</v>
      </c>
      <c r="M64">
        <f t="shared" si="6"/>
        <v>535.8475819377346</v>
      </c>
      <c r="N64">
        <f>(277-103)/(-60+(AVERAGE($P$207,$P$47)))*I64+277-((277-103)/(-60+(AVERAGE($P$207,$P$47)))*210)</f>
        <v>161.64603630124392</v>
      </c>
    </row>
    <row r="65" spans="1:14" ht="12.75">
      <c r="A65" t="s">
        <v>53</v>
      </c>
      <c r="B65" s="1">
        <v>36820</v>
      </c>
      <c r="C65" s="2">
        <v>0.12847222222222224</v>
      </c>
      <c r="D65" t="s">
        <v>431</v>
      </c>
      <c r="E65">
        <v>0.668</v>
      </c>
      <c r="F65">
        <v>10.678</v>
      </c>
      <c r="G65" t="s">
        <v>432</v>
      </c>
      <c r="H65">
        <v>1.648</v>
      </c>
      <c r="I65">
        <v>114.3534</v>
      </c>
      <c r="K65" s="2">
        <v>0.12638888888888888</v>
      </c>
      <c r="L65" s="3">
        <f t="shared" si="1"/>
        <v>295.12638888888887</v>
      </c>
      <c r="M65">
        <f t="shared" si="6"/>
        <v>604.7562681588292</v>
      </c>
      <c r="N65">
        <f>(277-103)/(-60+(AVERAGE($P$207,$P$47)))*I65+277-((277-103)/(-60+(AVERAGE($P$207,$P$47)))*210)</f>
        <v>163.977698947248</v>
      </c>
    </row>
    <row r="66" spans="1:14" ht="12.75">
      <c r="A66" t="s">
        <v>439</v>
      </c>
      <c r="B66" s="1">
        <v>36820</v>
      </c>
      <c r="C66">
        <f>AVERAGE(C65,C68)</f>
        <v>0.13159722222222223</v>
      </c>
      <c r="D66" t="s">
        <v>431</v>
      </c>
      <c r="E66" t="s">
        <v>439</v>
      </c>
      <c r="F66" t="s">
        <v>439</v>
      </c>
      <c r="G66" t="s">
        <v>432</v>
      </c>
      <c r="H66" t="s">
        <v>439</v>
      </c>
      <c r="I66" t="s">
        <v>439</v>
      </c>
      <c r="K66" s="2">
        <v>0.12847222222222224</v>
      </c>
      <c r="L66" s="3">
        <f t="shared" si="1"/>
        <v>295.12847222222223</v>
      </c>
      <c r="M66" t="s">
        <v>439</v>
      </c>
      <c r="N66" t="s">
        <v>439</v>
      </c>
    </row>
    <row r="67" spans="1:14" ht="12.75">
      <c r="A67" t="s">
        <v>439</v>
      </c>
      <c r="B67" s="1">
        <v>36820</v>
      </c>
      <c r="C67">
        <f>AVERAGE(C66,C68)</f>
        <v>0.13315972222222222</v>
      </c>
      <c r="D67" t="s">
        <v>431</v>
      </c>
      <c r="E67" t="s">
        <v>439</v>
      </c>
      <c r="F67" t="s">
        <v>439</v>
      </c>
      <c r="G67" t="s">
        <v>432</v>
      </c>
      <c r="H67" t="s">
        <v>439</v>
      </c>
      <c r="I67" t="s">
        <v>439</v>
      </c>
      <c r="K67" s="2">
        <v>0.13055555555555556</v>
      </c>
      <c r="L67" s="3">
        <f t="shared" si="1"/>
        <v>295.13055555555553</v>
      </c>
      <c r="M67" t="s">
        <v>439</v>
      </c>
      <c r="N67" t="s">
        <v>439</v>
      </c>
    </row>
    <row r="68" spans="1:14" ht="12.75">
      <c r="A68" t="s">
        <v>54</v>
      </c>
      <c r="B68" s="1">
        <v>36820</v>
      </c>
      <c r="C68" s="2">
        <v>0.13472222222222222</v>
      </c>
      <c r="D68" t="s">
        <v>431</v>
      </c>
      <c r="E68">
        <v>0.666</v>
      </c>
      <c r="F68">
        <v>9.4029</v>
      </c>
      <c r="G68" t="s">
        <v>432</v>
      </c>
      <c r="H68">
        <v>1.646</v>
      </c>
      <c r="I68">
        <v>110.4812</v>
      </c>
      <c r="K68" s="2">
        <v>0.1326388888888889</v>
      </c>
      <c r="L68" s="3">
        <f t="shared" si="1"/>
        <v>295.1326388888889</v>
      </c>
      <c r="M68">
        <f t="shared" si="6"/>
        <v>532.5400556162817</v>
      </c>
      <c r="N68">
        <f>(277-103)/(-60+(AVERAGE($P$207,$P$47)))*I68+277-((277-103)/(-60+(AVERAGE($P$207,$P$47)))*210)</f>
        <v>159.40205324592173</v>
      </c>
    </row>
    <row r="69" spans="1:14" ht="12.75">
      <c r="A69" t="s">
        <v>439</v>
      </c>
      <c r="B69" s="1">
        <v>36820</v>
      </c>
      <c r="C69">
        <f>AVERAGE(C68,C70)</f>
        <v>0.13680555555555557</v>
      </c>
      <c r="D69" t="s">
        <v>431</v>
      </c>
      <c r="E69" t="s">
        <v>439</v>
      </c>
      <c r="F69" t="s">
        <v>439</v>
      </c>
      <c r="G69" t="s">
        <v>432</v>
      </c>
      <c r="H69" t="s">
        <v>439</v>
      </c>
      <c r="I69" t="s">
        <v>439</v>
      </c>
      <c r="K69" s="2">
        <v>0.13472222222222222</v>
      </c>
      <c r="L69" s="3">
        <f t="shared" si="1"/>
        <v>295.1347222222222</v>
      </c>
      <c r="M69" t="s">
        <v>439</v>
      </c>
      <c r="N69" t="s">
        <v>439</v>
      </c>
    </row>
    <row r="70" spans="1:14" ht="12.75">
      <c r="A70" t="s">
        <v>55</v>
      </c>
      <c r="B70" s="1">
        <v>36820</v>
      </c>
      <c r="C70" s="2">
        <v>0.1388888888888889</v>
      </c>
      <c r="D70" t="s">
        <v>431</v>
      </c>
      <c r="E70">
        <v>0.668</v>
      </c>
      <c r="F70">
        <v>9.2567</v>
      </c>
      <c r="G70" t="s">
        <v>432</v>
      </c>
      <c r="H70">
        <v>1.646</v>
      </c>
      <c r="I70">
        <v>113.3908</v>
      </c>
      <c r="K70" s="2">
        <v>0.13680555555555554</v>
      </c>
      <c r="L70" s="3">
        <f aca="true" t="shared" si="7" ref="L70:L133">B70-DATE(1999,12,31)+K70</f>
        <v>295.13680555555555</v>
      </c>
      <c r="M70">
        <f t="shared" si="6"/>
        <v>524.2599126677126</v>
      </c>
      <c r="N70">
        <f>(277-103)/(-60+(AVERAGE($P$207,$P$47)))*I70+277-((277-103)/(-60+(AVERAGE($P$207,$P$47)))*210)</f>
        <v>162.84022759966868</v>
      </c>
    </row>
    <row r="71" spans="1:14" ht="12.75">
      <c r="A71" t="s">
        <v>56</v>
      </c>
      <c r="B71" s="1">
        <v>36820</v>
      </c>
      <c r="C71" s="2">
        <v>0.1409837962962963</v>
      </c>
      <c r="D71" t="s">
        <v>431</v>
      </c>
      <c r="E71">
        <v>0.666</v>
      </c>
      <c r="F71">
        <v>9.3197</v>
      </c>
      <c r="G71" t="s">
        <v>432</v>
      </c>
      <c r="H71">
        <v>1.648</v>
      </c>
      <c r="I71">
        <v>112.0837</v>
      </c>
      <c r="K71" s="2">
        <v>0.1388888888888889</v>
      </c>
      <c r="L71" s="3">
        <f t="shared" si="7"/>
        <v>295.1388888888889</v>
      </c>
      <c r="M71">
        <f t="shared" si="6"/>
        <v>527.8279633227046</v>
      </c>
      <c r="N71">
        <f>(277-103)/(-60+(AVERAGE($P$207,$P$47)))*I71+277-((277-103)/(-60+(AVERAGE($P$207,$P$47)))*210)</f>
        <v>161.29567243820915</v>
      </c>
    </row>
    <row r="72" spans="1:14" ht="12.75">
      <c r="A72" t="s">
        <v>57</v>
      </c>
      <c r="B72" s="1">
        <v>36820</v>
      </c>
      <c r="C72" s="2">
        <v>0.1430671296296296</v>
      </c>
      <c r="D72" t="s">
        <v>431</v>
      </c>
      <c r="E72">
        <v>0.671</v>
      </c>
      <c r="F72">
        <v>9.3149</v>
      </c>
      <c r="G72" t="s">
        <v>432</v>
      </c>
      <c r="H72">
        <v>1.651</v>
      </c>
      <c r="I72">
        <v>108.8126</v>
      </c>
      <c r="K72" s="2">
        <v>0.14097222222222222</v>
      </c>
      <c r="L72" s="3">
        <f t="shared" si="7"/>
        <v>295.1409722222222</v>
      </c>
      <c r="M72">
        <f t="shared" si="6"/>
        <v>527.556111844229</v>
      </c>
      <c r="N72">
        <f>(277-103)/(-60+(AVERAGE($P$207,$P$47)))*I72+277-((277-103)/(-60+(AVERAGE($P$207,$P$47)))*210)</f>
        <v>157.43032595465766</v>
      </c>
    </row>
    <row r="73" spans="1:14" ht="12.75">
      <c r="A73" t="s">
        <v>58</v>
      </c>
      <c r="B73" s="1">
        <v>36820</v>
      </c>
      <c r="C73" s="2">
        <v>0.14520833333333333</v>
      </c>
      <c r="D73" t="s">
        <v>431</v>
      </c>
      <c r="E73">
        <v>0.668</v>
      </c>
      <c r="F73">
        <v>9.0129</v>
      </c>
      <c r="G73" t="s">
        <v>432</v>
      </c>
      <c r="H73">
        <v>1.646</v>
      </c>
      <c r="I73">
        <v>116.2047</v>
      </c>
      <c r="K73" s="2">
        <v>0.14305555555555557</v>
      </c>
      <c r="L73" s="3">
        <f t="shared" si="7"/>
        <v>295.1430555555556</v>
      </c>
      <c r="M73">
        <f t="shared" si="6"/>
        <v>510.4521229901397</v>
      </c>
      <c r="N73">
        <f>(277-103)/(-60+(AVERAGE($P$207,$P$47)))*I73+277-((277-103)/(-60+(AVERAGE($P$207,$P$47)))*210)</f>
        <v>166.16531655141748</v>
      </c>
    </row>
    <row r="74" spans="1:14" ht="12.75">
      <c r="A74" t="s">
        <v>59</v>
      </c>
      <c r="B74" s="1">
        <v>36820</v>
      </c>
      <c r="C74" s="2">
        <v>0.1472337962962963</v>
      </c>
      <c r="D74" t="s">
        <v>431</v>
      </c>
      <c r="E74">
        <v>0.666</v>
      </c>
      <c r="F74">
        <v>9.0795</v>
      </c>
      <c r="G74" t="s">
        <v>432</v>
      </c>
      <c r="H74">
        <v>1.646</v>
      </c>
      <c r="I74">
        <v>109.6099</v>
      </c>
      <c r="K74" s="2">
        <v>0.1451388888888889</v>
      </c>
      <c r="L74" s="3">
        <f t="shared" si="7"/>
        <v>295.1451388888889</v>
      </c>
      <c r="M74">
        <f t="shared" si="6"/>
        <v>514.2240622539886</v>
      </c>
      <c r="N74">
        <f>(277-103)/(-60+(AVERAGE($P$207,$P$47)))*I74+277-((277-103)/(-60+(AVERAGE($P$207,$P$47)))*210)</f>
        <v>158.37246797151303</v>
      </c>
    </row>
    <row r="75" spans="1:14" ht="12.75">
      <c r="A75" t="s">
        <v>439</v>
      </c>
      <c r="B75" s="1">
        <v>36820</v>
      </c>
      <c r="C75">
        <f>AVERAGE(C74,C76)</f>
        <v>0.14931712962962962</v>
      </c>
      <c r="D75" t="s">
        <v>431</v>
      </c>
      <c r="E75" t="s">
        <v>439</v>
      </c>
      <c r="F75" t="s">
        <v>439</v>
      </c>
      <c r="G75" t="s">
        <v>432</v>
      </c>
      <c r="H75" t="s">
        <v>439</v>
      </c>
      <c r="I75" t="s">
        <v>439</v>
      </c>
      <c r="K75" s="2">
        <v>0.14722222222222223</v>
      </c>
      <c r="L75" s="3">
        <f t="shared" si="7"/>
        <v>295.14722222222224</v>
      </c>
      <c r="M75" t="s">
        <v>439</v>
      </c>
      <c r="N75" t="s">
        <v>439</v>
      </c>
    </row>
    <row r="76" spans="1:14" ht="12.75">
      <c r="A76" t="s">
        <v>60</v>
      </c>
      <c r="B76" s="1">
        <v>36820</v>
      </c>
      <c r="C76" s="2">
        <v>0.15140046296296297</v>
      </c>
      <c r="D76" t="s">
        <v>431</v>
      </c>
      <c r="E76">
        <v>0.666</v>
      </c>
      <c r="F76">
        <v>9.3528</v>
      </c>
      <c r="G76" t="s">
        <v>432</v>
      </c>
      <c r="H76">
        <v>1.646</v>
      </c>
      <c r="I76">
        <v>111.4919</v>
      </c>
      <c r="K76" s="2">
        <v>0.14930555555555555</v>
      </c>
      <c r="L76" s="3">
        <f t="shared" si="7"/>
        <v>295.14930555555554</v>
      </c>
      <c r="M76">
        <f t="shared" si="6"/>
        <v>529.7026058096927</v>
      </c>
      <c r="N76">
        <f aca="true" t="shared" si="8" ref="N76:N85">(277-103)/(-60+(AVERAGE($P$207,$P$47)))*I76+277-((277-103)/(-60+(AVERAGE($P$207,$P$47)))*210)</f>
        <v>160.59636271091077</v>
      </c>
    </row>
    <row r="77" spans="1:14" ht="12.75">
      <c r="A77" t="s">
        <v>61</v>
      </c>
      <c r="B77" s="1">
        <v>36820</v>
      </c>
      <c r="C77" s="2">
        <v>0.1534837962962963</v>
      </c>
      <c r="D77" t="s">
        <v>431</v>
      </c>
      <c r="E77">
        <v>0.666</v>
      </c>
      <c r="F77">
        <v>9.4556</v>
      </c>
      <c r="G77" t="s">
        <v>432</v>
      </c>
      <c r="H77">
        <v>1.646</v>
      </c>
      <c r="I77">
        <v>111.3026</v>
      </c>
      <c r="K77" s="2">
        <v>0.15138888888888888</v>
      </c>
      <c r="L77" s="3">
        <f t="shared" si="7"/>
        <v>295.1513888888889</v>
      </c>
      <c r="M77">
        <f t="shared" si="6"/>
        <v>535.5247583070449</v>
      </c>
      <c r="N77">
        <f t="shared" si="8"/>
        <v>160.37267340476413</v>
      </c>
    </row>
    <row r="78" spans="1:14" ht="12.75">
      <c r="A78" t="s">
        <v>62</v>
      </c>
      <c r="B78" s="1">
        <v>36820</v>
      </c>
      <c r="C78" s="2">
        <v>0.155625</v>
      </c>
      <c r="D78" t="s">
        <v>431</v>
      </c>
      <c r="E78">
        <v>0.668</v>
      </c>
      <c r="F78">
        <v>9.1612</v>
      </c>
      <c r="G78" t="s">
        <v>432</v>
      </c>
      <c r="H78">
        <v>1.648</v>
      </c>
      <c r="I78">
        <v>112.8142</v>
      </c>
      <c r="K78" s="2">
        <v>0.15347222222222223</v>
      </c>
      <c r="L78" s="3">
        <f t="shared" si="7"/>
        <v>295.1534722222222</v>
      </c>
      <c r="M78">
        <f t="shared" si="6"/>
        <v>518.8512009605419</v>
      </c>
      <c r="N78">
        <f t="shared" si="8"/>
        <v>162.15887919013798</v>
      </c>
    </row>
    <row r="79" spans="1:14" ht="12.75">
      <c r="A79" t="s">
        <v>63</v>
      </c>
      <c r="B79" s="1">
        <v>36820</v>
      </c>
      <c r="C79" s="2">
        <v>0.15766203703703704</v>
      </c>
      <c r="D79" t="s">
        <v>431</v>
      </c>
      <c r="E79">
        <v>0.666</v>
      </c>
      <c r="F79">
        <v>9.2084</v>
      </c>
      <c r="G79" t="s">
        <v>432</v>
      </c>
      <c r="H79">
        <v>1.646</v>
      </c>
      <c r="I79">
        <v>108.8159</v>
      </c>
      <c r="K79" s="2">
        <v>0.15555555555555556</v>
      </c>
      <c r="L79" s="3">
        <f t="shared" si="7"/>
        <v>295.15555555555557</v>
      </c>
      <c r="M79">
        <f t="shared" si="6"/>
        <v>521.5244071655518</v>
      </c>
      <c r="N79">
        <f t="shared" si="8"/>
        <v>157.4342254512783</v>
      </c>
    </row>
    <row r="80" spans="1:14" ht="12.75">
      <c r="A80" t="s">
        <v>64</v>
      </c>
      <c r="B80" s="1">
        <v>36820</v>
      </c>
      <c r="C80" s="2">
        <v>0.15974537037037037</v>
      </c>
      <c r="D80" t="s">
        <v>431</v>
      </c>
      <c r="E80">
        <v>0.666</v>
      </c>
      <c r="F80">
        <v>10.0725</v>
      </c>
      <c r="G80" t="s">
        <v>432</v>
      </c>
      <c r="H80">
        <v>1.645</v>
      </c>
      <c r="I80">
        <v>114.1277</v>
      </c>
      <c r="K80" s="2">
        <v>0.15763888888888888</v>
      </c>
      <c r="L80" s="3">
        <f t="shared" si="7"/>
        <v>295.15763888888887</v>
      </c>
      <c r="M80">
        <f t="shared" si="6"/>
        <v>570.4633368636269</v>
      </c>
      <c r="N80">
        <f t="shared" si="8"/>
        <v>163.71099701171025</v>
      </c>
    </row>
    <row r="81" spans="1:14" ht="12.75">
      <c r="A81" t="s">
        <v>65</v>
      </c>
      <c r="B81" s="1">
        <v>36820</v>
      </c>
      <c r="C81" s="2">
        <v>0.1618287037037037</v>
      </c>
      <c r="D81" t="s">
        <v>431</v>
      </c>
      <c r="E81">
        <v>0.666</v>
      </c>
      <c r="F81">
        <v>9.521</v>
      </c>
      <c r="G81" t="s">
        <v>432</v>
      </c>
      <c r="H81">
        <v>1.646</v>
      </c>
      <c r="I81">
        <v>110.5836</v>
      </c>
      <c r="K81" s="2">
        <v>0.15972222222222224</v>
      </c>
      <c r="L81" s="3">
        <f t="shared" si="7"/>
        <v>295.15972222222223</v>
      </c>
      <c r="M81">
        <f t="shared" si="6"/>
        <v>539.2287347012749</v>
      </c>
      <c r="N81">
        <f t="shared" si="8"/>
        <v>159.52305580772534</v>
      </c>
    </row>
    <row r="82" spans="1:14" ht="12.75">
      <c r="A82" t="s">
        <v>66</v>
      </c>
      <c r="B82" s="1">
        <v>36820</v>
      </c>
      <c r="C82" s="2">
        <v>0.16391203703703702</v>
      </c>
      <c r="D82" t="s">
        <v>431</v>
      </c>
      <c r="E82">
        <v>0.666</v>
      </c>
      <c r="F82">
        <v>10.1212</v>
      </c>
      <c r="G82" t="s">
        <v>432</v>
      </c>
      <c r="H82">
        <v>1.645</v>
      </c>
      <c r="I82">
        <v>108.3042</v>
      </c>
      <c r="K82" s="2">
        <v>0.16180555555555556</v>
      </c>
      <c r="L82" s="3">
        <f t="shared" si="7"/>
        <v>295.16180555555553</v>
      </c>
      <c r="M82">
        <f t="shared" si="6"/>
        <v>573.2214966556605</v>
      </c>
      <c r="N82">
        <f t="shared" si="8"/>
        <v>156.82956714195316</v>
      </c>
    </row>
    <row r="83" spans="1:14" ht="12.75">
      <c r="A83" t="s">
        <v>67</v>
      </c>
      <c r="B83" s="1">
        <v>36820</v>
      </c>
      <c r="C83" s="2">
        <v>0.16599537037037038</v>
      </c>
      <c r="D83" t="s">
        <v>431</v>
      </c>
      <c r="E83">
        <v>0.666</v>
      </c>
      <c r="F83">
        <v>9.6758</v>
      </c>
      <c r="G83" t="s">
        <v>432</v>
      </c>
      <c r="H83">
        <v>1.645</v>
      </c>
      <c r="I83">
        <v>108.7031</v>
      </c>
      <c r="K83" s="2">
        <v>0.1638888888888889</v>
      </c>
      <c r="L83" s="3">
        <f t="shared" si="7"/>
        <v>295.1638888888889</v>
      </c>
      <c r="M83">
        <f t="shared" si="6"/>
        <v>547.9959448821128</v>
      </c>
      <c r="N83">
        <f t="shared" si="8"/>
        <v>157.30093356679154</v>
      </c>
    </row>
    <row r="84" spans="1:14" ht="12.75">
      <c r="A84" t="s">
        <v>68</v>
      </c>
      <c r="B84" s="1">
        <v>36820</v>
      </c>
      <c r="C84" s="2">
        <v>0.1680787037037037</v>
      </c>
      <c r="D84" t="s">
        <v>431</v>
      </c>
      <c r="E84">
        <v>0.666</v>
      </c>
      <c r="F84">
        <v>9.219</v>
      </c>
      <c r="G84" t="s">
        <v>432</v>
      </c>
      <c r="H84">
        <v>1.648</v>
      </c>
      <c r="I84">
        <v>109.3703</v>
      </c>
      <c r="K84" s="2">
        <v>0.16597222222222222</v>
      </c>
      <c r="L84" s="3">
        <f t="shared" si="7"/>
        <v>295.1659722222222</v>
      </c>
      <c r="M84">
        <f t="shared" si="6"/>
        <v>522.1247458471855</v>
      </c>
      <c r="N84">
        <f t="shared" si="8"/>
        <v>158.08934088354297</v>
      </c>
    </row>
    <row r="85" spans="1:14" ht="12.75">
      <c r="A85" t="s">
        <v>69</v>
      </c>
      <c r="B85" s="1">
        <v>36820</v>
      </c>
      <c r="C85" s="2">
        <v>0.1701736111111111</v>
      </c>
      <c r="D85" t="s">
        <v>431</v>
      </c>
      <c r="E85">
        <v>0.668</v>
      </c>
      <c r="F85">
        <v>9.5207</v>
      </c>
      <c r="G85" t="s">
        <v>432</v>
      </c>
      <c r="H85">
        <v>1.645</v>
      </c>
      <c r="I85">
        <v>125.6098</v>
      </c>
      <c r="K85" s="2">
        <v>0.16805555555555554</v>
      </c>
      <c r="L85" s="3">
        <f t="shared" si="7"/>
        <v>295.16805555555555</v>
      </c>
      <c r="M85">
        <f t="shared" si="6"/>
        <v>539.2117439838701</v>
      </c>
      <c r="N85">
        <f t="shared" si="8"/>
        <v>177.27900008675735</v>
      </c>
    </row>
    <row r="86" spans="1:14" ht="12.75">
      <c r="A86" t="s">
        <v>439</v>
      </c>
      <c r="B86" s="1">
        <v>36820</v>
      </c>
      <c r="C86">
        <f>AVERAGE(C85,C87)</f>
        <v>0.17225694444444445</v>
      </c>
      <c r="D86" t="s">
        <v>431</v>
      </c>
      <c r="E86" t="s">
        <v>439</v>
      </c>
      <c r="F86" t="s">
        <v>439</v>
      </c>
      <c r="G86" t="s">
        <v>432</v>
      </c>
      <c r="H86" t="s">
        <v>439</v>
      </c>
      <c r="I86" t="s">
        <v>439</v>
      </c>
      <c r="K86" s="2">
        <v>0.17013888888888887</v>
      </c>
      <c r="L86" s="3">
        <f t="shared" si="7"/>
        <v>295.1701388888889</v>
      </c>
      <c r="M86" t="s">
        <v>439</v>
      </c>
      <c r="N86" t="s">
        <v>439</v>
      </c>
    </row>
    <row r="87" spans="1:14" ht="12.75">
      <c r="A87" t="s">
        <v>70</v>
      </c>
      <c r="B87" s="1">
        <v>36820</v>
      </c>
      <c r="C87" s="2">
        <v>0.1743402777777778</v>
      </c>
      <c r="D87" t="s">
        <v>431</v>
      </c>
      <c r="E87">
        <v>0.666</v>
      </c>
      <c r="F87">
        <v>10.1893</v>
      </c>
      <c r="G87" t="s">
        <v>432</v>
      </c>
      <c r="H87">
        <v>1.648</v>
      </c>
      <c r="I87">
        <v>116.9392</v>
      </c>
      <c r="K87" s="2">
        <v>0.17222222222222225</v>
      </c>
      <c r="L87" s="3">
        <f t="shared" si="7"/>
        <v>295.1722222222222</v>
      </c>
      <c r="M87">
        <f t="shared" si="6"/>
        <v>577.0783895065329</v>
      </c>
      <c r="N87">
        <f aca="true" t="shared" si="9" ref="N87:N97">(277-103)/(-60+(AVERAGE($P$207,$P$47)))*I87+277-((277-103)/(-60+(AVERAGE($P$207,$P$47)))*210)</f>
        <v>167.03324996591678</v>
      </c>
    </row>
    <row r="88" spans="1:14" ht="12.75">
      <c r="A88" t="s">
        <v>71</v>
      </c>
      <c r="B88" s="1">
        <v>36820</v>
      </c>
      <c r="C88" s="2">
        <v>0.17642361111111113</v>
      </c>
      <c r="D88" t="s">
        <v>431</v>
      </c>
      <c r="E88">
        <v>0.666</v>
      </c>
      <c r="F88">
        <v>9.7768</v>
      </c>
      <c r="G88" t="s">
        <v>432</v>
      </c>
      <c r="H88">
        <v>1.646</v>
      </c>
      <c r="I88">
        <v>107.4048</v>
      </c>
      <c r="K88" s="2">
        <v>0.17430555555555557</v>
      </c>
      <c r="L88" s="3">
        <f t="shared" si="7"/>
        <v>295.1743055555556</v>
      </c>
      <c r="M88">
        <f t="shared" si="6"/>
        <v>553.7161530750366</v>
      </c>
      <c r="N88">
        <f t="shared" si="9"/>
        <v>155.76677706298702</v>
      </c>
    </row>
    <row r="89" spans="1:14" ht="12.75">
      <c r="A89" t="s">
        <v>72</v>
      </c>
      <c r="B89" s="1">
        <v>36820</v>
      </c>
      <c r="C89" s="2">
        <v>0.17850694444444445</v>
      </c>
      <c r="D89" t="s">
        <v>431</v>
      </c>
      <c r="E89">
        <v>0.666</v>
      </c>
      <c r="F89">
        <v>9.0756</v>
      </c>
      <c r="G89" t="s">
        <v>432</v>
      </c>
      <c r="H89">
        <v>1.648</v>
      </c>
      <c r="I89">
        <v>106.9837</v>
      </c>
      <c r="K89" s="2">
        <v>0.1763888888888889</v>
      </c>
      <c r="L89" s="3">
        <f t="shared" si="7"/>
        <v>295.1763888888889</v>
      </c>
      <c r="M89">
        <f t="shared" si="6"/>
        <v>514.0031829277272</v>
      </c>
      <c r="N89">
        <f t="shared" si="9"/>
        <v>155.26917766088266</v>
      </c>
    </row>
    <row r="90" spans="1:14" ht="12.75">
      <c r="A90" t="s">
        <v>73</v>
      </c>
      <c r="B90" s="1">
        <v>36820</v>
      </c>
      <c r="C90" s="2">
        <v>0.18059027777777778</v>
      </c>
      <c r="D90" t="s">
        <v>431</v>
      </c>
      <c r="E90">
        <v>0.666</v>
      </c>
      <c r="F90">
        <v>9.1679</v>
      </c>
      <c r="G90" t="s">
        <v>432</v>
      </c>
      <c r="H90">
        <v>1.646</v>
      </c>
      <c r="I90">
        <v>109.3107</v>
      </c>
      <c r="K90" s="2">
        <v>0.17847222222222223</v>
      </c>
      <c r="L90" s="3">
        <f t="shared" si="7"/>
        <v>295.17847222222224</v>
      </c>
      <c r="M90">
        <f t="shared" si="6"/>
        <v>519.2306603159141</v>
      </c>
      <c r="N90">
        <f t="shared" si="9"/>
        <v>158.01891361124322</v>
      </c>
    </row>
    <row r="91" spans="1:14" ht="12.75">
      <c r="A91" t="s">
        <v>74</v>
      </c>
      <c r="B91" s="1">
        <v>36820</v>
      </c>
      <c r="C91" s="2">
        <v>0.18268518518518517</v>
      </c>
      <c r="D91" t="s">
        <v>431</v>
      </c>
      <c r="E91">
        <v>0.666</v>
      </c>
      <c r="F91">
        <v>9.7347</v>
      </c>
      <c r="G91" t="s">
        <v>432</v>
      </c>
      <c r="H91">
        <v>1.645</v>
      </c>
      <c r="I91">
        <v>108.9971</v>
      </c>
      <c r="K91" s="2">
        <v>0.18055555555555555</v>
      </c>
      <c r="L91" s="3">
        <f t="shared" si="7"/>
        <v>295.18055555555554</v>
      </c>
      <c r="M91">
        <f t="shared" si="6"/>
        <v>551.3317890659071</v>
      </c>
      <c r="N91">
        <f t="shared" si="9"/>
        <v>157.64834326571977</v>
      </c>
    </row>
    <row r="92" spans="1:14" ht="12.75">
      <c r="A92" t="s">
        <v>75</v>
      </c>
      <c r="B92" s="1">
        <v>36820</v>
      </c>
      <c r="C92" s="2">
        <v>0.18476851851851853</v>
      </c>
      <c r="D92" t="s">
        <v>431</v>
      </c>
      <c r="E92">
        <v>0.665</v>
      </c>
      <c r="F92">
        <v>9.7342</v>
      </c>
      <c r="G92" t="s">
        <v>432</v>
      </c>
      <c r="H92">
        <v>1.646</v>
      </c>
      <c r="I92">
        <v>108.7424</v>
      </c>
      <c r="K92" s="2">
        <v>0.1826388888888889</v>
      </c>
      <c r="L92" s="3">
        <f t="shared" si="7"/>
        <v>295.1826388888889</v>
      </c>
      <c r="M92">
        <f t="shared" si="6"/>
        <v>551.3034712035657</v>
      </c>
      <c r="N92">
        <f t="shared" si="9"/>
        <v>157.3473730265462</v>
      </c>
    </row>
    <row r="93" spans="1:14" ht="12.75">
      <c r="A93" t="s">
        <v>76</v>
      </c>
      <c r="B93" s="1">
        <v>36820</v>
      </c>
      <c r="C93" s="2">
        <v>0.18685185185185185</v>
      </c>
      <c r="D93" t="s">
        <v>431</v>
      </c>
      <c r="E93">
        <v>0.666</v>
      </c>
      <c r="F93">
        <v>9.2314</v>
      </c>
      <c r="G93" t="s">
        <v>432</v>
      </c>
      <c r="H93">
        <v>1.645</v>
      </c>
      <c r="I93">
        <v>111.9912</v>
      </c>
      <c r="K93" s="2">
        <v>0.18472222222222223</v>
      </c>
      <c r="L93" s="3">
        <f t="shared" si="7"/>
        <v>295.1847222222222</v>
      </c>
      <c r="M93">
        <f t="shared" si="6"/>
        <v>522.8270288332475</v>
      </c>
      <c r="N93">
        <f t="shared" si="9"/>
        <v>161.18636836626743</v>
      </c>
    </row>
    <row r="94" spans="1:14" ht="12.75">
      <c r="A94" t="s">
        <v>77</v>
      </c>
      <c r="B94" s="1">
        <v>36820</v>
      </c>
      <c r="C94" s="2">
        <v>0.18893518518518518</v>
      </c>
      <c r="D94" t="s">
        <v>431</v>
      </c>
      <c r="E94">
        <v>0.666</v>
      </c>
      <c r="F94">
        <v>9.3062</v>
      </c>
      <c r="G94" t="s">
        <v>432</v>
      </c>
      <c r="H94">
        <v>1.646</v>
      </c>
      <c r="I94">
        <v>110.3542</v>
      </c>
      <c r="K94" s="2">
        <v>0.18680555555555556</v>
      </c>
      <c r="L94" s="3">
        <f t="shared" si="7"/>
        <v>295.18680555555557</v>
      </c>
      <c r="M94">
        <f t="shared" si="6"/>
        <v>527.0633810394921</v>
      </c>
      <c r="N94">
        <f t="shared" si="9"/>
        <v>159.25198170930994</v>
      </c>
    </row>
    <row r="95" spans="1:14" ht="12.75">
      <c r="A95" t="s">
        <v>78</v>
      </c>
      <c r="B95" s="1">
        <v>36820</v>
      </c>
      <c r="C95" s="2">
        <v>0.1910185185185185</v>
      </c>
      <c r="D95" t="s">
        <v>431</v>
      </c>
      <c r="E95">
        <v>0.666</v>
      </c>
      <c r="F95">
        <v>9.8195</v>
      </c>
      <c r="G95" t="s">
        <v>432</v>
      </c>
      <c r="H95">
        <v>1.646</v>
      </c>
      <c r="I95">
        <v>107.6893</v>
      </c>
      <c r="K95" s="2">
        <v>0.18888888888888888</v>
      </c>
      <c r="L95" s="3">
        <f t="shared" si="7"/>
        <v>295.18888888888887</v>
      </c>
      <c r="M95">
        <f t="shared" si="6"/>
        <v>556.1344985189758</v>
      </c>
      <c r="N95">
        <f t="shared" si="9"/>
        <v>156.10296093831042</v>
      </c>
    </row>
    <row r="96" spans="1:14" ht="12.75">
      <c r="A96" t="s">
        <v>79</v>
      </c>
      <c r="B96" s="1">
        <v>36820</v>
      </c>
      <c r="C96" s="2">
        <v>0.19310185185185183</v>
      </c>
      <c r="D96" t="s">
        <v>431</v>
      </c>
      <c r="E96">
        <v>0.666</v>
      </c>
      <c r="F96">
        <v>9.1692</v>
      </c>
      <c r="G96" t="s">
        <v>432</v>
      </c>
      <c r="H96">
        <v>1.645</v>
      </c>
      <c r="I96">
        <v>109.7666</v>
      </c>
      <c r="K96" s="2">
        <v>0.1909722222222222</v>
      </c>
      <c r="L96" s="3">
        <f t="shared" si="7"/>
        <v>295.19097222222223</v>
      </c>
      <c r="M96">
        <f t="shared" si="6"/>
        <v>519.3042867580012</v>
      </c>
      <c r="N96">
        <f t="shared" si="9"/>
        <v>158.55763497771048</v>
      </c>
    </row>
    <row r="97" spans="1:14" ht="12.75">
      <c r="A97" t="s">
        <v>80</v>
      </c>
      <c r="B97" s="1">
        <v>36820</v>
      </c>
      <c r="C97" s="2">
        <v>0.1951851851851852</v>
      </c>
      <c r="D97" t="s">
        <v>431</v>
      </c>
      <c r="E97">
        <v>0.668</v>
      </c>
      <c r="F97">
        <v>9.6168</v>
      </c>
      <c r="G97" t="s">
        <v>432</v>
      </c>
      <c r="H97">
        <v>1.648</v>
      </c>
      <c r="I97">
        <v>124.0538</v>
      </c>
      <c r="K97" s="2">
        <v>0.19305555555555554</v>
      </c>
      <c r="L97" s="3">
        <f t="shared" si="7"/>
        <v>295.19305555555553</v>
      </c>
      <c r="M97">
        <f t="shared" si="6"/>
        <v>544.6544371258502</v>
      </c>
      <c r="N97">
        <f t="shared" si="9"/>
        <v>175.44032834685143</v>
      </c>
    </row>
    <row r="98" spans="1:14" ht="12.75">
      <c r="A98" t="s">
        <v>439</v>
      </c>
      <c r="B98" s="1">
        <v>36820</v>
      </c>
      <c r="C98">
        <f>AVERAGE(C97,C99)</f>
        <v>0.19727430555555558</v>
      </c>
      <c r="D98" t="s">
        <v>431</v>
      </c>
      <c r="E98" t="s">
        <v>439</v>
      </c>
      <c r="F98" t="s">
        <v>439</v>
      </c>
      <c r="G98" t="s">
        <v>432</v>
      </c>
      <c r="H98" t="s">
        <v>439</v>
      </c>
      <c r="I98" t="s">
        <v>439</v>
      </c>
      <c r="K98" s="2">
        <v>0.1951388888888889</v>
      </c>
      <c r="L98" s="3">
        <f t="shared" si="7"/>
        <v>295.1951388888889</v>
      </c>
      <c r="M98" t="s">
        <v>439</v>
      </c>
      <c r="N98" t="s">
        <v>439</v>
      </c>
    </row>
    <row r="99" spans="1:14" ht="12.75">
      <c r="A99" t="s">
        <v>81</v>
      </c>
      <c r="B99" s="1">
        <v>36820</v>
      </c>
      <c r="C99" s="2">
        <v>0.19936342592592593</v>
      </c>
      <c r="D99" t="s">
        <v>431</v>
      </c>
      <c r="E99">
        <v>0.666</v>
      </c>
      <c r="F99">
        <v>9.3193</v>
      </c>
      <c r="G99" t="s">
        <v>432</v>
      </c>
      <c r="H99">
        <v>1.648</v>
      </c>
      <c r="I99">
        <v>109.8759</v>
      </c>
      <c r="K99" s="2">
        <v>0.19722222222222222</v>
      </c>
      <c r="L99" s="3">
        <f t="shared" si="7"/>
        <v>295.1972222222222</v>
      </c>
      <c r="M99">
        <f t="shared" si="6"/>
        <v>527.8053090328317</v>
      </c>
      <c r="N99">
        <f>(277-103)/(-60+(AVERAGE($P$207,$P$47)))*I99+277-((277-103)/(-60+(AVERAGE($P$207,$P$47)))*210)</f>
        <v>158.6867910324481</v>
      </c>
    </row>
    <row r="100" spans="1:14" ht="12.75">
      <c r="A100" t="s">
        <v>82</v>
      </c>
      <c r="B100" s="1">
        <v>36820</v>
      </c>
      <c r="C100" s="2">
        <v>0.20144675925925926</v>
      </c>
      <c r="D100" t="s">
        <v>431</v>
      </c>
      <c r="E100">
        <v>0.666</v>
      </c>
      <c r="F100">
        <v>9.3765</v>
      </c>
      <c r="G100" t="s">
        <v>432</v>
      </c>
      <c r="H100">
        <v>1.646</v>
      </c>
      <c r="I100">
        <v>112.3581</v>
      </c>
      <c r="K100" s="2">
        <v>0.19930555555555554</v>
      </c>
      <c r="L100" s="3">
        <f t="shared" si="7"/>
        <v>295.19930555555555</v>
      </c>
      <c r="M100">
        <f t="shared" si="6"/>
        <v>531.0448724846658</v>
      </c>
      <c r="N100">
        <f>(277-103)/(-60+(AVERAGE($P$207,$P$47)))*I100+277-((277-103)/(-60+(AVERAGE($P$207,$P$47)))*210)</f>
        <v>161.61992149054217</v>
      </c>
    </row>
    <row r="101" spans="1:14" ht="12.75">
      <c r="A101" t="s">
        <v>83</v>
      </c>
      <c r="B101" s="1">
        <v>36820</v>
      </c>
      <c r="C101" s="2">
        <v>0.20353009259259258</v>
      </c>
      <c r="D101" t="s">
        <v>431</v>
      </c>
      <c r="E101">
        <v>0.665</v>
      </c>
      <c r="F101">
        <v>9.5524</v>
      </c>
      <c r="G101" t="s">
        <v>432</v>
      </c>
      <c r="H101">
        <v>1.643</v>
      </c>
      <c r="I101">
        <v>108.9826</v>
      </c>
      <c r="K101" s="2">
        <v>0.20138888888888887</v>
      </c>
      <c r="L101" s="3">
        <f t="shared" si="7"/>
        <v>295.2013888888889</v>
      </c>
      <c r="M101">
        <f t="shared" si="6"/>
        <v>541.0070964563026</v>
      </c>
      <c r="N101">
        <f>(277-103)/(-60+(AVERAGE($P$207,$P$47)))*I101+277-((277-103)/(-60+(AVERAGE($P$207,$P$47)))*210)</f>
        <v>157.63120911390186</v>
      </c>
    </row>
    <row r="102" spans="1:14" ht="12.75">
      <c r="A102" t="s">
        <v>84</v>
      </c>
      <c r="B102" s="1">
        <v>36820</v>
      </c>
      <c r="C102" s="2">
        <v>0.2056134259259259</v>
      </c>
      <c r="D102" t="s">
        <v>431</v>
      </c>
      <c r="E102">
        <v>0.67</v>
      </c>
      <c r="F102">
        <v>10.2022</v>
      </c>
      <c r="G102" t="s">
        <v>432</v>
      </c>
      <c r="H102">
        <v>1.65</v>
      </c>
      <c r="I102">
        <v>109.2771</v>
      </c>
      <c r="K102" s="2">
        <v>0.2034722222222222</v>
      </c>
      <c r="L102" s="3">
        <f t="shared" si="7"/>
        <v>295.2034722222222</v>
      </c>
      <c r="M102">
        <f t="shared" si="6"/>
        <v>577.808990354936</v>
      </c>
      <c r="N102">
        <f>(277-103)/(-60+(AVERAGE($P$207,$P$47)))*I102+277-((277-103)/(-60+(AVERAGE($P$207,$P$47)))*210)</f>
        <v>157.97920964565142</v>
      </c>
    </row>
    <row r="103" spans="1:14" ht="12.75">
      <c r="A103" t="s">
        <v>85</v>
      </c>
      <c r="B103" s="1">
        <v>36820</v>
      </c>
      <c r="C103" s="2">
        <v>0.20769675925925926</v>
      </c>
      <c r="D103" t="s">
        <v>431</v>
      </c>
      <c r="E103">
        <v>0.666</v>
      </c>
      <c r="F103">
        <v>9.8525</v>
      </c>
      <c r="G103" t="s">
        <v>432</v>
      </c>
      <c r="H103">
        <v>1.646</v>
      </c>
      <c r="I103">
        <v>110.0397</v>
      </c>
      <c r="K103" s="2">
        <v>0.20555555555555557</v>
      </c>
      <c r="L103" s="3">
        <f t="shared" si="7"/>
        <v>295.2055555555556</v>
      </c>
      <c r="M103">
        <f t="shared" si="6"/>
        <v>558.0034774334955</v>
      </c>
      <c r="N103">
        <f>(277-103)/(-60+(AVERAGE($P$207,$P$47)))*I103+277-((277-103)/(-60+(AVERAGE($P$207,$P$47)))*210)</f>
        <v>158.8803478647081</v>
      </c>
    </row>
    <row r="104" spans="1:14" ht="12.75">
      <c r="A104" t="s">
        <v>439</v>
      </c>
      <c r="B104" s="1">
        <v>36820</v>
      </c>
      <c r="C104">
        <f>AVERAGE(C103,C105)</f>
        <v>0.20978587962962963</v>
      </c>
      <c r="D104" t="s">
        <v>431</v>
      </c>
      <c r="E104" t="s">
        <v>439</v>
      </c>
      <c r="F104" t="s">
        <v>439</v>
      </c>
      <c r="G104" t="s">
        <v>432</v>
      </c>
      <c r="H104" t="s">
        <v>439</v>
      </c>
      <c r="I104" t="s">
        <v>439</v>
      </c>
      <c r="K104" s="2">
        <v>0.2076388888888889</v>
      </c>
      <c r="L104" s="3">
        <f t="shared" si="7"/>
        <v>295.2076388888889</v>
      </c>
      <c r="M104" t="s">
        <v>439</v>
      </c>
      <c r="N104" t="s">
        <v>439</v>
      </c>
    </row>
    <row r="105" spans="1:14" ht="12.75">
      <c r="A105" t="s">
        <v>86</v>
      </c>
      <c r="B105" s="1">
        <v>36820</v>
      </c>
      <c r="C105" s="2">
        <v>0.211875</v>
      </c>
      <c r="D105" t="s">
        <v>431</v>
      </c>
      <c r="E105">
        <v>0.668</v>
      </c>
      <c r="F105">
        <v>9.8472</v>
      </c>
      <c r="G105" t="s">
        <v>432</v>
      </c>
      <c r="H105">
        <v>1.648</v>
      </c>
      <c r="I105">
        <v>108.9047</v>
      </c>
      <c r="K105" s="2">
        <v>0.20972222222222223</v>
      </c>
      <c r="L105" s="3">
        <f t="shared" si="7"/>
        <v>295.20972222222224</v>
      </c>
      <c r="M105">
        <f t="shared" si="6"/>
        <v>557.7033080926788</v>
      </c>
      <c r="N105">
        <f aca="true" t="shared" si="10" ref="N105:N144">(277-103)/(-60+(AVERAGE($P$207,$P$47)))*I105+277-((277-103)/(-60+(AVERAGE($P$207,$P$47)))*210)</f>
        <v>157.53915736034233</v>
      </c>
    </row>
    <row r="106" spans="1:14" ht="12.75">
      <c r="A106" t="s">
        <v>87</v>
      </c>
      <c r="B106" s="1">
        <v>36820</v>
      </c>
      <c r="C106" s="2">
        <v>0.21394675925925924</v>
      </c>
      <c r="D106" t="s">
        <v>431</v>
      </c>
      <c r="E106">
        <v>0.666</v>
      </c>
      <c r="F106">
        <v>10.62</v>
      </c>
      <c r="G106" t="s">
        <v>432</v>
      </c>
      <c r="H106">
        <v>1.648</v>
      </c>
      <c r="I106">
        <v>107.8188</v>
      </c>
      <c r="K106" s="2">
        <v>0.21180555555555555</v>
      </c>
      <c r="L106" s="3">
        <f t="shared" si="7"/>
        <v>295.21180555555554</v>
      </c>
      <c r="M106">
        <f t="shared" si="6"/>
        <v>601.4713961272491</v>
      </c>
      <c r="N106">
        <f t="shared" si="10"/>
        <v>156.2559866390288</v>
      </c>
    </row>
    <row r="107" spans="1:14" ht="12.75">
      <c r="A107" t="s">
        <v>88</v>
      </c>
      <c r="B107" s="1">
        <v>36820</v>
      </c>
      <c r="C107" s="2">
        <v>0.21604166666666666</v>
      </c>
      <c r="D107" t="s">
        <v>431</v>
      </c>
      <c r="E107">
        <v>0.666</v>
      </c>
      <c r="F107">
        <v>10.2909</v>
      </c>
      <c r="G107" t="s">
        <v>432</v>
      </c>
      <c r="H107">
        <v>1.646</v>
      </c>
      <c r="I107">
        <v>108.9768</v>
      </c>
      <c r="K107" s="2">
        <v>0.2138888888888889</v>
      </c>
      <c r="L107" s="3">
        <f t="shared" si="7"/>
        <v>295.2138888888889</v>
      </c>
      <c r="M107">
        <f t="shared" si="6"/>
        <v>582.8325791342663</v>
      </c>
      <c r="N107">
        <f t="shared" si="10"/>
        <v>157.62435545317467</v>
      </c>
    </row>
    <row r="108" spans="1:14" ht="12.75">
      <c r="A108" t="s">
        <v>89</v>
      </c>
      <c r="B108" s="1">
        <v>36820</v>
      </c>
      <c r="C108" s="2">
        <v>0.218125</v>
      </c>
      <c r="D108" t="s">
        <v>431</v>
      </c>
      <c r="E108">
        <v>0.665</v>
      </c>
      <c r="F108">
        <v>10.474</v>
      </c>
      <c r="G108" t="s">
        <v>432</v>
      </c>
      <c r="H108">
        <v>1.646</v>
      </c>
      <c r="I108">
        <v>109.3452</v>
      </c>
      <c r="K108" s="2">
        <v>0.21597222222222223</v>
      </c>
      <c r="L108" s="3">
        <f t="shared" si="7"/>
        <v>295.2159722222222</v>
      </c>
      <c r="M108">
        <f t="shared" si="6"/>
        <v>593.2025803236165</v>
      </c>
      <c r="N108">
        <f t="shared" si="10"/>
        <v>158.05968107591335</v>
      </c>
    </row>
    <row r="109" spans="1:14" ht="12.75">
      <c r="A109" t="s">
        <v>90</v>
      </c>
      <c r="B109" s="1">
        <v>36820</v>
      </c>
      <c r="C109" s="2">
        <v>0.22020833333333334</v>
      </c>
      <c r="D109" t="s">
        <v>431</v>
      </c>
      <c r="E109">
        <v>0.666</v>
      </c>
      <c r="F109">
        <v>9.7324</v>
      </c>
      <c r="G109" t="s">
        <v>432</v>
      </c>
      <c r="H109">
        <v>1.645</v>
      </c>
      <c r="I109">
        <v>111.6285</v>
      </c>
      <c r="K109" s="2">
        <v>0.21805555555555556</v>
      </c>
      <c r="L109" s="3">
        <f t="shared" si="7"/>
        <v>295.21805555555557</v>
      </c>
      <c r="M109">
        <f t="shared" si="6"/>
        <v>551.2015268991374</v>
      </c>
      <c r="N109">
        <f t="shared" si="10"/>
        <v>160.75777823769172</v>
      </c>
    </row>
    <row r="110" spans="1:14" ht="12.75">
      <c r="A110" t="s">
        <v>91</v>
      </c>
      <c r="B110" s="1">
        <v>36820</v>
      </c>
      <c r="C110" s="2">
        <v>0.22229166666666667</v>
      </c>
      <c r="D110" t="s">
        <v>431</v>
      </c>
      <c r="E110">
        <v>0.666</v>
      </c>
      <c r="F110">
        <v>8.4437</v>
      </c>
      <c r="G110" t="s">
        <v>432</v>
      </c>
      <c r="H110">
        <v>1.648</v>
      </c>
      <c r="I110">
        <v>113.2396</v>
      </c>
      <c r="K110" s="2">
        <v>0.22013888888888888</v>
      </c>
      <c r="L110" s="3">
        <f t="shared" si="7"/>
        <v>295.22013888888887</v>
      </c>
      <c r="M110">
        <f t="shared" si="6"/>
        <v>478.2150685009089</v>
      </c>
      <c r="N110">
        <f t="shared" si="10"/>
        <v>162.6615597545056</v>
      </c>
    </row>
    <row r="111" spans="1:14" ht="12.75">
      <c r="A111" t="s">
        <v>92</v>
      </c>
      <c r="B111" s="1">
        <v>36820</v>
      </c>
      <c r="C111" s="2">
        <v>0.224375</v>
      </c>
      <c r="D111" t="s">
        <v>431</v>
      </c>
      <c r="E111">
        <v>0.666</v>
      </c>
      <c r="F111">
        <v>9.4712</v>
      </c>
      <c r="G111" t="s">
        <v>432</v>
      </c>
      <c r="H111">
        <v>1.645</v>
      </c>
      <c r="I111">
        <v>109.8853</v>
      </c>
      <c r="K111" s="2">
        <v>0.2222222222222222</v>
      </c>
      <c r="L111" s="3">
        <f t="shared" si="7"/>
        <v>295.22222222222223</v>
      </c>
      <c r="M111">
        <f t="shared" si="6"/>
        <v>536.4082756120905</v>
      </c>
      <c r="N111">
        <f t="shared" si="10"/>
        <v>158.69789868948865</v>
      </c>
    </row>
    <row r="112" spans="1:14" ht="12.75">
      <c r="A112" t="s">
        <v>93</v>
      </c>
      <c r="B112" s="1">
        <v>36820</v>
      </c>
      <c r="C112" s="2">
        <v>0.22645833333333332</v>
      </c>
      <c r="D112" t="s">
        <v>431</v>
      </c>
      <c r="E112">
        <v>0.666</v>
      </c>
      <c r="F112">
        <v>8.3981</v>
      </c>
      <c r="G112" t="s">
        <v>432</v>
      </c>
      <c r="H112">
        <v>1.648</v>
      </c>
      <c r="I112">
        <v>111.3556</v>
      </c>
      <c r="K112" s="2">
        <v>0.22430555555555556</v>
      </c>
      <c r="L112" s="3">
        <f t="shared" si="7"/>
        <v>295.22430555555553</v>
      </c>
      <c r="M112">
        <f t="shared" si="6"/>
        <v>475.63247945539075</v>
      </c>
      <c r="N112">
        <f t="shared" si="10"/>
        <v>160.4353016838226</v>
      </c>
    </row>
    <row r="113" spans="1:14" ht="12.75">
      <c r="A113" t="s">
        <v>94</v>
      </c>
      <c r="B113" s="1">
        <v>36820</v>
      </c>
      <c r="C113" s="2">
        <v>0.22855324074074077</v>
      </c>
      <c r="D113" t="s">
        <v>431</v>
      </c>
      <c r="E113">
        <v>0.666</v>
      </c>
      <c r="F113">
        <v>8.3549</v>
      </c>
      <c r="G113" t="s">
        <v>432</v>
      </c>
      <c r="H113">
        <v>1.645</v>
      </c>
      <c r="I113">
        <v>110.8484</v>
      </c>
      <c r="K113" s="2">
        <v>0.2263888888888889</v>
      </c>
      <c r="L113" s="3">
        <f t="shared" si="7"/>
        <v>295.2263888888889</v>
      </c>
      <c r="M113">
        <f aca="true" t="shared" si="11" ref="M113:M176">500*F113/AVERAGE($Q$207,$Q$47)</f>
        <v>473.1858161491106</v>
      </c>
      <c r="N113">
        <f t="shared" si="10"/>
        <v>159.8359608698893</v>
      </c>
    </row>
    <row r="114" spans="1:14" ht="12.75">
      <c r="A114" t="s">
        <v>95</v>
      </c>
      <c r="B114" s="1">
        <v>36820</v>
      </c>
      <c r="C114" s="2">
        <v>0.2306365740740741</v>
      </c>
      <c r="D114" t="s">
        <v>431</v>
      </c>
      <c r="E114">
        <v>0.666</v>
      </c>
      <c r="F114">
        <v>9.0027</v>
      </c>
      <c r="G114" t="s">
        <v>432</v>
      </c>
      <c r="H114">
        <v>1.646</v>
      </c>
      <c r="I114">
        <v>110.3578</v>
      </c>
      <c r="K114" s="2">
        <v>0.22847222222222222</v>
      </c>
      <c r="L114" s="3">
        <f t="shared" si="7"/>
        <v>295.2284722222222</v>
      </c>
      <c r="M114">
        <f t="shared" si="11"/>
        <v>509.87443859837913</v>
      </c>
      <c r="N114">
        <f t="shared" si="10"/>
        <v>159.2562357056233</v>
      </c>
    </row>
    <row r="115" spans="1:14" ht="12.75">
      <c r="A115" t="s">
        <v>96</v>
      </c>
      <c r="B115" s="1">
        <v>36820</v>
      </c>
      <c r="C115" s="2">
        <v>0.23271990740740742</v>
      </c>
      <c r="D115" t="s">
        <v>431</v>
      </c>
      <c r="E115">
        <v>0.666</v>
      </c>
      <c r="F115">
        <v>8.9566</v>
      </c>
      <c r="G115" t="s">
        <v>432</v>
      </c>
      <c r="H115">
        <v>1.648</v>
      </c>
      <c r="I115">
        <v>113.868</v>
      </c>
      <c r="K115" s="2">
        <v>0.23055555555555554</v>
      </c>
      <c r="L115" s="3">
        <f t="shared" si="7"/>
        <v>295.23055555555555</v>
      </c>
      <c r="M115">
        <f t="shared" si="11"/>
        <v>507.26353169051976</v>
      </c>
      <c r="N115">
        <f t="shared" si="10"/>
        <v>163.4041184443236</v>
      </c>
    </row>
    <row r="116" spans="1:14" ht="12.75">
      <c r="A116" t="s">
        <v>97</v>
      </c>
      <c r="B116" s="1">
        <v>36820</v>
      </c>
      <c r="C116" s="2">
        <v>0.23480324074074074</v>
      </c>
      <c r="D116" t="s">
        <v>431</v>
      </c>
      <c r="E116">
        <v>0.666</v>
      </c>
      <c r="F116">
        <v>9.7336</v>
      </c>
      <c r="G116" t="s">
        <v>432</v>
      </c>
      <c r="H116">
        <v>1.648</v>
      </c>
      <c r="I116">
        <v>108.1994</v>
      </c>
      <c r="K116" s="2">
        <v>0.23263888888888887</v>
      </c>
      <c r="L116" s="3">
        <f t="shared" si="7"/>
        <v>295.2326388888889</v>
      </c>
      <c r="M116">
        <f t="shared" si="11"/>
        <v>551.2694897687562</v>
      </c>
      <c r="N116">
        <f t="shared" si="10"/>
        <v>156.70572858260735</v>
      </c>
    </row>
    <row r="117" spans="1:14" ht="12.75">
      <c r="A117" t="s">
        <v>98</v>
      </c>
      <c r="B117" s="1">
        <v>36820</v>
      </c>
      <c r="C117" s="2">
        <v>0.23688657407407407</v>
      </c>
      <c r="D117" t="s">
        <v>431</v>
      </c>
      <c r="E117">
        <v>0.666</v>
      </c>
      <c r="F117">
        <v>10.0263</v>
      </c>
      <c r="G117" t="s">
        <v>432</v>
      </c>
      <c r="H117">
        <v>1.648</v>
      </c>
      <c r="I117">
        <v>114.4985</v>
      </c>
      <c r="K117" s="2">
        <v>0.2347222222222222</v>
      </c>
      <c r="L117" s="3">
        <f t="shared" si="7"/>
        <v>295.2347222222222</v>
      </c>
      <c r="M117">
        <f t="shared" si="11"/>
        <v>567.8467663832993</v>
      </c>
      <c r="N117">
        <f t="shared" si="10"/>
        <v>164.14915863199113</v>
      </c>
    </row>
    <row r="118" spans="1:14" ht="12.75">
      <c r="A118" t="s">
        <v>99</v>
      </c>
      <c r="B118" s="1">
        <v>36820</v>
      </c>
      <c r="C118" s="2">
        <v>0.23902777777777776</v>
      </c>
      <c r="D118" t="s">
        <v>431</v>
      </c>
      <c r="E118">
        <v>0.668</v>
      </c>
      <c r="F118">
        <v>8.8926</v>
      </c>
      <c r="G118" t="s">
        <v>432</v>
      </c>
      <c r="H118">
        <v>1.65</v>
      </c>
      <c r="I118">
        <v>112.2328</v>
      </c>
      <c r="K118" s="2">
        <v>0.23680555555555557</v>
      </c>
      <c r="L118" s="3">
        <f t="shared" si="7"/>
        <v>295.2368055555556</v>
      </c>
      <c r="M118">
        <f t="shared" si="11"/>
        <v>503.63884531084517</v>
      </c>
      <c r="N118">
        <f t="shared" si="10"/>
        <v>161.47185878552276</v>
      </c>
    </row>
    <row r="119" spans="1:14" ht="12.75">
      <c r="A119" t="s">
        <v>100</v>
      </c>
      <c r="B119" s="1">
        <v>36820</v>
      </c>
      <c r="C119" s="2">
        <v>0.24105324074074075</v>
      </c>
      <c r="D119" t="s">
        <v>431</v>
      </c>
      <c r="E119">
        <v>0.666</v>
      </c>
      <c r="F119">
        <v>9.5908</v>
      </c>
      <c r="G119" t="s">
        <v>432</v>
      </c>
      <c r="H119">
        <v>1.645</v>
      </c>
      <c r="I119">
        <v>130.2619</v>
      </c>
      <c r="K119" s="2">
        <v>0.2388888888888889</v>
      </c>
      <c r="L119" s="3">
        <f t="shared" si="7"/>
        <v>295.2388888888889</v>
      </c>
      <c r="M119">
        <f t="shared" si="11"/>
        <v>543.1819082841074</v>
      </c>
      <c r="N119">
        <f t="shared" si="10"/>
        <v>182.77622682275742</v>
      </c>
    </row>
    <row r="120" spans="1:14" ht="12.75">
      <c r="A120" t="s">
        <v>101</v>
      </c>
      <c r="B120" s="1">
        <v>36820</v>
      </c>
      <c r="C120" s="2">
        <v>0.24314814814814814</v>
      </c>
      <c r="D120" t="s">
        <v>431</v>
      </c>
      <c r="E120">
        <v>0.665</v>
      </c>
      <c r="F120">
        <v>9.5341</v>
      </c>
      <c r="G120" t="s">
        <v>432</v>
      </c>
      <c r="H120">
        <v>1.646</v>
      </c>
      <c r="I120">
        <v>111.1621</v>
      </c>
      <c r="K120" s="2">
        <v>0.24097222222222223</v>
      </c>
      <c r="L120" s="3">
        <f t="shared" si="7"/>
        <v>295.24097222222224</v>
      </c>
      <c r="M120">
        <f t="shared" si="11"/>
        <v>539.9706626946145</v>
      </c>
      <c r="N120">
        <f t="shared" si="10"/>
        <v>160.20664938197697</v>
      </c>
    </row>
    <row r="121" spans="1:14" ht="12.75">
      <c r="A121" t="s">
        <v>102</v>
      </c>
      <c r="B121" s="1">
        <v>36820</v>
      </c>
      <c r="C121" s="2">
        <v>0.24523148148148147</v>
      </c>
      <c r="D121" t="s">
        <v>431</v>
      </c>
      <c r="E121">
        <v>0.666</v>
      </c>
      <c r="F121">
        <v>9.3976</v>
      </c>
      <c r="G121" t="s">
        <v>432</v>
      </c>
      <c r="H121">
        <v>1.645</v>
      </c>
      <c r="I121">
        <v>107.749</v>
      </c>
      <c r="K121" s="2">
        <v>0.24305555555555555</v>
      </c>
      <c r="L121" s="3">
        <f t="shared" si="7"/>
        <v>295.24305555555554</v>
      </c>
      <c r="M121">
        <f t="shared" si="11"/>
        <v>532.2398862754649</v>
      </c>
      <c r="N121">
        <f t="shared" si="10"/>
        <v>156.1735063771744</v>
      </c>
    </row>
    <row r="122" spans="1:14" ht="12.75">
      <c r="A122" t="s">
        <v>103</v>
      </c>
      <c r="B122" s="1">
        <v>36820</v>
      </c>
      <c r="C122" s="2">
        <v>0.2473148148148148</v>
      </c>
      <c r="D122" t="s">
        <v>431</v>
      </c>
      <c r="E122">
        <v>0.666</v>
      </c>
      <c r="F122">
        <v>10.1618</v>
      </c>
      <c r="G122" t="s">
        <v>432</v>
      </c>
      <c r="H122">
        <v>1.646</v>
      </c>
      <c r="I122">
        <v>117.062</v>
      </c>
      <c r="K122" s="2">
        <v>0.24513888888888888</v>
      </c>
      <c r="L122" s="3">
        <f t="shared" si="7"/>
        <v>295.2451388888889</v>
      </c>
      <c r="M122">
        <f t="shared" si="11"/>
        <v>575.5209070777664</v>
      </c>
      <c r="N122">
        <f t="shared" si="10"/>
        <v>167.1783585068296</v>
      </c>
    </row>
    <row r="123" spans="1:14" ht="12.75">
      <c r="A123" t="s">
        <v>104</v>
      </c>
      <c r="B123" s="1">
        <v>36820</v>
      </c>
      <c r="C123" s="2">
        <v>0.24939814814814812</v>
      </c>
      <c r="D123" t="s">
        <v>431</v>
      </c>
      <c r="E123">
        <v>0.665</v>
      </c>
      <c r="F123">
        <v>9.6121</v>
      </c>
      <c r="G123" t="s">
        <v>432</v>
      </c>
      <c r="H123">
        <v>1.646</v>
      </c>
      <c r="I123">
        <v>117.9242</v>
      </c>
      <c r="K123" s="2">
        <v>0.24722222222222223</v>
      </c>
      <c r="L123" s="3">
        <f t="shared" si="7"/>
        <v>295.2472222222222</v>
      </c>
      <c r="M123">
        <f t="shared" si="11"/>
        <v>544.3882492198429</v>
      </c>
      <c r="N123">
        <f t="shared" si="10"/>
        <v>168.19719062389063</v>
      </c>
    </row>
    <row r="124" spans="1:14" ht="12.75">
      <c r="A124" t="s">
        <v>105</v>
      </c>
      <c r="B124" s="1">
        <v>36820</v>
      </c>
      <c r="C124" s="2">
        <v>0.2514814814814815</v>
      </c>
      <c r="D124" t="s">
        <v>431</v>
      </c>
      <c r="E124">
        <v>0.668</v>
      </c>
      <c r="F124">
        <v>9.2262</v>
      </c>
      <c r="G124" t="s">
        <v>432</v>
      </c>
      <c r="H124">
        <v>1.646</v>
      </c>
      <c r="I124">
        <v>112.734</v>
      </c>
      <c r="K124" s="2">
        <v>0.24930555555555556</v>
      </c>
      <c r="L124" s="3">
        <f t="shared" si="7"/>
        <v>295.24930555555557</v>
      </c>
      <c r="M124">
        <f t="shared" si="11"/>
        <v>522.5325230648989</v>
      </c>
      <c r="N124">
        <f t="shared" si="10"/>
        <v>162.0641096056004</v>
      </c>
    </row>
    <row r="125" spans="1:14" ht="12.75">
      <c r="A125" t="s">
        <v>106</v>
      </c>
      <c r="B125" s="1">
        <v>36820</v>
      </c>
      <c r="C125" s="2">
        <v>0.2535648148148148</v>
      </c>
      <c r="D125" t="s">
        <v>431</v>
      </c>
      <c r="E125">
        <v>0.666</v>
      </c>
      <c r="F125">
        <v>9.2664</v>
      </c>
      <c r="G125" t="s">
        <v>432</v>
      </c>
      <c r="H125">
        <v>1.646</v>
      </c>
      <c r="I125">
        <v>128.4594</v>
      </c>
      <c r="K125" s="2">
        <v>0.2513888888888889</v>
      </c>
      <c r="L125" s="3">
        <f t="shared" si="7"/>
        <v>295.25138888888887</v>
      </c>
      <c r="M125">
        <f t="shared" si="11"/>
        <v>524.809279197132</v>
      </c>
      <c r="N125">
        <f t="shared" si="10"/>
        <v>180.64627450194743</v>
      </c>
    </row>
    <row r="126" spans="1:14" ht="12.75">
      <c r="A126" t="s">
        <v>107</v>
      </c>
      <c r="B126" s="1">
        <v>36820</v>
      </c>
      <c r="C126" s="2">
        <v>0.2556597222222222</v>
      </c>
      <c r="D126" t="s">
        <v>431</v>
      </c>
      <c r="E126">
        <v>0.666</v>
      </c>
      <c r="F126">
        <v>9.0455</v>
      </c>
      <c r="G126" t="s">
        <v>432</v>
      </c>
      <c r="H126">
        <v>1.645</v>
      </c>
      <c r="I126">
        <v>129.9909</v>
      </c>
      <c r="K126" s="2">
        <v>0.2534722222222222</v>
      </c>
      <c r="L126" s="3">
        <f t="shared" si="7"/>
        <v>295.25347222222223</v>
      </c>
      <c r="M126">
        <f t="shared" si="11"/>
        <v>512.2984476147865</v>
      </c>
      <c r="N126">
        <f t="shared" si="10"/>
        <v>182.45599543360933</v>
      </c>
    </row>
    <row r="127" spans="1:14" ht="12.75">
      <c r="A127" t="s">
        <v>108</v>
      </c>
      <c r="B127" s="1">
        <v>36820</v>
      </c>
      <c r="C127" s="2">
        <v>0.25774305555555554</v>
      </c>
      <c r="D127" t="s">
        <v>431</v>
      </c>
      <c r="E127">
        <v>0.666</v>
      </c>
      <c r="F127">
        <v>9.7324</v>
      </c>
      <c r="G127" t="s">
        <v>432</v>
      </c>
      <c r="H127">
        <v>1.648</v>
      </c>
      <c r="I127">
        <v>107.9724</v>
      </c>
      <c r="K127" s="2">
        <v>0.2555555555555556</v>
      </c>
      <c r="L127" s="3">
        <f t="shared" si="7"/>
        <v>295.25555555555553</v>
      </c>
      <c r="M127">
        <f t="shared" si="11"/>
        <v>551.2015268991374</v>
      </c>
      <c r="N127">
        <f t="shared" si="10"/>
        <v>156.43749048173416</v>
      </c>
    </row>
    <row r="128" spans="1:14" ht="12.75">
      <c r="A128" t="s">
        <v>109</v>
      </c>
      <c r="B128" s="1">
        <v>36820</v>
      </c>
      <c r="C128" s="2">
        <v>0.2598263888888889</v>
      </c>
      <c r="D128" t="s">
        <v>431</v>
      </c>
      <c r="E128">
        <v>0.668</v>
      </c>
      <c r="F128">
        <v>9.4349</v>
      </c>
      <c r="G128" t="s">
        <v>432</v>
      </c>
      <c r="H128">
        <v>1.65</v>
      </c>
      <c r="I128">
        <v>123.1309</v>
      </c>
      <c r="K128" s="2">
        <v>0.2576388888888889</v>
      </c>
      <c r="L128" s="3">
        <f t="shared" si="7"/>
        <v>295.2576388888889</v>
      </c>
      <c r="M128">
        <f t="shared" si="11"/>
        <v>534.352398806119</v>
      </c>
      <c r="N128">
        <f t="shared" si="10"/>
        <v>174.34976912528387</v>
      </c>
    </row>
    <row r="129" spans="1:14" ht="12.75">
      <c r="A129" t="s">
        <v>110</v>
      </c>
      <c r="B129" s="1">
        <v>36820</v>
      </c>
      <c r="C129" s="2">
        <v>0.26190972222222225</v>
      </c>
      <c r="D129" t="s">
        <v>431</v>
      </c>
      <c r="E129">
        <v>0.666</v>
      </c>
      <c r="F129">
        <v>8.2739</v>
      </c>
      <c r="G129" t="s">
        <v>432</v>
      </c>
      <c r="H129">
        <v>1.645</v>
      </c>
      <c r="I129">
        <v>127.6349</v>
      </c>
      <c r="K129" s="2">
        <v>0.25972222222222224</v>
      </c>
      <c r="L129" s="3">
        <f t="shared" si="7"/>
        <v>295.2597222222222</v>
      </c>
      <c r="M129">
        <f t="shared" si="11"/>
        <v>468.5983224498349</v>
      </c>
      <c r="N129">
        <f t="shared" si="10"/>
        <v>179.671991179613</v>
      </c>
    </row>
    <row r="130" spans="1:14" ht="12.75">
      <c r="A130" t="s">
        <v>111</v>
      </c>
      <c r="B130" s="1">
        <v>36820</v>
      </c>
      <c r="C130" s="2">
        <v>0.2639930555555556</v>
      </c>
      <c r="D130" t="s">
        <v>431</v>
      </c>
      <c r="E130">
        <v>0.666</v>
      </c>
      <c r="F130">
        <v>10.0957</v>
      </c>
      <c r="G130" t="s">
        <v>432</v>
      </c>
      <c r="H130">
        <v>1.643</v>
      </c>
      <c r="I130">
        <v>122.8321</v>
      </c>
      <c r="K130" s="2">
        <v>0.26180555555555557</v>
      </c>
      <c r="L130" s="3">
        <f t="shared" si="7"/>
        <v>295.26180555555555</v>
      </c>
      <c r="M130">
        <f t="shared" si="11"/>
        <v>571.7772856762589</v>
      </c>
      <c r="N130">
        <f t="shared" si="10"/>
        <v>173.9966874312711</v>
      </c>
    </row>
    <row r="131" spans="1:14" ht="12.75">
      <c r="A131" t="s">
        <v>112</v>
      </c>
      <c r="B131" s="1">
        <v>36820</v>
      </c>
      <c r="C131" s="2">
        <v>0.2660763888888889</v>
      </c>
      <c r="D131" t="s">
        <v>431</v>
      </c>
      <c r="E131">
        <v>0.666</v>
      </c>
      <c r="F131">
        <v>9.2552</v>
      </c>
      <c r="G131" t="s">
        <v>432</v>
      </c>
      <c r="H131">
        <v>1.646</v>
      </c>
      <c r="I131">
        <v>148.5322</v>
      </c>
      <c r="K131" s="2">
        <v>0.2638888888888889</v>
      </c>
      <c r="L131" s="3">
        <f t="shared" si="7"/>
        <v>295.2638888888889</v>
      </c>
      <c r="M131">
        <f t="shared" si="11"/>
        <v>524.174959080689</v>
      </c>
      <c r="N131">
        <f t="shared" si="10"/>
        <v>204.36561261299042</v>
      </c>
    </row>
    <row r="132" spans="1:14" ht="12.75">
      <c r="A132" t="s">
        <v>113</v>
      </c>
      <c r="B132" s="1">
        <v>36820</v>
      </c>
      <c r="C132" s="2">
        <v>0.26815972222222223</v>
      </c>
      <c r="D132" t="s">
        <v>431</v>
      </c>
      <c r="E132">
        <v>0.666</v>
      </c>
      <c r="F132">
        <v>8.8483</v>
      </c>
      <c r="G132" t="s">
        <v>432</v>
      </c>
      <c r="H132">
        <v>1.646</v>
      </c>
      <c r="I132">
        <v>109.4249</v>
      </c>
      <c r="K132" s="2">
        <v>0.2659722222222222</v>
      </c>
      <c r="L132" s="3">
        <f t="shared" si="7"/>
        <v>295.2659722222222</v>
      </c>
      <c r="M132">
        <f t="shared" si="11"/>
        <v>501.12988270741414</v>
      </c>
      <c r="N132">
        <f t="shared" si="10"/>
        <v>158.15385982762965</v>
      </c>
    </row>
    <row r="133" spans="1:14" ht="12.75">
      <c r="A133" t="s">
        <v>114</v>
      </c>
      <c r="B133" s="1">
        <v>36820</v>
      </c>
      <c r="C133" s="2">
        <v>0.2702546296296296</v>
      </c>
      <c r="D133" t="s">
        <v>431</v>
      </c>
      <c r="E133">
        <v>0.666</v>
      </c>
      <c r="F133">
        <v>9.9303</v>
      </c>
      <c r="G133" t="s">
        <v>432</v>
      </c>
      <c r="H133">
        <v>1.645</v>
      </c>
      <c r="I133">
        <v>101.6643</v>
      </c>
      <c r="K133" s="2">
        <v>0.26805555555555555</v>
      </c>
      <c r="L133" s="3">
        <f t="shared" si="7"/>
        <v>295.2680555555556</v>
      </c>
      <c r="M133">
        <f t="shared" si="11"/>
        <v>562.4097368137874</v>
      </c>
      <c r="N133">
        <f t="shared" si="10"/>
        <v>148.98342544156688</v>
      </c>
    </row>
    <row r="134" spans="1:14" ht="12.75">
      <c r="A134" t="s">
        <v>115</v>
      </c>
      <c r="B134" s="1">
        <v>36820</v>
      </c>
      <c r="C134" s="2">
        <v>0.272337962962963</v>
      </c>
      <c r="D134" t="s">
        <v>431</v>
      </c>
      <c r="E134">
        <v>0.666</v>
      </c>
      <c r="F134">
        <v>9.2004</v>
      </c>
      <c r="G134" t="s">
        <v>432</v>
      </c>
      <c r="H134">
        <v>1.648</v>
      </c>
      <c r="I134">
        <v>104.8129</v>
      </c>
      <c r="K134" s="2">
        <v>0.2701388888888889</v>
      </c>
      <c r="L134" s="3">
        <f aca="true" t="shared" si="12" ref="L134:L197">B134-DATE(1999,12,31)+K134</f>
        <v>295.2701388888889</v>
      </c>
      <c r="M134">
        <f t="shared" si="11"/>
        <v>521.0713213680925</v>
      </c>
      <c r="N134">
        <f t="shared" si="10"/>
        <v>152.70401788389827</v>
      </c>
    </row>
    <row r="135" spans="1:14" ht="12.75">
      <c r="A135" t="s">
        <v>116</v>
      </c>
      <c r="B135" s="1">
        <v>36820</v>
      </c>
      <c r="C135" s="2">
        <v>0.2744212962962963</v>
      </c>
      <c r="D135" t="s">
        <v>431</v>
      </c>
      <c r="E135">
        <v>0.666</v>
      </c>
      <c r="F135">
        <v>8.9773</v>
      </c>
      <c r="G135" t="s">
        <v>432</v>
      </c>
      <c r="H135">
        <v>1.646</v>
      </c>
      <c r="I135">
        <v>95.38</v>
      </c>
      <c r="K135" s="2">
        <v>0.2722222222222222</v>
      </c>
      <c r="L135" s="3">
        <f t="shared" si="12"/>
        <v>295.27222222222224</v>
      </c>
      <c r="M135">
        <f t="shared" si="11"/>
        <v>508.4358911914457</v>
      </c>
      <c r="N135">
        <f t="shared" si="10"/>
        <v>141.5574840436938</v>
      </c>
    </row>
    <row r="136" spans="1:14" ht="12.75">
      <c r="A136" t="s">
        <v>117</v>
      </c>
      <c r="B136" s="1">
        <v>36820</v>
      </c>
      <c r="C136" s="2">
        <v>0.27650462962962963</v>
      </c>
      <c r="D136" t="s">
        <v>431</v>
      </c>
      <c r="E136">
        <v>0.666</v>
      </c>
      <c r="F136">
        <v>9.4601</v>
      </c>
      <c r="G136" t="s">
        <v>432</v>
      </c>
      <c r="H136">
        <v>1.646</v>
      </c>
      <c r="I136">
        <v>102.8754</v>
      </c>
      <c r="K136" s="2">
        <v>0.2743055555555555</v>
      </c>
      <c r="L136" s="3">
        <f t="shared" si="12"/>
        <v>295.27430555555554</v>
      </c>
      <c r="M136">
        <f t="shared" si="11"/>
        <v>535.7796190681158</v>
      </c>
      <c r="N136">
        <f t="shared" si="10"/>
        <v>150.41454070133554</v>
      </c>
    </row>
    <row r="137" spans="1:14" ht="12.75">
      <c r="A137" t="s">
        <v>118</v>
      </c>
      <c r="B137" s="1">
        <v>36820</v>
      </c>
      <c r="C137" s="2">
        <v>0.27858796296296295</v>
      </c>
      <c r="D137" t="s">
        <v>431</v>
      </c>
      <c r="E137">
        <v>0.671</v>
      </c>
      <c r="F137">
        <v>8.9083</v>
      </c>
      <c r="G137" t="s">
        <v>432</v>
      </c>
      <c r="H137">
        <v>1.651</v>
      </c>
      <c r="I137">
        <v>98.8142</v>
      </c>
      <c r="K137" s="2">
        <v>0.27638888888888885</v>
      </c>
      <c r="L137" s="3">
        <f t="shared" si="12"/>
        <v>295.2763888888889</v>
      </c>
      <c r="M137">
        <f t="shared" si="11"/>
        <v>504.52802618835915</v>
      </c>
      <c r="N137">
        <f t="shared" si="10"/>
        <v>145.61556019355547</v>
      </c>
    </row>
    <row r="138" spans="1:14" ht="12.75">
      <c r="A138" t="s">
        <v>119</v>
      </c>
      <c r="B138" s="1">
        <v>36820</v>
      </c>
      <c r="C138" s="2">
        <v>0.2806712962962963</v>
      </c>
      <c r="D138" t="s">
        <v>431</v>
      </c>
      <c r="E138">
        <v>0.671</v>
      </c>
      <c r="F138">
        <v>9.2099</v>
      </c>
      <c r="G138" t="s">
        <v>432</v>
      </c>
      <c r="H138">
        <v>1.655</v>
      </c>
      <c r="I138">
        <v>99.4586</v>
      </c>
      <c r="K138" s="2">
        <v>0.27847222222222223</v>
      </c>
      <c r="L138" s="3">
        <f t="shared" si="12"/>
        <v>295.2784722222222</v>
      </c>
      <c r="M138">
        <f t="shared" si="11"/>
        <v>521.6093607525754</v>
      </c>
      <c r="N138">
        <f t="shared" si="10"/>
        <v>146.3770255336553</v>
      </c>
    </row>
    <row r="139" spans="1:14" ht="12.75">
      <c r="A139" t="s">
        <v>120</v>
      </c>
      <c r="B139" s="1">
        <v>36820</v>
      </c>
      <c r="C139" s="2">
        <v>0.28275462962962966</v>
      </c>
      <c r="D139" t="s">
        <v>431</v>
      </c>
      <c r="E139">
        <v>0.666</v>
      </c>
      <c r="F139">
        <v>9.0297</v>
      </c>
      <c r="G139" t="s">
        <v>432</v>
      </c>
      <c r="H139">
        <v>1.646</v>
      </c>
      <c r="I139">
        <v>99.6311</v>
      </c>
      <c r="K139" s="2">
        <v>0.28055555555555556</v>
      </c>
      <c r="L139" s="3">
        <f t="shared" si="12"/>
        <v>295.28055555555557</v>
      </c>
      <c r="M139">
        <f t="shared" si="11"/>
        <v>511.40360316480434</v>
      </c>
      <c r="N139">
        <f t="shared" si="10"/>
        <v>146.58086285700605</v>
      </c>
    </row>
    <row r="140" spans="1:14" ht="12.75">
      <c r="A140" t="s">
        <v>121</v>
      </c>
      <c r="B140" s="1">
        <v>36820</v>
      </c>
      <c r="C140" s="2">
        <v>0.284837962962963</v>
      </c>
      <c r="D140" t="s">
        <v>431</v>
      </c>
      <c r="E140">
        <v>0.668</v>
      </c>
      <c r="F140">
        <v>9.3067</v>
      </c>
      <c r="G140" t="s">
        <v>432</v>
      </c>
      <c r="H140">
        <v>1.648</v>
      </c>
      <c r="I140">
        <v>99.8538</v>
      </c>
      <c r="K140" s="2">
        <v>0.2826388888888889</v>
      </c>
      <c r="L140" s="3">
        <f t="shared" si="12"/>
        <v>295.28263888888887</v>
      </c>
      <c r="M140">
        <f t="shared" si="11"/>
        <v>527.0916989018332</v>
      </c>
      <c r="N140">
        <f t="shared" si="10"/>
        <v>146.844019795616</v>
      </c>
    </row>
    <row r="141" spans="1:14" ht="12.75">
      <c r="A141" t="s">
        <v>122</v>
      </c>
      <c r="B141" s="1">
        <v>36820</v>
      </c>
      <c r="C141" s="2">
        <v>0.28693287037037035</v>
      </c>
      <c r="D141" t="s">
        <v>431</v>
      </c>
      <c r="E141">
        <v>0.666</v>
      </c>
      <c r="F141">
        <v>8.8301</v>
      </c>
      <c r="G141" t="s">
        <v>432</v>
      </c>
      <c r="H141">
        <v>1.645</v>
      </c>
      <c r="I141">
        <v>95.1934</v>
      </c>
      <c r="K141" s="2">
        <v>0.2847222222222222</v>
      </c>
      <c r="L141" s="3">
        <f t="shared" si="12"/>
        <v>295.28472222222223</v>
      </c>
      <c r="M141">
        <f t="shared" si="11"/>
        <v>500.0991125181942</v>
      </c>
      <c r="N141">
        <f t="shared" si="10"/>
        <v>141.3369852347822</v>
      </c>
    </row>
    <row r="142" spans="1:14" ht="12.75">
      <c r="A142" t="s">
        <v>123</v>
      </c>
      <c r="B142" s="1">
        <v>36820</v>
      </c>
      <c r="C142" s="2">
        <v>0.2890162037037037</v>
      </c>
      <c r="D142" t="s">
        <v>431</v>
      </c>
      <c r="E142">
        <v>0.666</v>
      </c>
      <c r="F142">
        <v>8.5178</v>
      </c>
      <c r="G142" t="s">
        <v>432</v>
      </c>
      <c r="H142">
        <v>1.646</v>
      </c>
      <c r="I142">
        <v>104.7001</v>
      </c>
      <c r="K142" s="2">
        <v>0.28680555555555554</v>
      </c>
      <c r="L142" s="3">
        <f t="shared" si="12"/>
        <v>295.28680555555553</v>
      </c>
      <c r="M142">
        <f t="shared" si="11"/>
        <v>482.41177569987593</v>
      </c>
      <c r="N142">
        <f t="shared" si="10"/>
        <v>152.57072599941156</v>
      </c>
    </row>
    <row r="143" spans="1:14" ht="12.75">
      <c r="A143" t="s">
        <v>124</v>
      </c>
      <c r="B143" s="1">
        <v>36820</v>
      </c>
      <c r="C143" s="2">
        <v>0.2911574074074074</v>
      </c>
      <c r="D143" t="s">
        <v>431</v>
      </c>
      <c r="E143">
        <v>0.666</v>
      </c>
      <c r="F143">
        <v>8.2734</v>
      </c>
      <c r="G143" t="s">
        <v>432</v>
      </c>
      <c r="H143">
        <v>1.646</v>
      </c>
      <c r="I143">
        <v>104.4784</v>
      </c>
      <c r="K143" s="2">
        <v>0.2888888888888889</v>
      </c>
      <c r="L143" s="3">
        <f t="shared" si="12"/>
        <v>295.2888888888889</v>
      </c>
      <c r="M143">
        <f t="shared" si="11"/>
        <v>468.57000458749366</v>
      </c>
      <c r="N143">
        <f t="shared" si="10"/>
        <v>152.30875072644423</v>
      </c>
    </row>
    <row r="144" spans="1:14" ht="12.75">
      <c r="A144" t="s">
        <v>125</v>
      </c>
      <c r="B144" s="1">
        <v>36820</v>
      </c>
      <c r="C144" s="2">
        <v>0.2931828703703704</v>
      </c>
      <c r="D144" t="s">
        <v>431</v>
      </c>
      <c r="E144">
        <v>0.666</v>
      </c>
      <c r="F144">
        <v>8.5751</v>
      </c>
      <c r="G144" t="s">
        <v>432</v>
      </c>
      <c r="H144">
        <v>1.645</v>
      </c>
      <c r="I144">
        <v>110.4831</v>
      </c>
      <c r="K144" s="2">
        <v>0.29097222222222224</v>
      </c>
      <c r="L144" s="3">
        <f t="shared" si="12"/>
        <v>295.2909722222222</v>
      </c>
      <c r="M144">
        <f t="shared" si="11"/>
        <v>485.65700272417837</v>
      </c>
      <c r="N144">
        <f t="shared" si="10"/>
        <v>159.40429841064272</v>
      </c>
    </row>
    <row r="145" spans="1:14" ht="12.75">
      <c r="A145" t="s">
        <v>439</v>
      </c>
      <c r="B145" s="1">
        <v>36820</v>
      </c>
      <c r="C145">
        <f>AVERAGE(C144,C146)</f>
        <v>0.2952662037037037</v>
      </c>
      <c r="D145" t="s">
        <v>431</v>
      </c>
      <c r="E145" t="s">
        <v>439</v>
      </c>
      <c r="F145" t="s">
        <v>439</v>
      </c>
      <c r="G145" t="s">
        <v>432</v>
      </c>
      <c r="H145" t="s">
        <v>439</v>
      </c>
      <c r="I145" t="s">
        <v>439</v>
      </c>
      <c r="K145" s="2">
        <v>0.29305555555555557</v>
      </c>
      <c r="L145" s="3">
        <f t="shared" si="12"/>
        <v>295.29305555555555</v>
      </c>
      <c r="M145" t="s">
        <v>439</v>
      </c>
      <c r="N145" t="s">
        <v>439</v>
      </c>
    </row>
    <row r="146" spans="1:14" ht="12.75">
      <c r="A146" t="s">
        <v>126</v>
      </c>
      <c r="B146" s="1">
        <v>36820</v>
      </c>
      <c r="C146" s="2">
        <v>0.29734953703703704</v>
      </c>
      <c r="D146" t="s">
        <v>431</v>
      </c>
      <c r="E146">
        <v>0.666</v>
      </c>
      <c r="F146">
        <v>8.1954</v>
      </c>
      <c r="G146" t="s">
        <v>432</v>
      </c>
      <c r="H146">
        <v>1.646</v>
      </c>
      <c r="I146">
        <v>112.3746</v>
      </c>
      <c r="K146" s="2">
        <v>0.2951388888888889</v>
      </c>
      <c r="L146" s="3">
        <f t="shared" si="12"/>
        <v>295.2951388888889</v>
      </c>
      <c r="M146">
        <f t="shared" si="11"/>
        <v>464.15241806226527</v>
      </c>
      <c r="N146">
        <f>(277-103)/(-60+(AVERAGE($P$207,$P$47)))*I146+277-((277-103)/(-60+(AVERAGE($P$207,$P$47)))*210)</f>
        <v>161.6394189736453</v>
      </c>
    </row>
    <row r="147" spans="1:14" ht="12.75">
      <c r="A147" t="s">
        <v>439</v>
      </c>
      <c r="B147" s="1">
        <v>36820</v>
      </c>
      <c r="C147">
        <f>AVERAGE(C146,C148)</f>
        <v>0.2994386574074074</v>
      </c>
      <c r="D147" t="s">
        <v>431</v>
      </c>
      <c r="E147" t="s">
        <v>439</v>
      </c>
      <c r="F147" t="s">
        <v>439</v>
      </c>
      <c r="G147" t="s">
        <v>432</v>
      </c>
      <c r="H147" t="s">
        <v>439</v>
      </c>
      <c r="I147" t="s">
        <v>439</v>
      </c>
      <c r="K147" s="2">
        <v>0.2972222222222222</v>
      </c>
      <c r="L147" s="3">
        <f t="shared" si="12"/>
        <v>295.2972222222222</v>
      </c>
      <c r="M147" t="s">
        <v>439</v>
      </c>
      <c r="N147" t="s">
        <v>439</v>
      </c>
    </row>
    <row r="148" spans="1:14" ht="12.75">
      <c r="A148" t="s">
        <v>127</v>
      </c>
      <c r="B148" s="1">
        <v>36820</v>
      </c>
      <c r="C148" s="2">
        <v>0.3015277777777778</v>
      </c>
      <c r="D148" t="s">
        <v>431</v>
      </c>
      <c r="E148">
        <v>0.666</v>
      </c>
      <c r="F148">
        <v>9.026</v>
      </c>
      <c r="G148" t="s">
        <v>432</v>
      </c>
      <c r="H148">
        <v>1.648</v>
      </c>
      <c r="I148">
        <v>98.5868</v>
      </c>
      <c r="K148" s="2">
        <v>0.29930555555555555</v>
      </c>
      <c r="L148" s="3">
        <f t="shared" si="12"/>
        <v>295.2993055555556</v>
      </c>
      <c r="M148">
        <f t="shared" si="11"/>
        <v>511.1940509834793</v>
      </c>
      <c r="N148">
        <f>(277-103)/(-60+(AVERAGE($P$207,$P$47)))*I148+277-((277-103)/(-60+(AVERAGE($P$207,$P$47)))*210)</f>
        <v>145.34684942642528</v>
      </c>
    </row>
    <row r="149" spans="1:14" ht="12.75">
      <c r="A149" t="s">
        <v>128</v>
      </c>
      <c r="B149" s="1">
        <v>36820</v>
      </c>
      <c r="C149" s="2">
        <v>0.3036111111111111</v>
      </c>
      <c r="D149" t="s">
        <v>431</v>
      </c>
      <c r="E149">
        <v>0.666</v>
      </c>
      <c r="F149">
        <v>8.8323</v>
      </c>
      <c r="G149" t="s">
        <v>432</v>
      </c>
      <c r="H149">
        <v>1.648</v>
      </c>
      <c r="I149">
        <v>94.2083</v>
      </c>
      <c r="K149" s="2">
        <v>0.3013888888888889</v>
      </c>
      <c r="L149" s="3">
        <f t="shared" si="12"/>
        <v>295.3013888888889</v>
      </c>
      <c r="M149">
        <f t="shared" si="11"/>
        <v>500.2237111124955</v>
      </c>
      <c r="N149">
        <f>(277-103)/(-60+(AVERAGE($P$207,$P$47)))*I149+277-((277-103)/(-60+(AVERAGE($P$207,$P$47)))*210)</f>
        <v>140.17292641024406</v>
      </c>
    </row>
    <row r="150" spans="1:14" ht="12.75">
      <c r="A150" t="s">
        <v>439</v>
      </c>
      <c r="B150" s="1">
        <v>36820</v>
      </c>
      <c r="C150">
        <f>AVERAGE(C149,C151)</f>
        <v>0.30569444444444444</v>
      </c>
      <c r="D150" t="s">
        <v>431</v>
      </c>
      <c r="E150" t="s">
        <v>439</v>
      </c>
      <c r="F150" t="s">
        <v>439</v>
      </c>
      <c r="G150" t="s">
        <v>432</v>
      </c>
      <c r="H150" t="s">
        <v>439</v>
      </c>
      <c r="I150" t="s">
        <v>439</v>
      </c>
      <c r="K150" s="2">
        <v>0.3034722222222222</v>
      </c>
      <c r="L150" s="3">
        <f t="shared" si="12"/>
        <v>295.30347222222224</v>
      </c>
      <c r="M150" t="s">
        <v>439</v>
      </c>
      <c r="N150" t="s">
        <v>439</v>
      </c>
    </row>
    <row r="151" spans="1:14" ht="12.75">
      <c r="A151" t="s">
        <v>129</v>
      </c>
      <c r="B151" s="1">
        <v>36820</v>
      </c>
      <c r="C151" s="2">
        <v>0.30777777777777776</v>
      </c>
      <c r="D151" t="s">
        <v>431</v>
      </c>
      <c r="E151">
        <v>0.67</v>
      </c>
      <c r="F151">
        <v>9.2271</v>
      </c>
      <c r="G151" t="s">
        <v>432</v>
      </c>
      <c r="H151">
        <v>1.65</v>
      </c>
      <c r="I151">
        <v>90.5085</v>
      </c>
      <c r="K151" s="2">
        <v>0.3055555555555555</v>
      </c>
      <c r="L151" s="3">
        <f t="shared" si="12"/>
        <v>295.30555555555554</v>
      </c>
      <c r="M151">
        <f t="shared" si="11"/>
        <v>522.5834952171131</v>
      </c>
      <c r="N151">
        <f aca="true" t="shared" si="13" ref="N151:N156">(277-103)/(-60+(AVERAGE($P$207,$P$47)))*I151+277-((277-103)/(-60+(AVERAGE($P$207,$P$47)))*210)</f>
        <v>135.80099986570437</v>
      </c>
    </row>
    <row r="152" spans="1:14" ht="12.75">
      <c r="A152" t="s">
        <v>130</v>
      </c>
      <c r="B152" s="1">
        <v>36820</v>
      </c>
      <c r="C152" s="2">
        <v>0.3098611111111111</v>
      </c>
      <c r="D152" t="s">
        <v>431</v>
      </c>
      <c r="E152">
        <v>0.666</v>
      </c>
      <c r="F152">
        <v>9.2776</v>
      </c>
      <c r="G152" t="s">
        <v>432</v>
      </c>
      <c r="H152">
        <v>1.648</v>
      </c>
      <c r="I152">
        <v>92.0229</v>
      </c>
      <c r="K152" s="2">
        <v>0.3076388888888889</v>
      </c>
      <c r="L152" s="3">
        <f t="shared" si="12"/>
        <v>295.3076388888889</v>
      </c>
      <c r="M152">
        <f t="shared" si="11"/>
        <v>525.443599313575</v>
      </c>
      <c r="N152">
        <f t="shared" si="13"/>
        <v>137.59051431487754</v>
      </c>
    </row>
    <row r="153" spans="1:14" ht="12.75">
      <c r="A153" t="s">
        <v>131</v>
      </c>
      <c r="B153" s="1">
        <v>36820</v>
      </c>
      <c r="C153" s="2">
        <v>0.31200231481481483</v>
      </c>
      <c r="D153" t="s">
        <v>431</v>
      </c>
      <c r="E153">
        <v>0.666</v>
      </c>
      <c r="F153">
        <v>9.1216</v>
      </c>
      <c r="G153" t="s">
        <v>432</v>
      </c>
      <c r="H153">
        <v>1.645</v>
      </c>
      <c r="I153">
        <v>83.7986</v>
      </c>
      <c r="K153" s="2">
        <v>0.30972222222222223</v>
      </c>
      <c r="L153" s="3">
        <f t="shared" si="12"/>
        <v>295.3097222222222</v>
      </c>
      <c r="M153">
        <f t="shared" si="11"/>
        <v>516.6084262631183</v>
      </c>
      <c r="N153">
        <f t="shared" si="13"/>
        <v>127.87214157033517</v>
      </c>
    </row>
    <row r="154" spans="1:14" ht="12.75">
      <c r="A154" t="s">
        <v>132</v>
      </c>
      <c r="B154" s="1">
        <v>36820</v>
      </c>
      <c r="C154" s="2">
        <v>0.3140277777777778</v>
      </c>
      <c r="D154" t="s">
        <v>431</v>
      </c>
      <c r="E154">
        <v>0.666</v>
      </c>
      <c r="F154">
        <v>9.3049</v>
      </c>
      <c r="G154" t="s">
        <v>432</v>
      </c>
      <c r="H154">
        <v>1.646</v>
      </c>
      <c r="I154">
        <v>92.1217</v>
      </c>
      <c r="K154" s="2">
        <v>0.31180555555555556</v>
      </c>
      <c r="L154" s="3">
        <f t="shared" si="12"/>
        <v>295.31180555555557</v>
      </c>
      <c r="M154">
        <f t="shared" si="11"/>
        <v>526.989754597405</v>
      </c>
      <c r="N154">
        <f t="shared" si="13"/>
        <v>137.70726288036772</v>
      </c>
    </row>
    <row r="155" spans="1:14" ht="12.75">
      <c r="A155" t="s">
        <v>133</v>
      </c>
      <c r="B155" s="1">
        <v>36820</v>
      </c>
      <c r="C155" s="2">
        <v>0.3161226851851852</v>
      </c>
      <c r="D155" t="s">
        <v>431</v>
      </c>
      <c r="E155">
        <v>0.665</v>
      </c>
      <c r="F155">
        <v>9.8268</v>
      </c>
      <c r="G155" t="s">
        <v>432</v>
      </c>
      <c r="H155">
        <v>1.646</v>
      </c>
      <c r="I155">
        <v>86.2014</v>
      </c>
      <c r="K155" s="2">
        <v>0.3138888888888889</v>
      </c>
      <c r="L155" s="3">
        <f t="shared" si="12"/>
        <v>295.31388888888887</v>
      </c>
      <c r="M155">
        <f t="shared" si="11"/>
        <v>556.5479393091574</v>
      </c>
      <c r="N155">
        <f t="shared" si="13"/>
        <v>130.71144777640578</v>
      </c>
    </row>
    <row r="156" spans="1:14" ht="12.75">
      <c r="A156" t="s">
        <v>134</v>
      </c>
      <c r="B156" s="1">
        <v>36820</v>
      </c>
      <c r="C156" s="2">
        <v>0.31820601851851854</v>
      </c>
      <c r="D156" t="s">
        <v>431</v>
      </c>
      <c r="E156">
        <v>0.67</v>
      </c>
      <c r="F156">
        <v>8.6888</v>
      </c>
      <c r="G156" t="s">
        <v>432</v>
      </c>
      <c r="H156">
        <v>1.651</v>
      </c>
      <c r="I156">
        <v>104.112</v>
      </c>
      <c r="K156" s="2">
        <v>0.3159722222222222</v>
      </c>
      <c r="L156" s="3">
        <f t="shared" si="12"/>
        <v>295.31597222222223</v>
      </c>
      <c r="M156">
        <f t="shared" si="11"/>
        <v>492.096484620569</v>
      </c>
      <c r="N156">
        <f t="shared" si="13"/>
        <v>151.87578843499082</v>
      </c>
    </row>
    <row r="157" spans="1:14" ht="12.75">
      <c r="A157" t="s">
        <v>439</v>
      </c>
      <c r="B157" s="1">
        <v>36820</v>
      </c>
      <c r="C157">
        <f>AVERAGE(C156,C159)</f>
        <v>0.32133101851851853</v>
      </c>
      <c r="D157" t="s">
        <v>431</v>
      </c>
      <c r="E157" t="s">
        <v>439</v>
      </c>
      <c r="F157" t="s">
        <v>439</v>
      </c>
      <c r="G157" t="s">
        <v>432</v>
      </c>
      <c r="H157" t="s">
        <v>439</v>
      </c>
      <c r="I157" t="s">
        <v>439</v>
      </c>
      <c r="K157" s="2">
        <v>0.31805555555555554</v>
      </c>
      <c r="L157" s="3">
        <f t="shared" si="12"/>
        <v>295.31805555555553</v>
      </c>
      <c r="M157" t="s">
        <v>439</v>
      </c>
      <c r="N157" t="s">
        <v>439</v>
      </c>
    </row>
    <row r="158" spans="1:14" ht="12.75">
      <c r="A158" t="s">
        <v>439</v>
      </c>
      <c r="B158" s="1">
        <v>36820</v>
      </c>
      <c r="C158">
        <f>AVERAGE(C157,C159)</f>
        <v>0.32289351851851855</v>
      </c>
      <c r="D158" t="s">
        <v>431</v>
      </c>
      <c r="E158" t="s">
        <v>439</v>
      </c>
      <c r="F158" t="s">
        <v>439</v>
      </c>
      <c r="G158" t="s">
        <v>432</v>
      </c>
      <c r="H158" t="s">
        <v>439</v>
      </c>
      <c r="I158" t="s">
        <v>439</v>
      </c>
      <c r="K158" s="2">
        <v>0.3201388888888889</v>
      </c>
      <c r="L158" s="3">
        <f t="shared" si="12"/>
        <v>295.3201388888889</v>
      </c>
      <c r="M158" t="s">
        <v>439</v>
      </c>
      <c r="N158" t="s">
        <v>439</v>
      </c>
    </row>
    <row r="159" spans="1:14" ht="12.75">
      <c r="A159" t="s">
        <v>135</v>
      </c>
      <c r="B159" s="1">
        <v>36820</v>
      </c>
      <c r="C159" s="2">
        <v>0.3244560185185185</v>
      </c>
      <c r="D159" t="s">
        <v>431</v>
      </c>
      <c r="E159">
        <v>0.668</v>
      </c>
      <c r="F159">
        <v>8.6685</v>
      </c>
      <c r="G159" t="s">
        <v>432</v>
      </c>
      <c r="H159">
        <v>1.648</v>
      </c>
      <c r="I159">
        <v>95.3282</v>
      </c>
      <c r="K159" s="2">
        <v>0.32222222222222224</v>
      </c>
      <c r="L159" s="3">
        <f t="shared" si="12"/>
        <v>295.3222222222222</v>
      </c>
      <c r="M159">
        <f t="shared" si="11"/>
        <v>490.9467794095159</v>
      </c>
      <c r="N159">
        <f>(277-103)/(-60+(AVERAGE($P$207,$P$47)))*I159+277-((277-103)/(-60+(AVERAGE($P$207,$P$47)))*210)</f>
        <v>141.49627376340644</v>
      </c>
    </row>
    <row r="160" spans="1:14" ht="12.75">
      <c r="A160" t="s">
        <v>439</v>
      </c>
      <c r="B160" s="1">
        <v>36820</v>
      </c>
      <c r="C160">
        <f>AVERAGE(C159,C161)</f>
        <v>0.3265451388888889</v>
      </c>
      <c r="D160" t="s">
        <v>431</v>
      </c>
      <c r="E160" t="s">
        <v>439</v>
      </c>
      <c r="F160" t="s">
        <v>439</v>
      </c>
      <c r="G160" t="s">
        <v>432</v>
      </c>
      <c r="H160" t="s">
        <v>439</v>
      </c>
      <c r="I160" t="s">
        <v>439</v>
      </c>
      <c r="K160" s="2">
        <v>0.32430555555555557</v>
      </c>
      <c r="L160" s="3">
        <f t="shared" si="12"/>
        <v>295.32430555555555</v>
      </c>
      <c r="M160" t="s">
        <v>439</v>
      </c>
      <c r="N160" t="s">
        <v>439</v>
      </c>
    </row>
    <row r="161" spans="1:14" ht="12.75">
      <c r="A161" t="s">
        <v>136</v>
      </c>
      <c r="B161" s="1">
        <v>36820</v>
      </c>
      <c r="C161" s="2">
        <v>0.32863425925925926</v>
      </c>
      <c r="D161" t="s">
        <v>431</v>
      </c>
      <c r="E161">
        <v>0.666</v>
      </c>
      <c r="F161">
        <v>9.1238</v>
      </c>
      <c r="G161" t="s">
        <v>432</v>
      </c>
      <c r="H161">
        <v>1.648</v>
      </c>
      <c r="I161">
        <v>93.6791</v>
      </c>
      <c r="K161" s="2">
        <v>0.3263888888888889</v>
      </c>
      <c r="L161" s="3">
        <f t="shared" si="12"/>
        <v>295.3263888888889</v>
      </c>
      <c r="M161">
        <f t="shared" si="11"/>
        <v>516.7330248574195</v>
      </c>
      <c r="N161">
        <f aca="true" t="shared" si="14" ref="N161:N172">(277-103)/(-60+(AVERAGE($P$207,$P$47)))*I161+277-((277-103)/(-60+(AVERAGE($P$207,$P$47)))*210)</f>
        <v>139.54758895217324</v>
      </c>
    </row>
    <row r="162" spans="1:14" ht="12.75">
      <c r="A162" t="s">
        <v>137</v>
      </c>
      <c r="B162" s="1">
        <v>36820</v>
      </c>
      <c r="C162" s="2">
        <v>0.3307175925925926</v>
      </c>
      <c r="D162" t="s">
        <v>431</v>
      </c>
      <c r="E162">
        <v>0.67</v>
      </c>
      <c r="F162">
        <v>8.4038</v>
      </c>
      <c r="G162" t="s">
        <v>432</v>
      </c>
      <c r="H162">
        <v>1.648</v>
      </c>
      <c r="I162">
        <v>99.6745</v>
      </c>
      <c r="K162" s="2">
        <v>0.3284722222222222</v>
      </c>
      <c r="L162" s="3">
        <f t="shared" si="12"/>
        <v>295.3284722222222</v>
      </c>
      <c r="M162">
        <f t="shared" si="11"/>
        <v>475.9553030860807</v>
      </c>
      <c r="N162">
        <f t="shared" si="14"/>
        <v>146.63214714589546</v>
      </c>
    </row>
    <row r="163" spans="1:14" ht="12.75">
      <c r="A163" t="s">
        <v>138</v>
      </c>
      <c r="B163" s="1">
        <v>36820</v>
      </c>
      <c r="C163" s="2">
        <v>0.3328009259259259</v>
      </c>
      <c r="D163" t="s">
        <v>431</v>
      </c>
      <c r="E163">
        <v>0.668</v>
      </c>
      <c r="F163">
        <v>9.0296</v>
      </c>
      <c r="G163" t="s">
        <v>432</v>
      </c>
      <c r="H163">
        <v>1.646</v>
      </c>
      <c r="I163">
        <v>92.8304</v>
      </c>
      <c r="K163" s="2">
        <v>0.33055555555555555</v>
      </c>
      <c r="L163" s="3">
        <f t="shared" si="12"/>
        <v>295.3305555555556</v>
      </c>
      <c r="M163">
        <f t="shared" si="11"/>
        <v>511.39793959233606</v>
      </c>
      <c r="N163">
        <f t="shared" si="14"/>
        <v>138.54470932128757</v>
      </c>
    </row>
    <row r="164" spans="1:14" ht="12.75">
      <c r="A164" t="s">
        <v>139</v>
      </c>
      <c r="B164" s="1">
        <v>36820</v>
      </c>
      <c r="C164" s="2">
        <v>0.3348842592592593</v>
      </c>
      <c r="D164" t="s">
        <v>431</v>
      </c>
      <c r="E164">
        <v>0.665</v>
      </c>
      <c r="F164">
        <v>8.5694</v>
      </c>
      <c r="G164" t="s">
        <v>432</v>
      </c>
      <c r="H164">
        <v>1.646</v>
      </c>
      <c r="I164">
        <v>92.3828</v>
      </c>
      <c r="K164" s="2">
        <v>0.3326388888888889</v>
      </c>
      <c r="L164" s="3">
        <f t="shared" si="12"/>
        <v>295.3326388888889</v>
      </c>
      <c r="M164">
        <f t="shared" si="11"/>
        <v>485.33417909348856</v>
      </c>
      <c r="N164">
        <f t="shared" si="14"/>
        <v>138.01579577965398</v>
      </c>
    </row>
    <row r="165" spans="1:14" ht="12.75">
      <c r="A165" t="s">
        <v>140</v>
      </c>
      <c r="B165" s="1">
        <v>36820</v>
      </c>
      <c r="C165" s="2">
        <v>0.33696759259259257</v>
      </c>
      <c r="D165" t="s">
        <v>431</v>
      </c>
      <c r="E165">
        <v>0.666</v>
      </c>
      <c r="F165">
        <v>9.6181</v>
      </c>
      <c r="G165" t="s">
        <v>432</v>
      </c>
      <c r="H165">
        <v>1.645</v>
      </c>
      <c r="I165">
        <v>88.5099</v>
      </c>
      <c r="K165" s="2">
        <v>0.334722222222222</v>
      </c>
      <c r="L165" s="3">
        <f t="shared" si="12"/>
        <v>295.33472222222224</v>
      </c>
      <c r="M165">
        <f t="shared" si="11"/>
        <v>544.7280635679374</v>
      </c>
      <c r="N165">
        <f t="shared" si="14"/>
        <v>133.43932291237795</v>
      </c>
    </row>
    <row r="166" spans="1:14" ht="12.75">
      <c r="A166" t="s">
        <v>141</v>
      </c>
      <c r="B166" s="1">
        <v>36820</v>
      </c>
      <c r="C166" s="2">
        <v>0.33905092592592595</v>
      </c>
      <c r="D166" t="s">
        <v>431</v>
      </c>
      <c r="E166">
        <v>0.666</v>
      </c>
      <c r="F166">
        <v>8.8419</v>
      </c>
      <c r="G166" t="s">
        <v>432</v>
      </c>
      <c r="H166">
        <v>1.646</v>
      </c>
      <c r="I166">
        <v>89.1936</v>
      </c>
      <c r="K166" s="2">
        <v>0.336805555555556</v>
      </c>
      <c r="L166" s="3">
        <f t="shared" si="12"/>
        <v>295.33680555555554</v>
      </c>
      <c r="M166">
        <f t="shared" si="11"/>
        <v>500.7674140694468</v>
      </c>
      <c r="N166">
        <f t="shared" si="14"/>
        <v>134.2472277122325</v>
      </c>
    </row>
    <row r="167" spans="1:14" ht="12.75">
      <c r="A167" t="s">
        <v>142</v>
      </c>
      <c r="B167" s="1">
        <v>36820</v>
      </c>
      <c r="C167" s="2">
        <v>0.3411342592592593</v>
      </c>
      <c r="D167" t="s">
        <v>431</v>
      </c>
      <c r="E167">
        <v>0.668</v>
      </c>
      <c r="F167">
        <v>9.6169</v>
      </c>
      <c r="G167" t="s">
        <v>432</v>
      </c>
      <c r="H167">
        <v>1.648</v>
      </c>
      <c r="I167">
        <v>74.95</v>
      </c>
      <c r="K167" s="2">
        <v>0.338888888888889</v>
      </c>
      <c r="L167" s="3">
        <f t="shared" si="12"/>
        <v>295.3388888888889</v>
      </c>
      <c r="M167">
        <f t="shared" si="11"/>
        <v>544.6601006983184</v>
      </c>
      <c r="N167">
        <f t="shared" si="14"/>
        <v>117.41605496510945</v>
      </c>
    </row>
    <row r="168" spans="1:14" ht="12.75">
      <c r="A168" t="s">
        <v>143</v>
      </c>
      <c r="B168" s="1">
        <v>36820</v>
      </c>
      <c r="C168" s="2">
        <v>0.343275462962963</v>
      </c>
      <c r="D168" t="s">
        <v>431</v>
      </c>
      <c r="E168">
        <v>0.668</v>
      </c>
      <c r="F168">
        <v>9.3293</v>
      </c>
      <c r="G168" t="s">
        <v>432</v>
      </c>
      <c r="H168">
        <v>1.646</v>
      </c>
      <c r="I168">
        <v>77.1111</v>
      </c>
      <c r="K168" s="2">
        <v>0.340972222222222</v>
      </c>
      <c r="L168" s="3">
        <f t="shared" si="12"/>
        <v>295.3409722222222</v>
      </c>
      <c r="M168">
        <f t="shared" si="11"/>
        <v>528.3716662796559</v>
      </c>
      <c r="N168">
        <f t="shared" si="14"/>
        <v>119.96975258536045</v>
      </c>
    </row>
    <row r="169" spans="1:14" ht="12.75">
      <c r="A169" t="s">
        <v>144</v>
      </c>
      <c r="B169" s="1">
        <v>36820</v>
      </c>
      <c r="C169" s="2">
        <v>0.3453125</v>
      </c>
      <c r="D169" t="s">
        <v>431</v>
      </c>
      <c r="E169">
        <v>0.666</v>
      </c>
      <c r="F169">
        <v>9.2181</v>
      </c>
      <c r="G169" t="s">
        <v>432</v>
      </c>
      <c r="H169">
        <v>1.646</v>
      </c>
      <c r="I169">
        <v>77.26</v>
      </c>
      <c r="K169" s="2">
        <v>0.343055555555556</v>
      </c>
      <c r="L169" s="3">
        <f t="shared" si="12"/>
        <v>295.34305555555557</v>
      </c>
      <c r="M169">
        <f t="shared" si="11"/>
        <v>522.0737736949714</v>
      </c>
      <c r="N169">
        <f t="shared" si="14"/>
        <v>120.14570259954556</v>
      </c>
    </row>
    <row r="170" spans="1:14" ht="12.75">
      <c r="A170" t="s">
        <v>145</v>
      </c>
      <c r="B170" s="1">
        <v>36820</v>
      </c>
      <c r="C170" s="2">
        <v>0.34739583333333335</v>
      </c>
      <c r="D170" t="s">
        <v>431</v>
      </c>
      <c r="E170">
        <v>0.666</v>
      </c>
      <c r="F170">
        <v>9.2018</v>
      </c>
      <c r="G170" t="s">
        <v>432</v>
      </c>
      <c r="H170">
        <v>1.648</v>
      </c>
      <c r="I170">
        <v>75.2853</v>
      </c>
      <c r="K170" s="2">
        <v>0.345138888888889</v>
      </c>
      <c r="L170" s="3">
        <f t="shared" si="12"/>
        <v>295.34513888888887</v>
      </c>
      <c r="M170">
        <f t="shared" si="11"/>
        <v>521.150611382648</v>
      </c>
      <c r="N170">
        <f t="shared" si="14"/>
        <v>117.8122674550776</v>
      </c>
    </row>
    <row r="171" spans="1:14" ht="12.75">
      <c r="A171" t="s">
        <v>146</v>
      </c>
      <c r="B171" s="1">
        <v>36820</v>
      </c>
      <c r="C171" s="2">
        <v>0.3494791666666666</v>
      </c>
      <c r="D171" t="s">
        <v>431</v>
      </c>
      <c r="E171">
        <v>0.666</v>
      </c>
      <c r="F171">
        <v>8.7346</v>
      </c>
      <c r="G171" t="s">
        <v>432</v>
      </c>
      <c r="H171">
        <v>1.648</v>
      </c>
      <c r="I171">
        <v>72.4823</v>
      </c>
      <c r="K171" s="2">
        <v>0.347222222222222</v>
      </c>
      <c r="L171" s="3">
        <f t="shared" si="12"/>
        <v>295.34722222222223</v>
      </c>
      <c r="M171">
        <f t="shared" si="11"/>
        <v>494.69040081102355</v>
      </c>
      <c r="N171">
        <f t="shared" si="14"/>
        <v>114.50005865883324</v>
      </c>
    </row>
    <row r="172" spans="1:14" ht="12.75">
      <c r="A172" t="s">
        <v>147</v>
      </c>
      <c r="B172" s="1">
        <v>36820</v>
      </c>
      <c r="C172" s="2">
        <v>0.3515625</v>
      </c>
      <c r="D172" t="s">
        <v>431</v>
      </c>
      <c r="E172">
        <v>0.666</v>
      </c>
      <c r="F172">
        <v>9.2588</v>
      </c>
      <c r="G172" t="s">
        <v>432</v>
      </c>
      <c r="H172">
        <v>1.646</v>
      </c>
      <c r="I172">
        <v>77.6211</v>
      </c>
      <c r="K172" s="2">
        <v>0.349305555555555</v>
      </c>
      <c r="L172" s="3">
        <f t="shared" si="12"/>
        <v>295.34930555555553</v>
      </c>
      <c r="M172">
        <f t="shared" si="11"/>
        <v>524.3788476895456</v>
      </c>
      <c r="N172">
        <f t="shared" si="14"/>
        <v>120.57240206309316</v>
      </c>
    </row>
    <row r="173" spans="1:14" ht="12.75">
      <c r="A173" t="s">
        <v>439</v>
      </c>
      <c r="B173" s="1">
        <v>36820</v>
      </c>
      <c r="C173">
        <f>AVERAGE(C172,C174)</f>
        <v>0.3536458333333333</v>
      </c>
      <c r="D173" t="s">
        <v>431</v>
      </c>
      <c r="E173" t="s">
        <v>439</v>
      </c>
      <c r="F173" t="s">
        <v>439</v>
      </c>
      <c r="G173" t="s">
        <v>432</v>
      </c>
      <c r="H173" t="s">
        <v>439</v>
      </c>
      <c r="I173" t="s">
        <v>439</v>
      </c>
      <c r="K173" s="2">
        <v>0.351388888888889</v>
      </c>
      <c r="L173" s="3">
        <f t="shared" si="12"/>
        <v>295.3513888888889</v>
      </c>
      <c r="M173" t="s">
        <v>439</v>
      </c>
      <c r="N173" t="s">
        <v>439</v>
      </c>
    </row>
    <row r="174" spans="1:14" ht="12.75">
      <c r="A174" t="s">
        <v>148</v>
      </c>
      <c r="B174" s="1">
        <v>36820</v>
      </c>
      <c r="C174" s="2">
        <v>0.35572916666666665</v>
      </c>
      <c r="D174" t="s">
        <v>431</v>
      </c>
      <c r="E174">
        <v>0.668</v>
      </c>
      <c r="F174">
        <v>8.7903</v>
      </c>
      <c r="G174" t="s">
        <v>432</v>
      </c>
      <c r="H174">
        <v>1.646</v>
      </c>
      <c r="I174">
        <v>76.9551</v>
      </c>
      <c r="K174" s="2">
        <v>0.353472222222222</v>
      </c>
      <c r="L174" s="3">
        <f t="shared" si="12"/>
        <v>295.3534722222222</v>
      </c>
      <c r="M174">
        <f t="shared" si="11"/>
        <v>497.84501067583415</v>
      </c>
      <c r="N174">
        <f>(277-103)/(-60+(AVERAGE($P$207,$P$47)))*I174+277-((277-103)/(-60+(AVERAGE($P$207,$P$47)))*210)</f>
        <v>119.78541274511284</v>
      </c>
    </row>
    <row r="175" spans="1:14" ht="12.75">
      <c r="A175" t="s">
        <v>149</v>
      </c>
      <c r="B175" s="1">
        <v>36820</v>
      </c>
      <c r="C175" s="2">
        <v>0.3578125</v>
      </c>
      <c r="D175" t="s">
        <v>431</v>
      </c>
      <c r="E175">
        <v>0.668</v>
      </c>
      <c r="F175">
        <v>9.4235</v>
      </c>
      <c r="G175" t="s">
        <v>432</v>
      </c>
      <c r="H175">
        <v>1.646</v>
      </c>
      <c r="I175">
        <v>75.288</v>
      </c>
      <c r="K175" s="2">
        <v>0.355555555555555</v>
      </c>
      <c r="L175" s="3">
        <f t="shared" si="12"/>
        <v>295.35555555555555</v>
      </c>
      <c r="M175">
        <f t="shared" si="11"/>
        <v>533.7067515447394</v>
      </c>
      <c r="N175">
        <f>(277-103)/(-60+(AVERAGE($P$207,$P$47)))*I175+277-((277-103)/(-60+(AVERAGE($P$207,$P$47)))*210)</f>
        <v>117.81545795231264</v>
      </c>
    </row>
    <row r="176" spans="1:14" ht="12.75">
      <c r="A176" t="s">
        <v>150</v>
      </c>
      <c r="B176" s="1">
        <v>36820</v>
      </c>
      <c r="C176" s="2">
        <v>0.3599074074074074</v>
      </c>
      <c r="D176" t="s">
        <v>431</v>
      </c>
      <c r="E176">
        <v>0.666</v>
      </c>
      <c r="F176">
        <v>9.4147</v>
      </c>
      <c r="G176" t="s">
        <v>432</v>
      </c>
      <c r="H176">
        <v>1.645</v>
      </c>
      <c r="I176">
        <v>77.6013</v>
      </c>
      <c r="K176" s="2">
        <v>0.357638888888889</v>
      </c>
      <c r="L176" s="3">
        <f t="shared" si="12"/>
        <v>295.3576388888889</v>
      </c>
      <c r="M176">
        <f t="shared" si="11"/>
        <v>533.2083571675341</v>
      </c>
      <c r="N176">
        <f>(277-103)/(-60+(AVERAGE($P$207,$P$47)))*I176+277-((277-103)/(-60+(AVERAGE($P$207,$P$47)))*210)</f>
        <v>120.5490050833694</v>
      </c>
    </row>
    <row r="177" spans="1:14" ht="12.75">
      <c r="A177" t="s">
        <v>151</v>
      </c>
      <c r="B177" s="1">
        <v>36820</v>
      </c>
      <c r="C177" s="2">
        <v>0.3619907407407407</v>
      </c>
      <c r="D177" t="s">
        <v>431</v>
      </c>
      <c r="E177">
        <v>0.666</v>
      </c>
      <c r="F177">
        <v>9.0823</v>
      </c>
      <c r="G177" t="s">
        <v>432</v>
      </c>
      <c r="H177">
        <v>1.645</v>
      </c>
      <c r="I177">
        <v>75.9321</v>
      </c>
      <c r="K177" s="2">
        <v>0.359722222222222</v>
      </c>
      <c r="L177" s="3">
        <f t="shared" si="12"/>
        <v>295.3597222222222</v>
      </c>
      <c r="M177">
        <f aca="true" t="shared" si="15" ref="M177:M203">500*F177/AVERAGE($Q$207,$Q$47)</f>
        <v>514.3826422830992</v>
      </c>
      <c r="N177">
        <f>(277-103)/(-60+(AVERAGE($P$207,$P$47)))*I177+277-((277-103)/(-60+(AVERAGE($P$207,$P$47)))*210)</f>
        <v>118.57656879271971</v>
      </c>
    </row>
    <row r="178" spans="1:14" ht="12.75">
      <c r="A178" t="s">
        <v>439</v>
      </c>
      <c r="B178" s="1">
        <v>36820</v>
      </c>
      <c r="C178">
        <f>AVERAGE(C177,C179)</f>
        <v>0.3640740740740741</v>
      </c>
      <c r="D178" t="s">
        <v>431</v>
      </c>
      <c r="E178" t="s">
        <v>439</v>
      </c>
      <c r="F178" t="s">
        <v>439</v>
      </c>
      <c r="G178" t="s">
        <v>432</v>
      </c>
      <c r="H178" t="s">
        <v>439</v>
      </c>
      <c r="I178" t="s">
        <v>439</v>
      </c>
      <c r="K178" s="2">
        <v>0.361805555555555</v>
      </c>
      <c r="L178" s="3">
        <f t="shared" si="12"/>
        <v>295.3618055555556</v>
      </c>
      <c r="M178" t="s">
        <v>439</v>
      </c>
      <c r="N178" t="s">
        <v>439</v>
      </c>
    </row>
    <row r="179" spans="1:14" ht="12.75">
      <c r="A179" t="s">
        <v>152</v>
      </c>
      <c r="B179" s="1">
        <v>36820</v>
      </c>
      <c r="C179" s="2">
        <v>0.36615740740740743</v>
      </c>
      <c r="D179" t="s">
        <v>431</v>
      </c>
      <c r="E179">
        <v>0.668</v>
      </c>
      <c r="F179">
        <v>9.1055</v>
      </c>
      <c r="G179" t="s">
        <v>432</v>
      </c>
      <c r="H179">
        <v>1.648</v>
      </c>
      <c r="I179">
        <v>80.2921</v>
      </c>
      <c r="K179" s="2">
        <v>0.363888888888889</v>
      </c>
      <c r="L179" s="3">
        <f t="shared" si="12"/>
        <v>295.3638888888889</v>
      </c>
      <c r="M179">
        <f t="shared" si="15"/>
        <v>515.6965910957314</v>
      </c>
      <c r="N179">
        <f aca="true" t="shared" si="16" ref="N179:N199">(277-103)/(-60+(AVERAGE($P$207,$P$47)))*I179+277-((277-103)/(-60+(AVERAGE($P$207,$P$47)))*210)</f>
        <v>123.72863099451254</v>
      </c>
    </row>
    <row r="180" spans="1:14" ht="12.75">
      <c r="A180" t="s">
        <v>153</v>
      </c>
      <c r="B180" s="1">
        <v>36820</v>
      </c>
      <c r="C180" s="2">
        <v>0.3682407407407407</v>
      </c>
      <c r="D180" t="s">
        <v>431</v>
      </c>
      <c r="E180">
        <v>0.666</v>
      </c>
      <c r="F180">
        <v>9.1135</v>
      </c>
      <c r="G180" t="s">
        <v>432</v>
      </c>
      <c r="H180">
        <v>1.646</v>
      </c>
      <c r="I180">
        <v>84.8646</v>
      </c>
      <c r="K180" s="2">
        <v>0.365972222222222</v>
      </c>
      <c r="L180" s="3">
        <f t="shared" si="12"/>
        <v>295.36597222222224</v>
      </c>
      <c r="M180">
        <f t="shared" si="15"/>
        <v>516.1496768931906</v>
      </c>
      <c r="N180">
        <f t="shared" si="16"/>
        <v>129.13179714536065</v>
      </c>
    </row>
    <row r="181" spans="1:14" ht="12.75">
      <c r="A181" t="s">
        <v>154</v>
      </c>
      <c r="B181" s="1">
        <v>36820</v>
      </c>
      <c r="C181" s="2">
        <v>0.3703356481481481</v>
      </c>
      <c r="D181" t="s">
        <v>431</v>
      </c>
      <c r="E181">
        <v>0.668</v>
      </c>
      <c r="F181">
        <v>10.1697</v>
      </c>
      <c r="G181" t="s">
        <v>432</v>
      </c>
      <c r="H181">
        <v>1.65</v>
      </c>
      <c r="I181">
        <v>78.8911</v>
      </c>
      <c r="K181" s="2">
        <v>0.368055555555555</v>
      </c>
      <c r="L181" s="3">
        <f t="shared" si="12"/>
        <v>295.36805555555554</v>
      </c>
      <c r="M181">
        <f t="shared" si="15"/>
        <v>575.9683293027576</v>
      </c>
      <c r="N181">
        <f t="shared" si="16"/>
        <v>122.07311742921169</v>
      </c>
    </row>
    <row r="182" spans="1:14" ht="12.75">
      <c r="A182" t="s">
        <v>155</v>
      </c>
      <c r="B182" s="1">
        <v>36820</v>
      </c>
      <c r="C182" s="2">
        <v>0.37240740740740735</v>
      </c>
      <c r="D182" t="s">
        <v>431</v>
      </c>
      <c r="E182">
        <v>0.666</v>
      </c>
      <c r="F182">
        <v>9.0891</v>
      </c>
      <c r="G182" t="s">
        <v>432</v>
      </c>
      <c r="H182">
        <v>1.646</v>
      </c>
      <c r="I182">
        <v>80.2742</v>
      </c>
      <c r="K182" s="2">
        <v>0.370138888888889</v>
      </c>
      <c r="L182" s="3">
        <f t="shared" si="12"/>
        <v>295.3701388888889</v>
      </c>
      <c r="M182">
        <f t="shared" si="15"/>
        <v>514.7677652109397</v>
      </c>
      <c r="N182">
        <f t="shared" si="16"/>
        <v>123.70747917950976</v>
      </c>
    </row>
    <row r="183" spans="1:14" ht="12.75">
      <c r="A183" t="s">
        <v>156</v>
      </c>
      <c r="B183" s="1">
        <v>36820</v>
      </c>
      <c r="C183" s="2">
        <v>0.37450231481481483</v>
      </c>
      <c r="D183" t="s">
        <v>431</v>
      </c>
      <c r="E183">
        <v>0.666</v>
      </c>
      <c r="F183">
        <v>10.2979</v>
      </c>
      <c r="G183" t="s">
        <v>432</v>
      </c>
      <c r="H183">
        <v>1.646</v>
      </c>
      <c r="I183">
        <v>81.7393</v>
      </c>
      <c r="K183" s="2">
        <v>0.372222222222222</v>
      </c>
      <c r="L183" s="3">
        <f t="shared" si="12"/>
        <v>295.3722222222222</v>
      </c>
      <c r="M183">
        <f t="shared" si="15"/>
        <v>583.2290292070431</v>
      </c>
      <c r="N183">
        <f t="shared" si="16"/>
        <v>125.43873751250217</v>
      </c>
    </row>
    <row r="184" spans="1:14" ht="12.75">
      <c r="A184" t="s">
        <v>157</v>
      </c>
      <c r="B184" s="1">
        <v>36820</v>
      </c>
      <c r="C184" s="2">
        <v>0.37658564814814816</v>
      </c>
      <c r="D184" t="s">
        <v>431</v>
      </c>
      <c r="E184">
        <v>0.666</v>
      </c>
      <c r="F184">
        <v>10.0402</v>
      </c>
      <c r="G184" t="s">
        <v>432</v>
      </c>
      <c r="H184">
        <v>1.646</v>
      </c>
      <c r="I184">
        <v>78.215</v>
      </c>
      <c r="K184" s="2">
        <v>0.374305555555555</v>
      </c>
      <c r="L184" s="3">
        <f t="shared" si="12"/>
        <v>295.37430555555557</v>
      </c>
      <c r="M184">
        <f t="shared" si="15"/>
        <v>568.6340029563848</v>
      </c>
      <c r="N184">
        <f t="shared" si="16"/>
        <v>121.27419328824104</v>
      </c>
    </row>
    <row r="185" spans="1:14" ht="12.75">
      <c r="A185" t="s">
        <v>158</v>
      </c>
      <c r="B185" s="1">
        <v>36820</v>
      </c>
      <c r="C185" s="2">
        <v>0.3786689814814815</v>
      </c>
      <c r="D185" t="s">
        <v>431</v>
      </c>
      <c r="E185">
        <v>0.666</v>
      </c>
      <c r="F185">
        <v>10.1595</v>
      </c>
      <c r="G185" t="s">
        <v>432</v>
      </c>
      <c r="H185">
        <v>1.646</v>
      </c>
      <c r="I185">
        <v>81.1723</v>
      </c>
      <c r="K185" s="2">
        <v>0.376388888888889</v>
      </c>
      <c r="L185" s="3">
        <f t="shared" si="12"/>
        <v>295.37638888888887</v>
      </c>
      <c r="M185">
        <f t="shared" si="15"/>
        <v>575.3906449109969</v>
      </c>
      <c r="N185">
        <f t="shared" si="16"/>
        <v>124.76873309314058</v>
      </c>
    </row>
    <row r="186" spans="1:14" ht="12.75">
      <c r="A186" t="s">
        <v>159</v>
      </c>
      <c r="B186" s="1">
        <v>36820</v>
      </c>
      <c r="C186" s="2">
        <v>0.3807523148148148</v>
      </c>
      <c r="D186" t="s">
        <v>431</v>
      </c>
      <c r="E186">
        <v>0.666</v>
      </c>
      <c r="F186">
        <v>10.0929</v>
      </c>
      <c r="G186" t="s">
        <v>432</v>
      </c>
      <c r="H186">
        <v>1.645</v>
      </c>
      <c r="I186">
        <v>77.3595</v>
      </c>
      <c r="K186" s="2">
        <v>0.378472222222222</v>
      </c>
      <c r="L186" s="3">
        <f t="shared" si="12"/>
        <v>295.37847222222223</v>
      </c>
      <c r="M186">
        <f t="shared" si="15"/>
        <v>571.6187056471481</v>
      </c>
      <c r="N186">
        <f t="shared" si="16"/>
        <v>120.26327833098557</v>
      </c>
    </row>
    <row r="187" spans="1:14" ht="12.75">
      <c r="A187" t="s">
        <v>160</v>
      </c>
      <c r="B187" s="1">
        <v>36820</v>
      </c>
      <c r="C187" s="2">
        <v>0.38283564814814813</v>
      </c>
      <c r="D187" t="s">
        <v>431</v>
      </c>
      <c r="E187">
        <v>0.666</v>
      </c>
      <c r="F187">
        <v>9.7372</v>
      </c>
      <c r="G187" t="s">
        <v>432</v>
      </c>
      <c r="H187">
        <v>1.646</v>
      </c>
      <c r="I187">
        <v>78.099</v>
      </c>
      <c r="K187" s="2">
        <v>0.380555555555555</v>
      </c>
      <c r="L187" s="3">
        <f t="shared" si="12"/>
        <v>295.38055555555553</v>
      </c>
      <c r="M187">
        <f t="shared" si="15"/>
        <v>551.4733783776129</v>
      </c>
      <c r="N187">
        <f t="shared" si="16"/>
        <v>121.1371200736979</v>
      </c>
    </row>
    <row r="188" spans="1:14" ht="12.75">
      <c r="A188" t="s">
        <v>161</v>
      </c>
      <c r="B188" s="1">
        <v>36820</v>
      </c>
      <c r="C188" s="2">
        <v>0.3849189814814815</v>
      </c>
      <c r="D188" t="s">
        <v>431</v>
      </c>
      <c r="E188">
        <v>0.668</v>
      </c>
      <c r="F188">
        <v>9.2165</v>
      </c>
      <c r="G188" t="s">
        <v>432</v>
      </c>
      <c r="H188">
        <v>1.646</v>
      </c>
      <c r="I188">
        <v>78.4427</v>
      </c>
      <c r="K188" s="2">
        <v>0.382638888888889</v>
      </c>
      <c r="L188" s="3">
        <f t="shared" si="12"/>
        <v>295.3826388888889</v>
      </c>
      <c r="M188">
        <f t="shared" si="15"/>
        <v>521.9831565354795</v>
      </c>
      <c r="N188">
        <f t="shared" si="16"/>
        <v>121.543258555064</v>
      </c>
    </row>
    <row r="189" spans="1:14" ht="12.75">
      <c r="A189" t="s">
        <v>162</v>
      </c>
      <c r="B189" s="1">
        <v>36820</v>
      </c>
      <c r="C189" s="2">
        <v>0.38701388888888894</v>
      </c>
      <c r="D189" t="s">
        <v>431</v>
      </c>
      <c r="E189">
        <v>0.666</v>
      </c>
      <c r="F189">
        <v>10.2162</v>
      </c>
      <c r="G189" t="s">
        <v>432</v>
      </c>
      <c r="H189">
        <v>1.646</v>
      </c>
      <c r="I189">
        <v>80.343</v>
      </c>
      <c r="K189" s="2">
        <v>0.384722222222222</v>
      </c>
      <c r="L189" s="3">
        <f t="shared" si="12"/>
        <v>295.3847222222222</v>
      </c>
      <c r="M189">
        <f t="shared" si="15"/>
        <v>578.60189050049</v>
      </c>
      <c r="N189">
        <f t="shared" si="16"/>
        <v>123.78877777572157</v>
      </c>
    </row>
    <row r="190" spans="1:14" ht="12.75">
      <c r="A190" t="s">
        <v>163</v>
      </c>
      <c r="B190" s="1">
        <v>36820</v>
      </c>
      <c r="C190" s="2">
        <v>0.3890972222222222</v>
      </c>
      <c r="D190" t="s">
        <v>431</v>
      </c>
      <c r="E190">
        <v>0.666</v>
      </c>
      <c r="F190">
        <v>9.0835</v>
      </c>
      <c r="G190" t="s">
        <v>432</v>
      </c>
      <c r="H190">
        <v>1.645</v>
      </c>
      <c r="I190">
        <v>75.6399</v>
      </c>
      <c r="K190" s="2">
        <v>0.386805555555555</v>
      </c>
      <c r="L190" s="3">
        <f t="shared" si="12"/>
        <v>295.38680555555555</v>
      </c>
      <c r="M190">
        <f t="shared" si="15"/>
        <v>514.4506051527183</v>
      </c>
      <c r="N190">
        <f t="shared" si="16"/>
        <v>118.23128609194819</v>
      </c>
    </row>
    <row r="191" spans="1:14" ht="12.75">
      <c r="A191" t="s">
        <v>164</v>
      </c>
      <c r="B191" s="1">
        <v>36820</v>
      </c>
      <c r="C191" s="2">
        <v>0.3911805555555556</v>
      </c>
      <c r="D191" t="s">
        <v>431</v>
      </c>
      <c r="E191">
        <v>0.666</v>
      </c>
      <c r="F191">
        <v>9.1213</v>
      </c>
      <c r="G191" t="s">
        <v>432</v>
      </c>
      <c r="H191">
        <v>1.646</v>
      </c>
      <c r="I191">
        <v>80.8939</v>
      </c>
      <c r="K191" s="2">
        <v>0.388888888888889</v>
      </c>
      <c r="L191" s="3">
        <f t="shared" si="12"/>
        <v>295.3888888888889</v>
      </c>
      <c r="M191">
        <f t="shared" si="15"/>
        <v>516.5914355457135</v>
      </c>
      <c r="N191">
        <f t="shared" si="16"/>
        <v>124.43975737823709</v>
      </c>
    </row>
    <row r="192" spans="1:14" ht="12.75">
      <c r="A192" t="s">
        <v>165</v>
      </c>
      <c r="B192" s="1">
        <v>36820</v>
      </c>
      <c r="C192" s="2">
        <v>0.39326388888888886</v>
      </c>
      <c r="D192" t="s">
        <v>431</v>
      </c>
      <c r="E192">
        <v>0.666</v>
      </c>
      <c r="F192">
        <v>9.098</v>
      </c>
      <c r="G192" t="s">
        <v>432</v>
      </c>
      <c r="H192">
        <v>1.645</v>
      </c>
      <c r="I192">
        <v>80.1715</v>
      </c>
      <c r="K192" s="2">
        <v>0.390972222222222</v>
      </c>
      <c r="L192" s="3">
        <f t="shared" si="12"/>
        <v>295.3909722222222</v>
      </c>
      <c r="M192">
        <f t="shared" si="15"/>
        <v>515.2718231606133</v>
      </c>
      <c r="N192">
        <f t="shared" si="16"/>
        <v>123.58612211801344</v>
      </c>
    </row>
    <row r="193" spans="1:14" ht="12.75">
      <c r="A193" t="s">
        <v>166</v>
      </c>
      <c r="B193" s="1">
        <v>36820</v>
      </c>
      <c r="C193" s="2">
        <v>0.39534722222222224</v>
      </c>
      <c r="D193" t="s">
        <v>431</v>
      </c>
      <c r="E193">
        <v>0.668</v>
      </c>
      <c r="F193">
        <v>9.2599</v>
      </c>
      <c r="G193" t="s">
        <v>432</v>
      </c>
      <c r="H193">
        <v>1.646</v>
      </c>
      <c r="I193">
        <v>76.9082</v>
      </c>
      <c r="K193" s="2">
        <v>0.393055555555555</v>
      </c>
      <c r="L193" s="3">
        <f t="shared" si="12"/>
        <v>295.3930555555556</v>
      </c>
      <c r="M193">
        <f t="shared" si="15"/>
        <v>524.4411469866963</v>
      </c>
      <c r="N193">
        <f t="shared" si="16"/>
        <v>119.72999262647429</v>
      </c>
    </row>
    <row r="194" spans="1:14" ht="12.75">
      <c r="A194" t="s">
        <v>167</v>
      </c>
      <c r="B194" s="1">
        <v>36820</v>
      </c>
      <c r="C194" s="2">
        <v>0.39743055555555556</v>
      </c>
      <c r="D194" t="s">
        <v>431</v>
      </c>
      <c r="E194">
        <v>0.666</v>
      </c>
      <c r="F194">
        <v>9.2731</v>
      </c>
      <c r="G194" t="s">
        <v>432</v>
      </c>
      <c r="H194">
        <v>1.648</v>
      </c>
      <c r="I194">
        <v>80.0094</v>
      </c>
      <c r="K194" s="2">
        <v>0.395138888888889</v>
      </c>
      <c r="L194" s="3">
        <f t="shared" si="12"/>
        <v>295.3951388888889</v>
      </c>
      <c r="M194">
        <f t="shared" si="15"/>
        <v>525.188738552504</v>
      </c>
      <c r="N194">
        <f t="shared" si="16"/>
        <v>123.39457411734585</v>
      </c>
    </row>
    <row r="195" spans="1:14" ht="12.75">
      <c r="A195" t="s">
        <v>168</v>
      </c>
      <c r="B195" s="1">
        <v>36820</v>
      </c>
      <c r="C195" s="2">
        <v>0.39958333333333335</v>
      </c>
      <c r="D195" t="s">
        <v>431</v>
      </c>
      <c r="E195">
        <v>0.668</v>
      </c>
      <c r="F195">
        <v>9.0944</v>
      </c>
      <c r="G195" t="s">
        <v>432</v>
      </c>
      <c r="H195">
        <v>1.648</v>
      </c>
      <c r="I195">
        <v>74.461</v>
      </c>
      <c r="K195" s="2">
        <v>0.397222222222222</v>
      </c>
      <c r="L195" s="3">
        <f t="shared" si="12"/>
        <v>295.39722222222224</v>
      </c>
      <c r="M195">
        <f t="shared" si="15"/>
        <v>515.0679345517565</v>
      </c>
      <c r="N195">
        <f t="shared" si="16"/>
        <v>116.83822046587167</v>
      </c>
    </row>
    <row r="196" spans="1:14" ht="12.75">
      <c r="A196" t="s">
        <v>169</v>
      </c>
      <c r="B196" s="1">
        <v>36820</v>
      </c>
      <c r="C196" s="2">
        <v>0.4015972222222222</v>
      </c>
      <c r="D196" t="s">
        <v>431</v>
      </c>
      <c r="E196">
        <v>0.666</v>
      </c>
      <c r="F196">
        <v>9.8778</v>
      </c>
      <c r="G196" t="s">
        <v>432</v>
      </c>
      <c r="H196">
        <v>1.646</v>
      </c>
      <c r="I196">
        <v>73.8097</v>
      </c>
      <c r="K196" s="2">
        <v>0.399305555555555</v>
      </c>
      <c r="L196" s="3">
        <f t="shared" si="12"/>
        <v>295.39930555555554</v>
      </c>
      <c r="M196">
        <f t="shared" si="15"/>
        <v>559.4363612679606</v>
      </c>
      <c r="N196">
        <f t="shared" si="16"/>
        <v>116.06860163283781</v>
      </c>
    </row>
    <row r="197" spans="1:14" ht="12.75">
      <c r="A197" t="s">
        <v>170</v>
      </c>
      <c r="B197" s="1">
        <v>36820</v>
      </c>
      <c r="C197" s="2">
        <v>0.40369212962962964</v>
      </c>
      <c r="D197" t="s">
        <v>431</v>
      </c>
      <c r="E197">
        <v>0.666</v>
      </c>
      <c r="F197">
        <v>9.8737</v>
      </c>
      <c r="G197" t="s">
        <v>432</v>
      </c>
      <c r="H197">
        <v>1.648</v>
      </c>
      <c r="I197">
        <v>72.5305</v>
      </c>
      <c r="K197" s="2">
        <v>0.401388888888889</v>
      </c>
      <c r="L197" s="3">
        <f t="shared" si="12"/>
        <v>295.4013888888889</v>
      </c>
      <c r="M197">
        <f t="shared" si="15"/>
        <v>559.2041547967626</v>
      </c>
      <c r="N197">
        <f t="shared" si="16"/>
        <v>114.55701494280723</v>
      </c>
    </row>
    <row r="198" spans="1:14" ht="12.75">
      <c r="A198" t="s">
        <v>171</v>
      </c>
      <c r="B198" s="1">
        <v>36820</v>
      </c>
      <c r="C198" s="2">
        <v>0.405775462962963</v>
      </c>
      <c r="D198" t="s">
        <v>431</v>
      </c>
      <c r="E198">
        <v>0.666</v>
      </c>
      <c r="F198">
        <v>9.3318</v>
      </c>
      <c r="G198" t="s">
        <v>432</v>
      </c>
      <c r="H198">
        <v>1.646</v>
      </c>
      <c r="I198">
        <v>72.7183</v>
      </c>
      <c r="K198" s="2">
        <v>0.403472222222222</v>
      </c>
      <c r="L198" s="3">
        <f aca="true" t="shared" si="17" ref="L198:L261">B198-DATE(1999,12,31)+K198</f>
        <v>295.4034722222222</v>
      </c>
      <c r="M198">
        <f t="shared" si="15"/>
        <v>528.5132555913618</v>
      </c>
      <c r="N198">
        <f t="shared" si="16"/>
        <v>114.77893175048993</v>
      </c>
    </row>
    <row r="199" spans="1:14" ht="12.75">
      <c r="A199" t="s">
        <v>172</v>
      </c>
      <c r="B199" s="1">
        <v>36820</v>
      </c>
      <c r="C199" s="2">
        <v>0.4078587962962963</v>
      </c>
      <c r="D199" t="s">
        <v>431</v>
      </c>
      <c r="E199">
        <v>0.666</v>
      </c>
      <c r="F199">
        <v>9.8187</v>
      </c>
      <c r="G199" t="s">
        <v>432</v>
      </c>
      <c r="H199">
        <v>1.646</v>
      </c>
      <c r="I199">
        <v>73.316</v>
      </c>
      <c r="K199" s="2">
        <v>0.405555555555555</v>
      </c>
      <c r="L199" s="3">
        <f t="shared" si="17"/>
        <v>295.40555555555557</v>
      </c>
      <c r="M199">
        <f t="shared" si="15"/>
        <v>556.0891899392298</v>
      </c>
      <c r="N199">
        <f t="shared" si="16"/>
        <v>115.48521330507972</v>
      </c>
    </row>
    <row r="200" spans="1:14" ht="12.75">
      <c r="A200" t="s">
        <v>439</v>
      </c>
      <c r="B200" s="1">
        <v>36820</v>
      </c>
      <c r="C200">
        <f>AVERAGE(C199,C201)</f>
        <v>0.4099421296296296</v>
      </c>
      <c r="D200" t="s">
        <v>431</v>
      </c>
      <c r="E200" t="s">
        <v>439</v>
      </c>
      <c r="F200" t="s">
        <v>439</v>
      </c>
      <c r="G200" t="s">
        <v>432</v>
      </c>
      <c r="H200" t="s">
        <v>439</v>
      </c>
      <c r="I200" t="s">
        <v>439</v>
      </c>
      <c r="K200" s="2">
        <v>0.407638888888889</v>
      </c>
      <c r="L200" s="3">
        <f t="shared" si="17"/>
        <v>295.40763888888887</v>
      </c>
      <c r="M200" t="s">
        <v>439</v>
      </c>
      <c r="N200" t="s">
        <v>439</v>
      </c>
    </row>
    <row r="201" spans="1:14" ht="12.75">
      <c r="A201" t="s">
        <v>173</v>
      </c>
      <c r="B201" s="1">
        <v>36820</v>
      </c>
      <c r="C201" s="2">
        <v>0.41202546296296294</v>
      </c>
      <c r="D201" t="s">
        <v>431</v>
      </c>
      <c r="E201">
        <v>0.666</v>
      </c>
      <c r="F201">
        <v>8.9981</v>
      </c>
      <c r="G201" t="s">
        <v>432</v>
      </c>
      <c r="H201">
        <v>1.646</v>
      </c>
      <c r="I201">
        <v>68.6394</v>
      </c>
      <c r="K201" s="2">
        <v>0.409722222222222</v>
      </c>
      <c r="L201" s="3">
        <f t="shared" si="17"/>
        <v>295.40972222222223</v>
      </c>
      <c r="M201">
        <f t="shared" si="15"/>
        <v>509.61391426484</v>
      </c>
      <c r="N201">
        <f>(277-103)/(-60+(AVERAGE($P$207,$P$47)))*I201+277-((277-103)/(-60+(AVERAGE($P$207,$P$47)))*210)</f>
        <v>109.95903576083563</v>
      </c>
    </row>
    <row r="202" spans="1:14" ht="12.75">
      <c r="A202" t="s">
        <v>174</v>
      </c>
      <c r="B202" s="1">
        <v>36820</v>
      </c>
      <c r="C202" s="2">
        <v>0.4141087962962963</v>
      </c>
      <c r="D202" t="s">
        <v>431</v>
      </c>
      <c r="E202">
        <v>0.666</v>
      </c>
      <c r="F202">
        <v>9.0024</v>
      </c>
      <c r="G202" t="s">
        <v>432</v>
      </c>
      <c r="H202">
        <v>1.646</v>
      </c>
      <c r="I202">
        <v>68.7925</v>
      </c>
      <c r="K202" s="2">
        <v>0.411805555555555</v>
      </c>
      <c r="L202" s="3">
        <f t="shared" si="17"/>
        <v>295.41180555555553</v>
      </c>
      <c r="M202">
        <f t="shared" si="15"/>
        <v>509.8574478809743</v>
      </c>
      <c r="N202">
        <f>(277-103)/(-60+(AVERAGE($P$207,$P$47)))*I202+277-((277-103)/(-60+(AVERAGE($P$207,$P$47)))*210)</f>
        <v>110.13994877071971</v>
      </c>
    </row>
    <row r="203" spans="1:14" ht="12.75">
      <c r="A203" t="s">
        <v>175</v>
      </c>
      <c r="B203" s="1">
        <v>36820</v>
      </c>
      <c r="C203" s="2">
        <v>0.4162037037037037</v>
      </c>
      <c r="D203" t="s">
        <v>431</v>
      </c>
      <c r="E203">
        <v>0.668</v>
      </c>
      <c r="F203">
        <v>9.8066</v>
      </c>
      <c r="G203" t="s">
        <v>432</v>
      </c>
      <c r="H203">
        <v>1.646</v>
      </c>
      <c r="I203">
        <v>68.3186</v>
      </c>
      <c r="K203" s="2">
        <v>0.413888888888889</v>
      </c>
      <c r="L203" s="3">
        <f t="shared" si="17"/>
        <v>295.4138888888889</v>
      </c>
      <c r="M203">
        <f t="shared" si="15"/>
        <v>555.4038976705726</v>
      </c>
      <c r="N203">
        <f>(277-103)/(-60+(AVERAGE($P$207,$P$47)))*I203+277-((277-103)/(-60+(AVERAGE($P$207,$P$47)))*210)</f>
        <v>109.57995742268534</v>
      </c>
    </row>
    <row r="204" spans="1:14" ht="12.75">
      <c r="A204" t="s">
        <v>176</v>
      </c>
      <c r="B204" s="1">
        <v>36820</v>
      </c>
      <c r="C204" s="2">
        <v>0.41828703703703707</v>
      </c>
      <c r="D204" t="s">
        <v>431</v>
      </c>
      <c r="E204">
        <v>0.666</v>
      </c>
      <c r="F204">
        <v>8.8925</v>
      </c>
      <c r="G204" t="s">
        <v>432</v>
      </c>
      <c r="H204">
        <v>1.645</v>
      </c>
      <c r="I204">
        <v>70.4807</v>
      </c>
      <c r="K204" s="2">
        <v>0.415972222222222</v>
      </c>
      <c r="L204" s="3">
        <f t="shared" si="17"/>
        <v>295.4159722222222</v>
      </c>
      <c r="M204">
        <f>$O$4/AVERAGE($P$207,$P$47)*F204*40</f>
        <v>475.41137258170727</v>
      </c>
      <c r="N204">
        <f>(277-103)/(-60+(AVERAGE($P$207,$P$47)))*I204+277-((277-103)/(-60+(AVERAGE($P$207,$P$47)))*210)</f>
        <v>112.134836708579</v>
      </c>
    </row>
    <row r="205" spans="1:17" ht="12.75">
      <c r="A205" t="s">
        <v>177</v>
      </c>
      <c r="B205" s="1">
        <v>36820</v>
      </c>
      <c r="C205" s="2">
        <v>0.42037037037037034</v>
      </c>
      <c r="D205" t="s">
        <v>431</v>
      </c>
      <c r="E205">
        <v>0.666</v>
      </c>
      <c r="F205">
        <v>9.2163</v>
      </c>
      <c r="G205" t="s">
        <v>432</v>
      </c>
      <c r="H205">
        <v>1.645</v>
      </c>
      <c r="I205">
        <v>209.3069</v>
      </c>
      <c r="K205" s="2">
        <v>0.418055555555555</v>
      </c>
      <c r="L205" s="3">
        <f t="shared" si="17"/>
        <v>295.41805555555555</v>
      </c>
      <c r="M205" t="s">
        <v>439</v>
      </c>
      <c r="N205" t="s">
        <v>439</v>
      </c>
      <c r="P205" t="s">
        <v>440</v>
      </c>
      <c r="Q205" t="s">
        <v>431</v>
      </c>
    </row>
    <row r="206" spans="1:14" ht="12.75">
      <c r="A206" t="s">
        <v>439</v>
      </c>
      <c r="B206" s="1">
        <v>36820</v>
      </c>
      <c r="C206">
        <f>AVERAGE(C205,C207)</f>
        <v>0.42245370370370366</v>
      </c>
      <c r="D206" t="s">
        <v>431</v>
      </c>
      <c r="E206" t="s">
        <v>439</v>
      </c>
      <c r="F206" t="s">
        <v>439</v>
      </c>
      <c r="G206" t="s">
        <v>432</v>
      </c>
      <c r="H206" t="s">
        <v>439</v>
      </c>
      <c r="I206" t="s">
        <v>439</v>
      </c>
      <c r="K206" s="2">
        <v>0.420138888888889</v>
      </c>
      <c r="L206" s="3">
        <f t="shared" si="17"/>
        <v>295.4201388888889</v>
      </c>
      <c r="M206" t="s">
        <v>439</v>
      </c>
      <c r="N206" t="s">
        <v>439</v>
      </c>
    </row>
    <row r="207" spans="1:17" ht="12.75">
      <c r="A207" t="s">
        <v>178</v>
      </c>
      <c r="B207" s="1">
        <v>36820</v>
      </c>
      <c r="C207" s="2">
        <v>0.424537037037037</v>
      </c>
      <c r="D207" t="s">
        <v>431</v>
      </c>
      <c r="E207">
        <v>0.668</v>
      </c>
      <c r="F207">
        <v>8.778</v>
      </c>
      <c r="G207" t="s">
        <v>432</v>
      </c>
      <c r="H207">
        <v>1.646</v>
      </c>
      <c r="I207">
        <v>206.1842</v>
      </c>
      <c r="K207" s="2">
        <v>0.422222222222222</v>
      </c>
      <c r="L207" s="3">
        <f t="shared" si="17"/>
        <v>295.4222222222222</v>
      </c>
      <c r="M207" t="s">
        <v>439</v>
      </c>
      <c r="N207" t="s">
        <v>439</v>
      </c>
      <c r="P207">
        <f>AVERAGE(I206:I208)</f>
        <v>206.1842</v>
      </c>
      <c r="Q207">
        <f>AVERAGE(F206:F208)</f>
        <v>8.778</v>
      </c>
    </row>
    <row r="208" spans="1:17" ht="12.75">
      <c r="A208" t="s">
        <v>439</v>
      </c>
      <c r="B208" s="1">
        <v>36820</v>
      </c>
      <c r="C208">
        <f>AVERAGE(C207,C211)</f>
        <v>0.4287094907407407</v>
      </c>
      <c r="D208" t="s">
        <v>431</v>
      </c>
      <c r="E208" t="s">
        <v>439</v>
      </c>
      <c r="F208" t="s">
        <v>439</v>
      </c>
      <c r="G208" t="s">
        <v>432</v>
      </c>
      <c r="H208" t="s">
        <v>439</v>
      </c>
      <c r="I208" t="s">
        <v>439</v>
      </c>
      <c r="K208" s="2">
        <v>0.424305555555555</v>
      </c>
      <c r="L208" s="3">
        <f t="shared" si="17"/>
        <v>295.4243055555556</v>
      </c>
      <c r="M208" t="s">
        <v>439</v>
      </c>
      <c r="N208" t="s">
        <v>439</v>
      </c>
      <c r="P208" t="e">
        <f>STDEV(I206:I208)</f>
        <v>#DIV/0!</v>
      </c>
      <c r="Q208" t="e">
        <f>STDEV(F206:F208)</f>
        <v>#DIV/0!</v>
      </c>
    </row>
    <row r="209" spans="1:14" ht="12.75">
      <c r="A209" t="s">
        <v>439</v>
      </c>
      <c r="B209" s="1">
        <v>36820</v>
      </c>
      <c r="C209">
        <f>AVERAGE(C208,C211)</f>
        <v>0.4307957175925926</v>
      </c>
      <c r="D209" t="s">
        <v>431</v>
      </c>
      <c r="E209" t="s">
        <v>439</v>
      </c>
      <c r="F209" t="s">
        <v>439</v>
      </c>
      <c r="G209" t="s">
        <v>432</v>
      </c>
      <c r="H209" t="s">
        <v>439</v>
      </c>
      <c r="I209" t="s">
        <v>439</v>
      </c>
      <c r="K209" s="2">
        <v>0.426388888888889</v>
      </c>
      <c r="L209" s="3">
        <f t="shared" si="17"/>
        <v>295.4263888888889</v>
      </c>
      <c r="M209" t="s">
        <v>439</v>
      </c>
      <c r="N209" t="s">
        <v>439</v>
      </c>
    </row>
    <row r="210" spans="1:14" ht="12.75">
      <c r="A210" t="s">
        <v>439</v>
      </c>
      <c r="B210" s="1">
        <v>36820</v>
      </c>
      <c r="C210">
        <f>AVERAGE(C209,C211)</f>
        <v>0.4318388310185185</v>
      </c>
      <c r="D210" t="s">
        <v>431</v>
      </c>
      <c r="E210" t="s">
        <v>439</v>
      </c>
      <c r="F210" t="s">
        <v>439</v>
      </c>
      <c r="G210" t="s">
        <v>432</v>
      </c>
      <c r="H210" t="s">
        <v>439</v>
      </c>
      <c r="I210" t="s">
        <v>439</v>
      </c>
      <c r="K210" s="2">
        <v>0.428472222222222</v>
      </c>
      <c r="L210" s="3">
        <f t="shared" si="17"/>
        <v>295.42847222222224</v>
      </c>
      <c r="M210" t="s">
        <v>439</v>
      </c>
      <c r="N210" t="s">
        <v>439</v>
      </c>
    </row>
    <row r="211" spans="1:14" ht="12.75">
      <c r="A211" t="s">
        <v>179</v>
      </c>
      <c r="B211" s="1">
        <v>36820</v>
      </c>
      <c r="C211" s="2">
        <v>0.43288194444444444</v>
      </c>
      <c r="D211" t="s">
        <v>431</v>
      </c>
      <c r="E211">
        <v>0.666</v>
      </c>
      <c r="F211">
        <v>8.7565</v>
      </c>
      <c r="G211" t="s">
        <v>432</v>
      </c>
      <c r="H211">
        <v>1.646</v>
      </c>
      <c r="I211">
        <v>67.4523</v>
      </c>
      <c r="K211" s="2">
        <v>0.430555555555555</v>
      </c>
      <c r="L211" s="3">
        <f t="shared" si="17"/>
        <v>295.43055555555554</v>
      </c>
      <c r="M211">
        <f aca="true" t="shared" si="18" ref="M211:M274">500*F211/AVERAGE($Q$367,$Q$207)</f>
        <v>489.23230782553793</v>
      </c>
      <c r="N211">
        <f>(277-103)/(-60+(AVERAGE($P$207,$P$367)))*I211+277-((277-103)/(-60+(AVERAGE($P$207,$P$367)))*210)</f>
        <v>107.77534629298921</v>
      </c>
    </row>
    <row r="212" spans="1:14" ht="12.75">
      <c r="A212" t="s">
        <v>180</v>
      </c>
      <c r="B212" s="1">
        <v>36820</v>
      </c>
      <c r="C212" s="2">
        <v>0.43496527777777777</v>
      </c>
      <c r="D212" t="s">
        <v>431</v>
      </c>
      <c r="E212">
        <v>0.666</v>
      </c>
      <c r="F212">
        <v>9.4428</v>
      </c>
      <c r="G212" t="s">
        <v>432</v>
      </c>
      <c r="H212">
        <v>1.648</v>
      </c>
      <c r="I212">
        <v>65.8562</v>
      </c>
      <c r="K212" s="2">
        <v>0.432638888888889</v>
      </c>
      <c r="L212" s="3">
        <f t="shared" si="17"/>
        <v>295.4326388888889</v>
      </c>
      <c r="M212">
        <f t="shared" si="18"/>
        <v>527.5764102478147</v>
      </c>
      <c r="N212">
        <f>(277-103)/(-60+(AVERAGE($P$207,$P$367)))*I212+277-((277-103)/(-60+(AVERAGE($P$207,$P$367)))*210)</f>
        <v>105.88054567690236</v>
      </c>
    </row>
    <row r="213" spans="1:14" ht="12.75">
      <c r="A213" t="s">
        <v>181</v>
      </c>
      <c r="B213" s="1">
        <v>36820</v>
      </c>
      <c r="C213" s="2">
        <v>0.4370486111111111</v>
      </c>
      <c r="D213" t="s">
        <v>431</v>
      </c>
      <c r="E213">
        <v>0.666</v>
      </c>
      <c r="F213">
        <v>9.3474</v>
      </c>
      <c r="G213" t="s">
        <v>432</v>
      </c>
      <c r="H213">
        <v>1.648</v>
      </c>
      <c r="I213">
        <v>65.6286</v>
      </c>
      <c r="K213" s="2">
        <v>0.434722222222222</v>
      </c>
      <c r="L213" s="3">
        <f t="shared" si="17"/>
        <v>295.4347222222222</v>
      </c>
      <c r="M213">
        <f t="shared" si="18"/>
        <v>522.2463397668513</v>
      </c>
      <c r="N213">
        <f>(277-103)/(-60+(AVERAGE($P$207,$P$367)))*I213+277-((277-103)/(-60+(AVERAGE($P$207,$P$367)))*210)</f>
        <v>105.61035169142443</v>
      </c>
    </row>
    <row r="214" spans="1:14" ht="12.75">
      <c r="A214" t="s">
        <v>182</v>
      </c>
      <c r="B214" s="1">
        <v>36820</v>
      </c>
      <c r="C214" s="2">
        <v>0.4391319444444444</v>
      </c>
      <c r="D214" t="s">
        <v>431</v>
      </c>
      <c r="E214">
        <v>0.666</v>
      </c>
      <c r="F214">
        <v>9.1907</v>
      </c>
      <c r="G214" t="s">
        <v>432</v>
      </c>
      <c r="H214">
        <v>1.648</v>
      </c>
      <c r="I214">
        <v>67.5907</v>
      </c>
      <c r="K214" s="2">
        <v>0.436805555555556</v>
      </c>
      <c r="L214" s="3">
        <f t="shared" si="17"/>
        <v>295.43680555555557</v>
      </c>
      <c r="M214">
        <f t="shared" si="18"/>
        <v>513.4913917126902</v>
      </c>
      <c r="N214">
        <f>(277-103)/(-60+(AVERAGE($P$207,$P$367)))*I214+277-((277-103)/(-60+(AVERAGE($P$207,$P$367)))*210)</f>
        <v>107.93964702932553</v>
      </c>
    </row>
    <row r="215" spans="1:14" ht="12.75">
      <c r="A215" t="s">
        <v>183</v>
      </c>
      <c r="B215" s="1">
        <v>36820</v>
      </c>
      <c r="C215" s="2">
        <v>0.44127314814814816</v>
      </c>
      <c r="D215" t="s">
        <v>431</v>
      </c>
      <c r="E215">
        <v>0.668</v>
      </c>
      <c r="F215">
        <v>9.1906</v>
      </c>
      <c r="G215" t="s">
        <v>432</v>
      </c>
      <c r="H215">
        <v>1.648</v>
      </c>
      <c r="I215">
        <v>66.5574</v>
      </c>
      <c r="K215" s="2">
        <v>0.438888888888889</v>
      </c>
      <c r="L215" s="3">
        <f t="shared" si="17"/>
        <v>295.43888888888887</v>
      </c>
      <c r="M215">
        <f t="shared" si="18"/>
        <v>513.4858046367143</v>
      </c>
      <c r="N215">
        <f>(277-103)/(-60+(AVERAGE($P$207,$P$367)))*I215+277-((277-103)/(-60+(AVERAGE($P$207,$P$367)))*210)</f>
        <v>106.71297108383183</v>
      </c>
    </row>
    <row r="216" spans="1:14" ht="12.75">
      <c r="A216" t="s">
        <v>439</v>
      </c>
      <c r="B216" s="1">
        <v>36820</v>
      </c>
      <c r="C216">
        <f>AVERAGE(C215,C217)</f>
        <v>0.44333333333333336</v>
      </c>
      <c r="D216" t="s">
        <v>431</v>
      </c>
      <c r="E216" t="s">
        <v>439</v>
      </c>
      <c r="F216" t="s">
        <v>439</v>
      </c>
      <c r="G216" t="s">
        <v>432</v>
      </c>
      <c r="H216" t="s">
        <v>439</v>
      </c>
      <c r="I216" t="s">
        <v>439</v>
      </c>
      <c r="K216" s="2">
        <v>0.440972222222222</v>
      </c>
      <c r="L216" s="3">
        <f t="shared" si="17"/>
        <v>295.44097222222223</v>
      </c>
      <c r="M216" t="s">
        <v>439</v>
      </c>
      <c r="N216" t="s">
        <v>439</v>
      </c>
    </row>
    <row r="217" spans="1:14" ht="12.75">
      <c r="A217" t="s">
        <v>184</v>
      </c>
      <c r="B217" s="1">
        <v>36820</v>
      </c>
      <c r="C217" s="2">
        <v>0.4453935185185185</v>
      </c>
      <c r="D217" t="s">
        <v>431</v>
      </c>
      <c r="E217">
        <v>0.666</v>
      </c>
      <c r="F217">
        <v>9.1525</v>
      </c>
      <c r="G217" t="s">
        <v>432</v>
      </c>
      <c r="H217">
        <v>1.646</v>
      </c>
      <c r="I217">
        <v>66.5549</v>
      </c>
      <c r="K217" s="2">
        <v>0.443055555555556</v>
      </c>
      <c r="L217" s="3">
        <f t="shared" si="17"/>
        <v>295.44305555555553</v>
      </c>
      <c r="M217">
        <f t="shared" si="18"/>
        <v>511.3571286899145</v>
      </c>
      <c r="N217">
        <f aca="true" t="shared" si="19" ref="N217:N230">(277-103)/(-60+(AVERAGE($P$207,$P$367)))*I217+277-((277-103)/(-60+(AVERAGE($P$207,$P$367)))*210)</f>
        <v>106.71000322371012</v>
      </c>
    </row>
    <row r="218" spans="1:14" ht="12.75">
      <c r="A218" t="s">
        <v>185</v>
      </c>
      <c r="B218" s="1">
        <v>36820</v>
      </c>
      <c r="C218" s="2">
        <v>0.4474768518518519</v>
      </c>
      <c r="D218" t="s">
        <v>431</v>
      </c>
      <c r="E218">
        <v>0.666</v>
      </c>
      <c r="F218">
        <v>9.2994</v>
      </c>
      <c r="G218" t="s">
        <v>432</v>
      </c>
      <c r="H218">
        <v>1.648</v>
      </c>
      <c r="I218">
        <v>69.4671</v>
      </c>
      <c r="K218" s="2">
        <v>0.445138888888889</v>
      </c>
      <c r="L218" s="3">
        <f t="shared" si="17"/>
        <v>295.4451388888889</v>
      </c>
      <c r="M218">
        <f t="shared" si="18"/>
        <v>519.564543298442</v>
      </c>
      <c r="N218">
        <f t="shared" si="19"/>
        <v>110.16720412225536</v>
      </c>
    </row>
    <row r="219" spans="1:14" ht="12.75">
      <c r="A219" t="s">
        <v>186</v>
      </c>
      <c r="B219" s="1">
        <v>36820</v>
      </c>
      <c r="C219" s="2">
        <v>0.4495601851851852</v>
      </c>
      <c r="D219" t="s">
        <v>431</v>
      </c>
      <c r="E219">
        <v>0.666</v>
      </c>
      <c r="F219">
        <v>9.3088</v>
      </c>
      <c r="G219" t="s">
        <v>432</v>
      </c>
      <c r="H219">
        <v>1.648</v>
      </c>
      <c r="I219">
        <v>66.8637</v>
      </c>
      <c r="K219" s="2">
        <v>0.447222222222222</v>
      </c>
      <c r="L219" s="3">
        <f t="shared" si="17"/>
        <v>295.4472222222222</v>
      </c>
      <c r="M219">
        <f t="shared" si="18"/>
        <v>520.0897284401722</v>
      </c>
      <c r="N219">
        <f t="shared" si="19"/>
        <v>107.07659330594029</v>
      </c>
    </row>
    <row r="220" spans="1:14" ht="12.75">
      <c r="A220" t="s">
        <v>187</v>
      </c>
      <c r="B220" s="1">
        <v>36820</v>
      </c>
      <c r="C220" s="2">
        <v>0.4516435185185185</v>
      </c>
      <c r="D220" t="s">
        <v>431</v>
      </c>
      <c r="E220">
        <v>0.668</v>
      </c>
      <c r="F220">
        <v>9.6868</v>
      </c>
      <c r="G220" t="s">
        <v>432</v>
      </c>
      <c r="H220">
        <v>1.648</v>
      </c>
      <c r="I220">
        <v>67.7352</v>
      </c>
      <c r="K220" s="2">
        <v>0.449305555555556</v>
      </c>
      <c r="L220" s="3">
        <f t="shared" si="17"/>
        <v>295.44930555555555</v>
      </c>
      <c r="M220">
        <f t="shared" si="18"/>
        <v>541.2088756288952</v>
      </c>
      <c r="N220">
        <f t="shared" si="19"/>
        <v>108.11118934435879</v>
      </c>
    </row>
    <row r="221" spans="1:14" ht="12.75">
      <c r="A221" t="s">
        <v>188</v>
      </c>
      <c r="B221" s="1">
        <v>36820</v>
      </c>
      <c r="C221" s="2">
        <v>0.45372685185185185</v>
      </c>
      <c r="D221" t="s">
        <v>431</v>
      </c>
      <c r="E221">
        <v>0.671</v>
      </c>
      <c r="F221">
        <v>9.0594</v>
      </c>
      <c r="G221" t="s">
        <v>432</v>
      </c>
      <c r="H221">
        <v>1.653</v>
      </c>
      <c r="I221">
        <v>68.3266</v>
      </c>
      <c r="K221" s="2">
        <v>0.451388888888889</v>
      </c>
      <c r="L221" s="3">
        <f t="shared" si="17"/>
        <v>295.4513888888889</v>
      </c>
      <c r="M221">
        <f t="shared" si="18"/>
        <v>506.1555609563956</v>
      </c>
      <c r="N221">
        <f t="shared" si="19"/>
        <v>108.81326633474393</v>
      </c>
    </row>
    <row r="222" spans="1:14" ht="12.75">
      <c r="A222" t="s">
        <v>189</v>
      </c>
      <c r="B222" s="1">
        <v>36820</v>
      </c>
      <c r="C222" s="2">
        <v>0.4558101851851852</v>
      </c>
      <c r="D222" t="s">
        <v>431</v>
      </c>
      <c r="E222">
        <v>0.666</v>
      </c>
      <c r="F222">
        <v>9.0935</v>
      </c>
      <c r="G222" t="s">
        <v>432</v>
      </c>
      <c r="H222">
        <v>1.648</v>
      </c>
      <c r="I222">
        <v>68.9213</v>
      </c>
      <c r="K222" s="2">
        <v>0.453472222222222</v>
      </c>
      <c r="L222" s="3">
        <f t="shared" si="17"/>
        <v>295.4534722222222</v>
      </c>
      <c r="M222">
        <f t="shared" si="18"/>
        <v>508.0607538641614</v>
      </c>
      <c r="N222">
        <f t="shared" si="19"/>
        <v>109.51926090048968</v>
      </c>
    </row>
    <row r="223" spans="1:14" ht="12.75">
      <c r="A223" t="s">
        <v>190</v>
      </c>
      <c r="B223" s="1">
        <v>36820</v>
      </c>
      <c r="C223" s="2">
        <v>0.4578935185185185</v>
      </c>
      <c r="D223" t="s">
        <v>431</v>
      </c>
      <c r="E223">
        <v>0.666</v>
      </c>
      <c r="F223">
        <v>9.4132</v>
      </c>
      <c r="G223" t="s">
        <v>432</v>
      </c>
      <c r="H223">
        <v>1.648</v>
      </c>
      <c r="I223">
        <v>68.7077</v>
      </c>
      <c r="K223" s="2">
        <v>0.455555555555556</v>
      </c>
      <c r="L223" s="3">
        <f t="shared" si="17"/>
        <v>295.4555555555556</v>
      </c>
      <c r="M223">
        <f t="shared" si="18"/>
        <v>525.9226357589623</v>
      </c>
      <c r="N223">
        <f t="shared" si="19"/>
        <v>109.26568693169318</v>
      </c>
    </row>
    <row r="224" spans="1:14" ht="12.75">
      <c r="A224" t="s">
        <v>191</v>
      </c>
      <c r="B224" s="1">
        <v>36820</v>
      </c>
      <c r="C224" s="2">
        <v>0.4600462962962963</v>
      </c>
      <c r="D224" t="s">
        <v>431</v>
      </c>
      <c r="E224">
        <v>0.666</v>
      </c>
      <c r="F224">
        <v>9.4673</v>
      </c>
      <c r="G224" t="s">
        <v>432</v>
      </c>
      <c r="H224">
        <v>1.648</v>
      </c>
      <c r="I224">
        <v>68.0011</v>
      </c>
      <c r="K224" s="2">
        <v>0.457638888888889</v>
      </c>
      <c r="L224" s="3">
        <f t="shared" si="17"/>
        <v>295.4576388888889</v>
      </c>
      <c r="M224">
        <f t="shared" si="18"/>
        <v>528.9452438618986</v>
      </c>
      <c r="N224">
        <f t="shared" si="19"/>
        <v>108.42685094690088</v>
      </c>
    </row>
    <row r="225" spans="1:14" ht="12.75">
      <c r="A225" t="s">
        <v>192</v>
      </c>
      <c r="B225" s="1">
        <v>36820</v>
      </c>
      <c r="C225" s="2">
        <v>0.4620717592592593</v>
      </c>
      <c r="D225" t="s">
        <v>431</v>
      </c>
      <c r="E225">
        <v>0.666</v>
      </c>
      <c r="F225">
        <v>9.0595</v>
      </c>
      <c r="G225" t="s">
        <v>432</v>
      </c>
      <c r="H225">
        <v>1.648</v>
      </c>
      <c r="I225">
        <v>68.9254</v>
      </c>
      <c r="K225" s="2">
        <v>0.459722222222222</v>
      </c>
      <c r="L225" s="3">
        <f t="shared" si="17"/>
        <v>295.45972222222224</v>
      </c>
      <c r="M225">
        <f t="shared" si="18"/>
        <v>506.1611480323715</v>
      </c>
      <c r="N225">
        <f t="shared" si="19"/>
        <v>109.52412819108926</v>
      </c>
    </row>
    <row r="226" spans="1:14" ht="12.75">
      <c r="A226" t="s">
        <v>193</v>
      </c>
      <c r="B226" s="1">
        <v>36820</v>
      </c>
      <c r="C226" s="2">
        <v>0.4641550925925926</v>
      </c>
      <c r="D226" t="s">
        <v>431</v>
      </c>
      <c r="E226">
        <v>0.666</v>
      </c>
      <c r="F226">
        <v>9.51</v>
      </c>
      <c r="G226" t="s">
        <v>432</v>
      </c>
      <c r="H226">
        <v>1.648</v>
      </c>
      <c r="I226">
        <v>69.6678</v>
      </c>
      <c r="K226" s="2">
        <v>0.461805555555556</v>
      </c>
      <c r="L226" s="3">
        <f t="shared" si="17"/>
        <v>295.46180555555554</v>
      </c>
      <c r="M226">
        <f t="shared" si="18"/>
        <v>531.3309253035877</v>
      </c>
      <c r="N226">
        <f t="shared" si="19"/>
        <v>110.405463932824</v>
      </c>
    </row>
    <row r="227" spans="1:14" ht="12.75">
      <c r="A227" t="s">
        <v>194</v>
      </c>
      <c r="B227" s="1">
        <v>36820</v>
      </c>
      <c r="C227" s="2">
        <v>0.46623842592592596</v>
      </c>
      <c r="D227" t="s">
        <v>431</v>
      </c>
      <c r="E227">
        <v>0.666</v>
      </c>
      <c r="F227">
        <v>8.9565</v>
      </c>
      <c r="G227" t="s">
        <v>432</v>
      </c>
      <c r="H227">
        <v>1.648</v>
      </c>
      <c r="I227">
        <v>67.3343</v>
      </c>
      <c r="K227" s="2">
        <v>0.463888888888889</v>
      </c>
      <c r="L227" s="3">
        <f t="shared" si="17"/>
        <v>295.4638888888889</v>
      </c>
      <c r="M227">
        <f t="shared" si="18"/>
        <v>500.40645977724324</v>
      </c>
      <c r="N227">
        <f t="shared" si="19"/>
        <v>107.63526329524578</v>
      </c>
    </row>
    <row r="228" spans="1:14" ht="12.75">
      <c r="A228" t="s">
        <v>195</v>
      </c>
      <c r="B228" s="1">
        <v>36820</v>
      </c>
      <c r="C228" s="2">
        <v>0.46832175925925923</v>
      </c>
      <c r="D228" t="s">
        <v>431</v>
      </c>
      <c r="E228">
        <v>0.666</v>
      </c>
      <c r="F228">
        <v>9.3276</v>
      </c>
      <c r="G228" t="s">
        <v>432</v>
      </c>
      <c r="H228">
        <v>1.648</v>
      </c>
      <c r="I228">
        <v>70.4102</v>
      </c>
      <c r="K228" s="2">
        <v>0.465972222222222</v>
      </c>
      <c r="L228" s="3">
        <f t="shared" si="17"/>
        <v>295.4659722222222</v>
      </c>
      <c r="M228">
        <f t="shared" si="18"/>
        <v>521.1400987236325</v>
      </c>
      <c r="N228">
        <f t="shared" si="19"/>
        <v>111.28679967455881</v>
      </c>
    </row>
    <row r="229" spans="1:14" ht="12.75">
      <c r="A229" t="s">
        <v>196</v>
      </c>
      <c r="B229" s="1">
        <v>36820</v>
      </c>
      <c r="C229" s="2">
        <v>0.4704050925925926</v>
      </c>
      <c r="D229" t="s">
        <v>431</v>
      </c>
      <c r="E229">
        <v>0.666</v>
      </c>
      <c r="F229">
        <v>9.3874</v>
      </c>
      <c r="G229" t="s">
        <v>432</v>
      </c>
      <c r="H229">
        <v>1.648</v>
      </c>
      <c r="I229">
        <v>69.3089</v>
      </c>
      <c r="K229" s="2">
        <v>0.468055555555556</v>
      </c>
      <c r="L229" s="3">
        <f t="shared" si="17"/>
        <v>295.46805555555557</v>
      </c>
      <c r="M229">
        <f t="shared" si="18"/>
        <v>524.4811701571923</v>
      </c>
      <c r="N229">
        <f t="shared" si="19"/>
        <v>109.97939793375528</v>
      </c>
    </row>
    <row r="230" spans="1:14" ht="12.75">
      <c r="A230" t="s">
        <v>197</v>
      </c>
      <c r="B230" s="1">
        <v>36820</v>
      </c>
      <c r="C230" s="2">
        <v>0.4725</v>
      </c>
      <c r="D230" t="s">
        <v>431</v>
      </c>
      <c r="E230">
        <v>0.666</v>
      </c>
      <c r="F230">
        <v>9.1686</v>
      </c>
      <c r="G230" t="s">
        <v>432</v>
      </c>
      <c r="H230">
        <v>1.646</v>
      </c>
      <c r="I230">
        <v>68.1712</v>
      </c>
      <c r="K230" s="2">
        <v>0.470138888888889</v>
      </c>
      <c r="L230" s="3">
        <f t="shared" si="17"/>
        <v>295.47013888888887</v>
      </c>
      <c r="M230">
        <f t="shared" si="18"/>
        <v>512.2566479220268</v>
      </c>
      <c r="N230">
        <f t="shared" si="19"/>
        <v>108.62878414958013</v>
      </c>
    </row>
    <row r="231" spans="1:14" ht="12.75">
      <c r="A231" t="s">
        <v>439</v>
      </c>
      <c r="B231" s="1">
        <v>36820</v>
      </c>
      <c r="C231">
        <f>AVERAGE(C230,C232)</f>
        <v>0.4745833333333333</v>
      </c>
      <c r="D231" t="s">
        <v>431</v>
      </c>
      <c r="E231" t="s">
        <v>439</v>
      </c>
      <c r="F231" t="s">
        <v>439</v>
      </c>
      <c r="G231" t="s">
        <v>432</v>
      </c>
      <c r="H231" t="s">
        <v>439</v>
      </c>
      <c r="I231" t="s">
        <v>439</v>
      </c>
      <c r="K231" s="2">
        <v>0.472222222222222</v>
      </c>
      <c r="L231" s="3">
        <f t="shared" si="17"/>
        <v>295.47222222222223</v>
      </c>
      <c r="M231" t="s">
        <v>439</v>
      </c>
      <c r="N231" t="s">
        <v>439</v>
      </c>
    </row>
    <row r="232" spans="1:14" ht="12.75">
      <c r="A232" t="s">
        <v>198</v>
      </c>
      <c r="B232" s="1">
        <v>36820</v>
      </c>
      <c r="C232" s="2">
        <v>0.4766666666666666</v>
      </c>
      <c r="D232" t="s">
        <v>431</v>
      </c>
      <c r="E232">
        <v>0.67</v>
      </c>
      <c r="F232">
        <v>8.4507</v>
      </c>
      <c r="G232" t="s">
        <v>432</v>
      </c>
      <c r="H232">
        <v>1.65</v>
      </c>
      <c r="I232">
        <v>67.4152</v>
      </c>
      <c r="K232" s="2">
        <v>0.474305555555555</v>
      </c>
      <c r="L232" s="3">
        <f t="shared" si="17"/>
        <v>295.47430555555553</v>
      </c>
      <c r="M232">
        <f t="shared" si="18"/>
        <v>472.14702949138047</v>
      </c>
      <c r="N232">
        <f>(277-103)/(-60+(AVERAGE($P$207,$P$367)))*I232+277-((277-103)/(-60+(AVERAGE($P$207,$P$367)))*210)</f>
        <v>107.7313032487834</v>
      </c>
    </row>
    <row r="233" spans="1:14" ht="12.75">
      <c r="A233" t="s">
        <v>439</v>
      </c>
      <c r="B233" s="1">
        <v>36820</v>
      </c>
      <c r="C233">
        <f>AVERAGE(C232,C235)</f>
        <v>0.4797916666666666</v>
      </c>
      <c r="D233" t="s">
        <v>431</v>
      </c>
      <c r="E233" t="s">
        <v>439</v>
      </c>
      <c r="F233" t="s">
        <v>439</v>
      </c>
      <c r="G233" t="s">
        <v>432</v>
      </c>
      <c r="H233" t="s">
        <v>439</v>
      </c>
      <c r="I233" t="s">
        <v>439</v>
      </c>
      <c r="K233" s="2">
        <v>0.476388888888889</v>
      </c>
      <c r="L233" s="3">
        <f t="shared" si="17"/>
        <v>295.4763888888889</v>
      </c>
      <c r="M233" t="s">
        <v>439</v>
      </c>
      <c r="N233" t="s">
        <v>439</v>
      </c>
    </row>
    <row r="234" spans="1:14" ht="12.75">
      <c r="A234" t="s">
        <v>439</v>
      </c>
      <c r="B234" s="1">
        <v>36820</v>
      </c>
      <c r="C234">
        <f>AVERAGE(C233,C235)</f>
        <v>0.48135416666666664</v>
      </c>
      <c r="D234" t="s">
        <v>431</v>
      </c>
      <c r="E234" t="s">
        <v>439</v>
      </c>
      <c r="F234" t="s">
        <v>439</v>
      </c>
      <c r="G234" t="s">
        <v>432</v>
      </c>
      <c r="H234" t="s">
        <v>439</v>
      </c>
      <c r="I234" t="s">
        <v>439</v>
      </c>
      <c r="K234" s="2">
        <v>0.478472222222222</v>
      </c>
      <c r="L234" s="3">
        <f t="shared" si="17"/>
        <v>295.4784722222222</v>
      </c>
      <c r="M234" t="s">
        <v>439</v>
      </c>
      <c r="N234" t="s">
        <v>439</v>
      </c>
    </row>
    <row r="235" spans="1:14" ht="12.75">
      <c r="A235" t="s">
        <v>199</v>
      </c>
      <c r="B235" s="1">
        <v>36820</v>
      </c>
      <c r="C235" s="2">
        <v>0.48291666666666666</v>
      </c>
      <c r="D235" t="s">
        <v>431</v>
      </c>
      <c r="E235">
        <v>0.666</v>
      </c>
      <c r="F235">
        <v>8.649</v>
      </c>
      <c r="G235" t="s">
        <v>432</v>
      </c>
      <c r="H235">
        <v>1.65</v>
      </c>
      <c r="I235">
        <v>66.0685</v>
      </c>
      <c r="K235" s="2">
        <v>0.480555555555555</v>
      </c>
      <c r="L235" s="3">
        <f t="shared" si="17"/>
        <v>295.48055555555555</v>
      </c>
      <c r="M235">
        <f t="shared" si="18"/>
        <v>483.22620115149635</v>
      </c>
      <c r="N235">
        <f>(277-103)/(-60+(AVERAGE($P$207,$P$367)))*I235+277-((277-103)/(-60+(AVERAGE($P$207,$P$367)))*210)</f>
        <v>106.13257635843561</v>
      </c>
    </row>
    <row r="236" spans="1:14" ht="12.75">
      <c r="A236" t="s">
        <v>439</v>
      </c>
      <c r="B236" s="1">
        <v>36820</v>
      </c>
      <c r="C236">
        <f>AVERAGE(C235,C238)</f>
        <v>0.48607638888888893</v>
      </c>
      <c r="D236" t="s">
        <v>431</v>
      </c>
      <c r="E236" t="s">
        <v>439</v>
      </c>
      <c r="F236" t="s">
        <v>439</v>
      </c>
      <c r="G236" t="s">
        <v>432</v>
      </c>
      <c r="H236" t="s">
        <v>439</v>
      </c>
      <c r="I236" t="s">
        <v>439</v>
      </c>
      <c r="K236" s="2">
        <v>0.482638888888889</v>
      </c>
      <c r="L236" s="3">
        <f t="shared" si="17"/>
        <v>295.4826388888889</v>
      </c>
      <c r="M236" t="s">
        <v>439</v>
      </c>
      <c r="N236" t="s">
        <v>439</v>
      </c>
    </row>
    <row r="237" spans="1:14" ht="12.75">
      <c r="A237" t="s">
        <v>439</v>
      </c>
      <c r="B237" s="1">
        <v>36820</v>
      </c>
      <c r="C237">
        <f>AVERAGE(C236,C238)</f>
        <v>0.48765625</v>
      </c>
      <c r="D237" t="s">
        <v>431</v>
      </c>
      <c r="E237" t="s">
        <v>439</v>
      </c>
      <c r="F237" t="s">
        <v>439</v>
      </c>
      <c r="G237" t="s">
        <v>432</v>
      </c>
      <c r="H237" t="s">
        <v>439</v>
      </c>
      <c r="I237" t="s">
        <v>439</v>
      </c>
      <c r="K237" s="2">
        <v>0.484722222222222</v>
      </c>
      <c r="L237" s="3">
        <f t="shared" si="17"/>
        <v>295.4847222222222</v>
      </c>
      <c r="M237" t="s">
        <v>439</v>
      </c>
      <c r="N237" t="s">
        <v>439</v>
      </c>
    </row>
    <row r="238" spans="1:14" ht="12.75">
      <c r="A238" t="s">
        <v>200</v>
      </c>
      <c r="B238" s="1">
        <v>36820</v>
      </c>
      <c r="C238" s="2">
        <v>0.48923611111111115</v>
      </c>
      <c r="D238" t="s">
        <v>431</v>
      </c>
      <c r="E238">
        <v>0.666</v>
      </c>
      <c r="F238">
        <v>9.7952</v>
      </c>
      <c r="G238" t="s">
        <v>432</v>
      </c>
      <c r="H238">
        <v>1.648</v>
      </c>
      <c r="I238">
        <v>69.2687</v>
      </c>
      <c r="K238" s="2">
        <v>0.486805555555555</v>
      </c>
      <c r="L238" s="3">
        <f t="shared" si="17"/>
        <v>295.4868055555556</v>
      </c>
      <c r="M238">
        <f t="shared" si="18"/>
        <v>547.2652659867194</v>
      </c>
      <c r="N238">
        <f>(277-103)/(-60+(AVERAGE($P$207,$P$367)))*I238+277-((277-103)/(-60+(AVERAGE($P$207,$P$367)))*210)</f>
        <v>109.93167474299864</v>
      </c>
    </row>
    <row r="239" spans="1:14" ht="12.75">
      <c r="A239" t="s">
        <v>201</v>
      </c>
      <c r="B239" s="1">
        <v>36820</v>
      </c>
      <c r="C239" s="2">
        <v>0.49126157407407406</v>
      </c>
      <c r="D239" t="s">
        <v>431</v>
      </c>
      <c r="E239">
        <v>0.666</v>
      </c>
      <c r="F239">
        <v>9.9965</v>
      </c>
      <c r="G239" t="s">
        <v>432</v>
      </c>
      <c r="H239">
        <v>1.648</v>
      </c>
      <c r="I239">
        <v>69.1324</v>
      </c>
      <c r="K239" s="2">
        <v>0.488888888888889</v>
      </c>
      <c r="L239" s="3">
        <f t="shared" si="17"/>
        <v>295.4888888888889</v>
      </c>
      <c r="M239">
        <f t="shared" si="18"/>
        <v>558.5120499261109</v>
      </c>
      <c r="N239">
        <f>(277-103)/(-60+(AVERAGE($P$207,$P$367)))*I239+277-((277-103)/(-60+(AVERAGE($P$207,$P$367)))*210)</f>
        <v>109.76986700916453</v>
      </c>
    </row>
    <row r="240" spans="1:14" ht="12.75">
      <c r="A240" t="s">
        <v>439</v>
      </c>
      <c r="B240" s="1">
        <v>36820</v>
      </c>
      <c r="C240">
        <f>AVERAGE(C239,C241)</f>
        <v>0.4933449074074074</v>
      </c>
      <c r="D240" t="s">
        <v>431</v>
      </c>
      <c r="E240" t="s">
        <v>439</v>
      </c>
      <c r="F240" t="s">
        <v>439</v>
      </c>
      <c r="G240" t="s">
        <v>432</v>
      </c>
      <c r="H240" t="s">
        <v>439</v>
      </c>
      <c r="I240" t="s">
        <v>439</v>
      </c>
      <c r="K240" s="2">
        <v>0.490972222222222</v>
      </c>
      <c r="L240" s="3">
        <f t="shared" si="17"/>
        <v>295.49097222222224</v>
      </c>
      <c r="M240" t="s">
        <v>439</v>
      </c>
      <c r="N240" t="s">
        <v>439</v>
      </c>
    </row>
    <row r="241" spans="1:14" ht="12.75">
      <c r="A241" t="s">
        <v>202</v>
      </c>
      <c r="B241" s="1">
        <v>36820</v>
      </c>
      <c r="C241" s="2">
        <v>0.4954282407407407</v>
      </c>
      <c r="D241" t="s">
        <v>431</v>
      </c>
      <c r="E241">
        <v>0.668</v>
      </c>
      <c r="F241">
        <v>9.4857</v>
      </c>
      <c r="G241" t="s">
        <v>432</v>
      </c>
      <c r="H241">
        <v>1.65</v>
      </c>
      <c r="I241">
        <v>64.4491</v>
      </c>
      <c r="K241" s="2">
        <v>0.493055555555555</v>
      </c>
      <c r="L241" s="3">
        <f t="shared" si="17"/>
        <v>295.49305555555554</v>
      </c>
      <c r="M241">
        <f t="shared" si="18"/>
        <v>529.9732658414555</v>
      </c>
      <c r="N241">
        <f>(277-103)/(-60+(AVERAGE($P$207,$P$367)))*I241+277-((277-103)/(-60+(AVERAGE($P$207,$P$367)))*210)</f>
        <v>104.21011528601471</v>
      </c>
    </row>
    <row r="242" spans="1:14" ht="12.75">
      <c r="A242" t="s">
        <v>203</v>
      </c>
      <c r="B242" s="1">
        <v>36820</v>
      </c>
      <c r="C242" s="2">
        <v>0.4975115740740741</v>
      </c>
      <c r="D242" t="s">
        <v>431</v>
      </c>
      <c r="E242">
        <v>0.668</v>
      </c>
      <c r="F242">
        <v>8.8088</v>
      </c>
      <c r="G242" t="s">
        <v>432</v>
      </c>
      <c r="H242">
        <v>1.65</v>
      </c>
      <c r="I242">
        <v>68.4724</v>
      </c>
      <c r="K242" s="2">
        <v>0.495138888888889</v>
      </c>
      <c r="L242" s="3">
        <f t="shared" si="17"/>
        <v>295.4951388888889</v>
      </c>
      <c r="M242">
        <f t="shared" si="18"/>
        <v>492.15434856090883</v>
      </c>
      <c r="N242">
        <f>(277-103)/(-60+(AVERAGE($P$207,$P$367)))*I242+277-((277-103)/(-60+(AVERAGE($P$207,$P$367)))*210)</f>
        <v>108.98635193704038</v>
      </c>
    </row>
    <row r="243" spans="1:14" ht="12.75">
      <c r="A243" t="s">
        <v>439</v>
      </c>
      <c r="B243" s="1">
        <v>36820</v>
      </c>
      <c r="C243">
        <f>AVERAGE(C242,C244)</f>
        <v>0.49960069444444444</v>
      </c>
      <c r="D243" t="s">
        <v>431</v>
      </c>
      <c r="E243" t="s">
        <v>439</v>
      </c>
      <c r="F243" t="s">
        <v>439</v>
      </c>
      <c r="G243" t="s">
        <v>432</v>
      </c>
      <c r="H243" t="s">
        <v>439</v>
      </c>
      <c r="I243" t="s">
        <v>439</v>
      </c>
      <c r="K243" s="2">
        <v>0.497222222222222</v>
      </c>
      <c r="L243" s="3">
        <f t="shared" si="17"/>
        <v>295.4972222222222</v>
      </c>
      <c r="M243" t="s">
        <v>439</v>
      </c>
      <c r="N243" t="s">
        <v>439</v>
      </c>
    </row>
    <row r="244" spans="1:14" ht="12.75">
      <c r="A244" t="s">
        <v>204</v>
      </c>
      <c r="B244" s="1">
        <v>36820</v>
      </c>
      <c r="C244" s="2">
        <v>0.5016898148148148</v>
      </c>
      <c r="D244" t="s">
        <v>431</v>
      </c>
      <c r="E244">
        <v>0.666</v>
      </c>
      <c r="F244">
        <v>10.2126</v>
      </c>
      <c r="G244" t="s">
        <v>432</v>
      </c>
      <c r="H244">
        <v>1.648</v>
      </c>
      <c r="I244">
        <v>69.7939</v>
      </c>
      <c r="K244" s="2">
        <v>0.499305555555555</v>
      </c>
      <c r="L244" s="3">
        <f t="shared" si="17"/>
        <v>295.49930555555557</v>
      </c>
      <c r="M244">
        <f t="shared" si="18"/>
        <v>570.5857211099285</v>
      </c>
      <c r="N244">
        <f aca="true" t="shared" si="20" ref="N244:N250">(277-103)/(-60+(AVERAGE($P$207,$P$367)))*I244+277-((277-103)/(-60+(AVERAGE($P$207,$P$367)))*210)</f>
        <v>110.55516279736165</v>
      </c>
    </row>
    <row r="245" spans="1:14" ht="12.75">
      <c r="A245" t="s">
        <v>205</v>
      </c>
      <c r="B245" s="1">
        <v>36820</v>
      </c>
      <c r="C245" s="2">
        <v>0.5037731481481481</v>
      </c>
      <c r="D245" t="s">
        <v>431</v>
      </c>
      <c r="E245">
        <v>0.666</v>
      </c>
      <c r="F245">
        <v>9.7398</v>
      </c>
      <c r="G245" t="s">
        <v>432</v>
      </c>
      <c r="H245">
        <v>1.648</v>
      </c>
      <c r="I245">
        <v>68.0229</v>
      </c>
      <c r="K245" s="2">
        <v>0.501388888888889</v>
      </c>
      <c r="L245" s="3">
        <f t="shared" si="17"/>
        <v>295.50138888888887</v>
      </c>
      <c r="M245">
        <f t="shared" si="18"/>
        <v>544.1700258960972</v>
      </c>
      <c r="N245">
        <f t="shared" si="20"/>
        <v>108.45273068716196</v>
      </c>
    </row>
    <row r="246" spans="1:14" ht="12.75">
      <c r="A246" t="s">
        <v>206</v>
      </c>
      <c r="B246" s="1">
        <v>36820</v>
      </c>
      <c r="C246" s="2">
        <v>0.5059143518518519</v>
      </c>
      <c r="D246" t="s">
        <v>431</v>
      </c>
      <c r="E246">
        <v>0.666</v>
      </c>
      <c r="F246">
        <v>9.9153</v>
      </c>
      <c r="G246" t="s">
        <v>432</v>
      </c>
      <c r="H246">
        <v>1.65</v>
      </c>
      <c r="I246">
        <v>66.1889</v>
      </c>
      <c r="K246" s="2">
        <v>0.503472222222222</v>
      </c>
      <c r="L246" s="3">
        <f t="shared" si="17"/>
        <v>295.50347222222223</v>
      </c>
      <c r="M246">
        <f t="shared" si="18"/>
        <v>553.9753442337186</v>
      </c>
      <c r="N246">
        <f t="shared" si="20"/>
        <v>106.27550850189587</v>
      </c>
    </row>
    <row r="247" spans="1:14" ht="12.75">
      <c r="A247" t="s">
        <v>207</v>
      </c>
      <c r="B247" s="1">
        <v>36820</v>
      </c>
      <c r="C247" s="2">
        <v>0.5079398148148148</v>
      </c>
      <c r="D247" t="s">
        <v>431</v>
      </c>
      <c r="E247">
        <v>0.666</v>
      </c>
      <c r="F247">
        <v>8.9935</v>
      </c>
      <c r="G247" t="s">
        <v>432</v>
      </c>
      <c r="H247">
        <v>1.648</v>
      </c>
      <c r="I247">
        <v>68.6429</v>
      </c>
      <c r="K247" s="2">
        <v>0.505555555555555</v>
      </c>
      <c r="L247" s="3">
        <f t="shared" si="17"/>
        <v>295.50555555555553</v>
      </c>
      <c r="M247">
        <f t="shared" si="18"/>
        <v>502.47367788830877</v>
      </c>
      <c r="N247">
        <f t="shared" si="20"/>
        <v>109.18875999733913</v>
      </c>
    </row>
    <row r="248" spans="1:14" ht="12.75">
      <c r="A248" t="s">
        <v>208</v>
      </c>
      <c r="B248" s="1">
        <v>36820</v>
      </c>
      <c r="C248" s="2">
        <v>0.5100810185185185</v>
      </c>
      <c r="D248" t="s">
        <v>431</v>
      </c>
      <c r="E248">
        <v>0.666</v>
      </c>
      <c r="F248">
        <v>9.5841</v>
      </c>
      <c r="G248" t="s">
        <v>432</v>
      </c>
      <c r="H248">
        <v>1.648</v>
      </c>
      <c r="I248">
        <v>70.6032</v>
      </c>
      <c r="K248" s="2">
        <v>0.507638888888889</v>
      </c>
      <c r="L248" s="3">
        <f t="shared" si="17"/>
        <v>295.5076388888889</v>
      </c>
      <c r="M248">
        <f t="shared" si="18"/>
        <v>535.4709486016944</v>
      </c>
      <c r="N248">
        <f t="shared" si="20"/>
        <v>111.51591847595265</v>
      </c>
    </row>
    <row r="249" spans="1:14" ht="12.75">
      <c r="A249" t="s">
        <v>209</v>
      </c>
      <c r="B249" s="1">
        <v>36820</v>
      </c>
      <c r="C249" s="2">
        <v>0.5121064814814814</v>
      </c>
      <c r="D249" t="s">
        <v>431</v>
      </c>
      <c r="E249">
        <v>0.668</v>
      </c>
      <c r="F249">
        <v>8.8458</v>
      </c>
      <c r="G249" t="s">
        <v>432</v>
      </c>
      <c r="H249">
        <v>1.65</v>
      </c>
      <c r="I249">
        <v>69.062</v>
      </c>
      <c r="K249" s="2">
        <v>0.509722222222222</v>
      </c>
      <c r="L249" s="3">
        <f t="shared" si="17"/>
        <v>295.5097222222222</v>
      </c>
      <c r="M249">
        <f t="shared" si="18"/>
        <v>494.2215666719744</v>
      </c>
      <c r="N249">
        <f t="shared" si="20"/>
        <v>109.68629206813799</v>
      </c>
    </row>
    <row r="250" spans="1:14" ht="12.75">
      <c r="A250" t="s">
        <v>210</v>
      </c>
      <c r="B250" s="1">
        <v>36820</v>
      </c>
      <c r="C250" s="2">
        <v>0.5141898148148148</v>
      </c>
      <c r="D250" t="s">
        <v>431</v>
      </c>
      <c r="E250">
        <v>0.666</v>
      </c>
      <c r="F250">
        <v>9.2144</v>
      </c>
      <c r="G250" t="s">
        <v>432</v>
      </c>
      <c r="H250">
        <v>1.648</v>
      </c>
      <c r="I250">
        <v>68.7261</v>
      </c>
      <c r="K250" s="2">
        <v>0.511805555555555</v>
      </c>
      <c r="L250" s="3">
        <f t="shared" si="17"/>
        <v>295.51180555555555</v>
      </c>
      <c r="M250">
        <f t="shared" si="18"/>
        <v>514.8155287189672</v>
      </c>
      <c r="N250">
        <f t="shared" si="20"/>
        <v>109.28753038218875</v>
      </c>
    </row>
    <row r="251" spans="1:14" ht="12.75">
      <c r="A251" t="s">
        <v>439</v>
      </c>
      <c r="B251" s="1">
        <v>36820</v>
      </c>
      <c r="C251">
        <f>AVERAGE(C250,C252)</f>
        <v>0.5162789351851852</v>
      </c>
      <c r="D251" t="s">
        <v>431</v>
      </c>
      <c r="E251" t="s">
        <v>439</v>
      </c>
      <c r="F251" t="s">
        <v>439</v>
      </c>
      <c r="G251" t="s">
        <v>432</v>
      </c>
      <c r="H251" t="s">
        <v>439</v>
      </c>
      <c r="I251" t="s">
        <v>439</v>
      </c>
      <c r="K251" s="2">
        <v>0.513888888888889</v>
      </c>
      <c r="L251" s="3">
        <f t="shared" si="17"/>
        <v>295.5138888888889</v>
      </c>
      <c r="M251" t="s">
        <v>439</v>
      </c>
      <c r="N251" t="s">
        <v>439</v>
      </c>
    </row>
    <row r="252" spans="1:14" ht="12.75">
      <c r="A252" t="s">
        <v>211</v>
      </c>
      <c r="B252" s="1">
        <v>36820</v>
      </c>
      <c r="C252" s="2">
        <v>0.5183680555555555</v>
      </c>
      <c r="D252" t="s">
        <v>431</v>
      </c>
      <c r="E252">
        <v>0.668</v>
      </c>
      <c r="F252">
        <v>9.0657</v>
      </c>
      <c r="G252" t="s">
        <v>432</v>
      </c>
      <c r="H252">
        <v>1.65</v>
      </c>
      <c r="I252">
        <v>69.3714</v>
      </c>
      <c r="K252" s="2">
        <v>0.515972222222222</v>
      </c>
      <c r="L252" s="3">
        <f t="shared" si="17"/>
        <v>295.5159722222222</v>
      </c>
      <c r="M252">
        <f t="shared" si="18"/>
        <v>506.5075467428743</v>
      </c>
      <c r="N252">
        <f>(277-103)/(-60+(AVERAGE($P$207,$P$367)))*I252+277-((277-103)/(-60+(AVERAGE($P$207,$P$367)))*210)</f>
        <v>110.05359443679734</v>
      </c>
    </row>
    <row r="253" spans="1:14" ht="12.75">
      <c r="A253" t="s">
        <v>439</v>
      </c>
      <c r="B253" s="1">
        <v>36820</v>
      </c>
      <c r="C253">
        <f>AVERAGE(C252,C254)</f>
        <v>0.5204513888888889</v>
      </c>
      <c r="D253" t="s">
        <v>431</v>
      </c>
      <c r="E253" t="s">
        <v>439</v>
      </c>
      <c r="F253" t="s">
        <v>439</v>
      </c>
      <c r="G253" t="s">
        <v>432</v>
      </c>
      <c r="H253" t="s">
        <v>439</v>
      </c>
      <c r="I253" t="s">
        <v>439</v>
      </c>
      <c r="K253" s="2">
        <v>0.518055555555555</v>
      </c>
      <c r="L253" s="3">
        <f t="shared" si="17"/>
        <v>295.5180555555556</v>
      </c>
      <c r="M253" t="s">
        <v>439</v>
      </c>
      <c r="N253" t="s">
        <v>439</v>
      </c>
    </row>
    <row r="254" spans="1:14" ht="12.75">
      <c r="A254" t="s">
        <v>212</v>
      </c>
      <c r="B254" s="1">
        <v>36820</v>
      </c>
      <c r="C254" s="2">
        <v>0.5225347222222222</v>
      </c>
      <c r="D254" t="s">
        <v>431</v>
      </c>
      <c r="E254">
        <v>0.666</v>
      </c>
      <c r="F254">
        <v>9.2517</v>
      </c>
      <c r="G254" t="s">
        <v>432</v>
      </c>
      <c r="H254">
        <v>1.65</v>
      </c>
      <c r="I254">
        <v>67.5103</v>
      </c>
      <c r="K254" s="2">
        <v>0.520138888888888</v>
      </c>
      <c r="L254" s="3">
        <f t="shared" si="17"/>
        <v>295.5201388888889</v>
      </c>
      <c r="M254">
        <f t="shared" si="18"/>
        <v>516.8995080579602</v>
      </c>
      <c r="N254">
        <f aca="true" t="shared" si="21" ref="N254:N260">(277-103)/(-60+(AVERAGE($P$207,$P$367)))*I254+277-((277-103)/(-60+(AVERAGE($P$207,$P$367)))*210)</f>
        <v>107.84420064781219</v>
      </c>
    </row>
    <row r="255" spans="1:14" ht="12.75">
      <c r="A255" t="s">
        <v>213</v>
      </c>
      <c r="B255" s="1">
        <v>36820</v>
      </c>
      <c r="C255" s="2">
        <v>0.5246180555555556</v>
      </c>
      <c r="D255" t="s">
        <v>431</v>
      </c>
      <c r="E255">
        <v>0.666</v>
      </c>
      <c r="F255">
        <v>8.589</v>
      </c>
      <c r="G255" t="s">
        <v>432</v>
      </c>
      <c r="H255">
        <v>1.648</v>
      </c>
      <c r="I255">
        <v>66.5469</v>
      </c>
      <c r="K255" s="2">
        <v>0.522222222222222</v>
      </c>
      <c r="L255" s="3">
        <f t="shared" si="17"/>
        <v>295.52222222222224</v>
      </c>
      <c r="M255">
        <f t="shared" si="18"/>
        <v>479.8739555659848</v>
      </c>
      <c r="N255">
        <f t="shared" si="21"/>
        <v>106.70050607132075</v>
      </c>
    </row>
    <row r="256" spans="1:14" ht="12.75">
      <c r="A256" t="s">
        <v>214</v>
      </c>
      <c r="B256" s="1">
        <v>36820</v>
      </c>
      <c r="C256" s="2">
        <v>0.5267592592592593</v>
      </c>
      <c r="D256" t="s">
        <v>431</v>
      </c>
      <c r="E256">
        <v>0.666</v>
      </c>
      <c r="F256">
        <v>9.464</v>
      </c>
      <c r="G256" t="s">
        <v>432</v>
      </c>
      <c r="H256">
        <v>1.648</v>
      </c>
      <c r="I256">
        <v>69.6069</v>
      </c>
      <c r="K256" s="2">
        <v>0.524305555555555</v>
      </c>
      <c r="L256" s="3">
        <f t="shared" si="17"/>
        <v>295.52430555555554</v>
      </c>
      <c r="M256">
        <f t="shared" si="18"/>
        <v>528.7608703546955</v>
      </c>
      <c r="N256">
        <f t="shared" si="21"/>
        <v>110.33316686025981</v>
      </c>
    </row>
    <row r="257" spans="1:14" ht="12.75">
      <c r="A257" t="s">
        <v>215</v>
      </c>
      <c r="B257" s="1">
        <v>36820</v>
      </c>
      <c r="C257" s="2">
        <v>0.5287847222222223</v>
      </c>
      <c r="D257" t="s">
        <v>431</v>
      </c>
      <c r="E257">
        <v>0.666</v>
      </c>
      <c r="F257">
        <v>8.5362</v>
      </c>
      <c r="G257" t="s">
        <v>432</v>
      </c>
      <c r="H257">
        <v>1.648</v>
      </c>
      <c r="I257">
        <v>67.9822</v>
      </c>
      <c r="K257" s="2">
        <v>0.526388888888889</v>
      </c>
      <c r="L257" s="3">
        <f t="shared" si="17"/>
        <v>295.5263888888889</v>
      </c>
      <c r="M257">
        <f t="shared" si="18"/>
        <v>476.92397945073446</v>
      </c>
      <c r="N257">
        <f t="shared" si="21"/>
        <v>108.40441392438098</v>
      </c>
    </row>
    <row r="258" spans="1:14" ht="12.75">
      <c r="A258" t="s">
        <v>216</v>
      </c>
      <c r="B258" s="1">
        <v>36820</v>
      </c>
      <c r="C258" s="2">
        <v>0.5308796296296296</v>
      </c>
      <c r="D258" t="s">
        <v>431</v>
      </c>
      <c r="E258">
        <v>0.666</v>
      </c>
      <c r="F258">
        <v>8.5141</v>
      </c>
      <c r="G258" t="s">
        <v>432</v>
      </c>
      <c r="H258">
        <v>1.648</v>
      </c>
      <c r="I258">
        <v>71.0803</v>
      </c>
      <c r="K258" s="2">
        <v>0.528472222222222</v>
      </c>
      <c r="L258" s="3">
        <f t="shared" si="17"/>
        <v>295.5284722222222</v>
      </c>
      <c r="M258">
        <f t="shared" si="18"/>
        <v>475.689235660071</v>
      </c>
      <c r="N258">
        <f t="shared" si="21"/>
        <v>112.08230490157447</v>
      </c>
    </row>
    <row r="259" spans="1:14" ht="12.75">
      <c r="A259" t="s">
        <v>217</v>
      </c>
      <c r="B259" s="1">
        <v>36820</v>
      </c>
      <c r="C259" s="2">
        <v>0.532962962962963</v>
      </c>
      <c r="D259" t="s">
        <v>431</v>
      </c>
      <c r="E259">
        <v>0.666</v>
      </c>
      <c r="F259">
        <v>9.5353</v>
      </c>
      <c r="G259" t="s">
        <v>432</v>
      </c>
      <c r="H259">
        <v>1.65</v>
      </c>
      <c r="I259">
        <v>67.8699</v>
      </c>
      <c r="K259" s="2">
        <v>0.530555555555555</v>
      </c>
      <c r="L259" s="3">
        <f t="shared" si="17"/>
        <v>295.53055555555557</v>
      </c>
      <c r="M259">
        <f t="shared" si="18"/>
        <v>532.7444555254784</v>
      </c>
      <c r="N259">
        <f t="shared" si="21"/>
        <v>108.27109764771498</v>
      </c>
    </row>
    <row r="260" spans="1:14" ht="12.75">
      <c r="A260" t="s">
        <v>218</v>
      </c>
      <c r="B260" s="1">
        <v>36820</v>
      </c>
      <c r="C260" s="2">
        <v>0.5350462962962963</v>
      </c>
      <c r="D260" t="s">
        <v>431</v>
      </c>
      <c r="E260">
        <v>0.666</v>
      </c>
      <c r="F260">
        <v>9.8777</v>
      </c>
      <c r="G260" t="s">
        <v>432</v>
      </c>
      <c r="H260">
        <v>1.648</v>
      </c>
      <c r="I260">
        <v>68.8787</v>
      </c>
      <c r="K260" s="2">
        <v>0.532638888888889</v>
      </c>
      <c r="L260" s="3">
        <f t="shared" si="17"/>
        <v>295.53263888888887</v>
      </c>
      <c r="M260">
        <f t="shared" si="18"/>
        <v>551.874603666798</v>
      </c>
      <c r="N260">
        <f t="shared" si="21"/>
        <v>109.46868856401622</v>
      </c>
    </row>
    <row r="261" spans="1:14" ht="12.75">
      <c r="A261" t="s">
        <v>439</v>
      </c>
      <c r="B261" s="1">
        <v>36820</v>
      </c>
      <c r="C261">
        <f>AVERAGE(C260,C262)</f>
        <v>0.5371296296296296</v>
      </c>
      <c r="D261" t="s">
        <v>431</v>
      </c>
      <c r="E261" t="s">
        <v>439</v>
      </c>
      <c r="F261" t="s">
        <v>439</v>
      </c>
      <c r="G261" t="s">
        <v>432</v>
      </c>
      <c r="H261" t="s">
        <v>439</v>
      </c>
      <c r="I261" t="s">
        <v>439</v>
      </c>
      <c r="K261" s="2">
        <v>0.534722222222222</v>
      </c>
      <c r="L261" s="3">
        <f t="shared" si="17"/>
        <v>295.53472222222223</v>
      </c>
      <c r="M261" t="s">
        <v>439</v>
      </c>
      <c r="N261" t="s">
        <v>439</v>
      </c>
    </row>
    <row r="262" spans="1:14" ht="12.75">
      <c r="A262" t="s">
        <v>219</v>
      </c>
      <c r="B262" s="1">
        <v>36820</v>
      </c>
      <c r="C262" s="2">
        <v>0.539212962962963</v>
      </c>
      <c r="D262" t="s">
        <v>431</v>
      </c>
      <c r="E262">
        <v>0.665</v>
      </c>
      <c r="F262">
        <v>9.7306</v>
      </c>
      <c r="G262" t="s">
        <v>432</v>
      </c>
      <c r="H262">
        <v>1.648</v>
      </c>
      <c r="I262">
        <v>68.8247</v>
      </c>
      <c r="K262" s="2">
        <v>0.536805555555555</v>
      </c>
      <c r="L262" s="3">
        <f aca="true" t="shared" si="22" ref="L262:L325">B262-DATE(1999,12,31)+K262</f>
        <v>295.53680555555553</v>
      </c>
      <c r="M262">
        <f t="shared" si="18"/>
        <v>543.6560149063187</v>
      </c>
      <c r="N262">
        <f aca="true" t="shared" si="23" ref="N262:N292">(277-103)/(-60+(AVERAGE($P$207,$P$367)))*I262+277-((277-103)/(-60+(AVERAGE($P$207,$P$367)))*210)</f>
        <v>109.40458278538787</v>
      </c>
    </row>
    <row r="263" spans="1:14" ht="12.75">
      <c r="A263" t="s">
        <v>220</v>
      </c>
      <c r="B263" s="1">
        <v>36820</v>
      </c>
      <c r="C263" s="2">
        <v>0.5412962962962963</v>
      </c>
      <c r="D263" t="s">
        <v>431</v>
      </c>
      <c r="E263">
        <v>0.666</v>
      </c>
      <c r="F263">
        <v>8.7587</v>
      </c>
      <c r="G263" t="s">
        <v>432</v>
      </c>
      <c r="H263">
        <v>1.648</v>
      </c>
      <c r="I263">
        <v>69.4436</v>
      </c>
      <c r="K263" s="2">
        <v>0.538888888888889</v>
      </c>
      <c r="L263" s="3">
        <f t="shared" si="22"/>
        <v>295.5388888888889</v>
      </c>
      <c r="M263">
        <f t="shared" si="18"/>
        <v>489.35522349700665</v>
      </c>
      <c r="N263">
        <f t="shared" si="23"/>
        <v>110.13930623711158</v>
      </c>
    </row>
    <row r="264" spans="1:14" ht="12.75">
      <c r="A264" t="s">
        <v>221</v>
      </c>
      <c r="B264" s="1">
        <v>36820</v>
      </c>
      <c r="C264" s="2">
        <v>0.5434375</v>
      </c>
      <c r="D264" t="s">
        <v>431</v>
      </c>
      <c r="E264">
        <v>0.666</v>
      </c>
      <c r="F264">
        <v>8.8038</v>
      </c>
      <c r="G264" t="s">
        <v>432</v>
      </c>
      <c r="H264">
        <v>1.65</v>
      </c>
      <c r="I264">
        <v>68.3903</v>
      </c>
      <c r="K264" s="2">
        <v>0.540972222222222</v>
      </c>
      <c r="L264" s="3">
        <f t="shared" si="22"/>
        <v>295.5409722222222</v>
      </c>
      <c r="M264">
        <f t="shared" si="18"/>
        <v>491.87499476211633</v>
      </c>
      <c r="N264">
        <f t="shared" si="23"/>
        <v>108.88888741064434</v>
      </c>
    </row>
    <row r="265" spans="1:14" ht="12.75">
      <c r="A265" t="s">
        <v>222</v>
      </c>
      <c r="B265" s="1">
        <v>36820</v>
      </c>
      <c r="C265" s="2">
        <v>0.545474537037037</v>
      </c>
      <c r="D265" t="s">
        <v>431</v>
      </c>
      <c r="E265">
        <v>0.666</v>
      </c>
      <c r="F265">
        <v>8.7976</v>
      </c>
      <c r="G265" t="s">
        <v>432</v>
      </c>
      <c r="H265">
        <v>1.65</v>
      </c>
      <c r="I265">
        <v>66.8235</v>
      </c>
      <c r="K265" s="2">
        <v>0.543055555555555</v>
      </c>
      <c r="L265" s="3">
        <f t="shared" si="22"/>
        <v>295.54305555555555</v>
      </c>
      <c r="M265">
        <f t="shared" si="18"/>
        <v>491.5285960516133</v>
      </c>
      <c r="N265">
        <f t="shared" si="23"/>
        <v>107.02887011518365</v>
      </c>
    </row>
    <row r="266" spans="1:14" ht="12.75">
      <c r="A266" t="s">
        <v>223</v>
      </c>
      <c r="B266" s="1">
        <v>36820</v>
      </c>
      <c r="C266" s="2">
        <v>0.5475578703703704</v>
      </c>
      <c r="D266" t="s">
        <v>431</v>
      </c>
      <c r="E266">
        <v>0.666</v>
      </c>
      <c r="F266">
        <v>9.0943</v>
      </c>
      <c r="G266" t="s">
        <v>432</v>
      </c>
      <c r="H266">
        <v>1.648</v>
      </c>
      <c r="I266">
        <v>68.6003</v>
      </c>
      <c r="K266" s="2">
        <v>0.545138888888889</v>
      </c>
      <c r="L266" s="3">
        <f t="shared" si="22"/>
        <v>295.5451388888889</v>
      </c>
      <c r="M266">
        <f t="shared" si="18"/>
        <v>508.1054504719683</v>
      </c>
      <c r="N266">
        <f t="shared" si="23"/>
        <v>109.13818766086567</v>
      </c>
    </row>
    <row r="267" spans="1:14" ht="12.75">
      <c r="A267" t="s">
        <v>224</v>
      </c>
      <c r="B267" s="1">
        <v>36820</v>
      </c>
      <c r="C267" s="2">
        <v>0.5496412037037037</v>
      </c>
      <c r="D267" t="s">
        <v>431</v>
      </c>
      <c r="E267">
        <v>0.666</v>
      </c>
      <c r="F267">
        <v>9.7921</v>
      </c>
      <c r="G267" t="s">
        <v>432</v>
      </c>
      <c r="H267">
        <v>1.648</v>
      </c>
      <c r="I267">
        <v>69.4198</v>
      </c>
      <c r="K267" s="2">
        <v>0.547222222222222</v>
      </c>
      <c r="L267" s="3">
        <f t="shared" si="22"/>
        <v>295.5472222222222</v>
      </c>
      <c r="M267">
        <f t="shared" si="18"/>
        <v>547.0920666314681</v>
      </c>
      <c r="N267">
        <f t="shared" si="23"/>
        <v>110.11105220875314</v>
      </c>
    </row>
    <row r="268" spans="1:14" ht="12.75">
      <c r="A268" t="s">
        <v>225</v>
      </c>
      <c r="B268" s="1">
        <v>36820</v>
      </c>
      <c r="C268" s="2">
        <v>0.551724537037037</v>
      </c>
      <c r="D268" t="s">
        <v>431</v>
      </c>
      <c r="E268">
        <v>0.666</v>
      </c>
      <c r="F268">
        <v>9.2685</v>
      </c>
      <c r="G268" t="s">
        <v>432</v>
      </c>
      <c r="H268">
        <v>1.648</v>
      </c>
      <c r="I268">
        <v>67.4389</v>
      </c>
      <c r="K268" s="2">
        <v>0.549305555555555</v>
      </c>
      <c r="L268" s="3">
        <f t="shared" si="22"/>
        <v>295.5493055555556</v>
      </c>
      <c r="M268">
        <f t="shared" si="18"/>
        <v>517.8381368219035</v>
      </c>
      <c r="N268">
        <f t="shared" si="23"/>
        <v>107.75943856273696</v>
      </c>
    </row>
    <row r="269" spans="1:14" ht="12.75">
      <c r="A269" t="s">
        <v>226</v>
      </c>
      <c r="B269" s="1">
        <v>36820</v>
      </c>
      <c r="C269" s="2">
        <v>0.5538078703703704</v>
      </c>
      <c r="D269" t="s">
        <v>431</v>
      </c>
      <c r="E269">
        <v>0.666</v>
      </c>
      <c r="F269">
        <v>10.2176</v>
      </c>
      <c r="G269" t="s">
        <v>432</v>
      </c>
      <c r="H269">
        <v>1.65</v>
      </c>
      <c r="I269">
        <v>66.1989</v>
      </c>
      <c r="K269" s="2">
        <v>0.551388888888888</v>
      </c>
      <c r="L269" s="3">
        <f t="shared" si="22"/>
        <v>295.5513888888889</v>
      </c>
      <c r="M269">
        <f t="shared" si="18"/>
        <v>570.865074908721</v>
      </c>
      <c r="N269">
        <f t="shared" si="23"/>
        <v>106.28737994238256</v>
      </c>
    </row>
    <row r="270" spans="1:14" ht="12.75">
      <c r="A270" t="s">
        <v>227</v>
      </c>
      <c r="B270" s="1">
        <v>36820</v>
      </c>
      <c r="C270" s="2">
        <v>0.5558912037037037</v>
      </c>
      <c r="D270" t="s">
        <v>431</v>
      </c>
      <c r="E270">
        <v>0.666</v>
      </c>
      <c r="F270">
        <v>8.9811</v>
      </c>
      <c r="G270" t="s">
        <v>432</v>
      </c>
      <c r="H270">
        <v>1.65</v>
      </c>
      <c r="I270">
        <v>68.3032</v>
      </c>
      <c r="K270" s="2">
        <v>0.553472222222222</v>
      </c>
      <c r="L270" s="3">
        <f t="shared" si="22"/>
        <v>295.55347222222224</v>
      </c>
      <c r="M270">
        <f t="shared" si="18"/>
        <v>501.78088046730306</v>
      </c>
      <c r="N270">
        <f t="shared" si="23"/>
        <v>108.78548716400499</v>
      </c>
    </row>
    <row r="271" spans="1:14" ht="12.75">
      <c r="A271" t="s">
        <v>228</v>
      </c>
      <c r="B271" s="1">
        <v>36820</v>
      </c>
      <c r="C271" s="2">
        <v>0.557974537037037</v>
      </c>
      <c r="D271" t="s">
        <v>431</v>
      </c>
      <c r="E271">
        <v>0.666</v>
      </c>
      <c r="F271">
        <v>9.6047</v>
      </c>
      <c r="G271" t="s">
        <v>432</v>
      </c>
      <c r="H271">
        <v>1.65</v>
      </c>
      <c r="I271">
        <v>70.1285</v>
      </c>
      <c r="K271" s="2">
        <v>0.555555555555555</v>
      </c>
      <c r="L271" s="3">
        <f t="shared" si="22"/>
        <v>295.55555555555554</v>
      </c>
      <c r="M271">
        <f t="shared" si="18"/>
        <v>536.6218862527202</v>
      </c>
      <c r="N271">
        <f t="shared" si="23"/>
        <v>110.95238119604764</v>
      </c>
    </row>
    <row r="272" spans="1:14" ht="12.75">
      <c r="A272" t="s">
        <v>229</v>
      </c>
      <c r="B272" s="1">
        <v>36820</v>
      </c>
      <c r="C272" s="2">
        <v>0.5601157407407408</v>
      </c>
      <c r="D272" t="s">
        <v>431</v>
      </c>
      <c r="E272">
        <v>0.666</v>
      </c>
      <c r="F272">
        <v>9.0674</v>
      </c>
      <c r="G272" t="s">
        <v>432</v>
      </c>
      <c r="H272">
        <v>1.65</v>
      </c>
      <c r="I272">
        <v>69.8579</v>
      </c>
      <c r="K272" s="2">
        <v>0.557638888888889</v>
      </c>
      <c r="L272" s="3">
        <f t="shared" si="22"/>
        <v>295.5576388888889</v>
      </c>
      <c r="M272">
        <f t="shared" si="18"/>
        <v>506.60252703446383</v>
      </c>
      <c r="N272">
        <f t="shared" si="23"/>
        <v>110.63114001647673</v>
      </c>
    </row>
    <row r="273" spans="1:14" ht="12.75">
      <c r="A273" t="s">
        <v>230</v>
      </c>
      <c r="B273" s="1">
        <v>36820</v>
      </c>
      <c r="C273" s="2">
        <v>0.5621527777777778</v>
      </c>
      <c r="D273" t="s">
        <v>431</v>
      </c>
      <c r="E273">
        <v>0.666</v>
      </c>
      <c r="F273">
        <v>8.9388</v>
      </c>
      <c r="G273" t="s">
        <v>432</v>
      </c>
      <c r="H273">
        <v>1.65</v>
      </c>
      <c r="I273">
        <v>69.3295</v>
      </c>
      <c r="K273" s="2">
        <v>0.559722222222222</v>
      </c>
      <c r="L273" s="3">
        <f t="shared" si="22"/>
        <v>295.5597222222222</v>
      </c>
      <c r="M273">
        <f t="shared" si="18"/>
        <v>499.4175473295174</v>
      </c>
      <c r="N273">
        <f t="shared" si="23"/>
        <v>110.00385310115794</v>
      </c>
    </row>
    <row r="274" spans="1:14" ht="12.75">
      <c r="A274" t="s">
        <v>231</v>
      </c>
      <c r="B274" s="1">
        <v>36820</v>
      </c>
      <c r="C274" s="2">
        <v>0.564236111111111</v>
      </c>
      <c r="D274" t="s">
        <v>431</v>
      </c>
      <c r="E274">
        <v>0.666</v>
      </c>
      <c r="F274">
        <v>8.9533</v>
      </c>
      <c r="G274" t="s">
        <v>432</v>
      </c>
      <c r="H274">
        <v>1.648</v>
      </c>
      <c r="I274">
        <v>69.8569</v>
      </c>
      <c r="K274" s="2">
        <v>0.561805555555555</v>
      </c>
      <c r="L274" s="3">
        <f t="shared" si="22"/>
        <v>295.56180555555557</v>
      </c>
      <c r="M274">
        <f t="shared" si="18"/>
        <v>500.22767334601605</v>
      </c>
      <c r="N274">
        <f t="shared" si="23"/>
        <v>110.62995287242805</v>
      </c>
    </row>
    <row r="275" spans="1:14" ht="12.75">
      <c r="A275" t="s">
        <v>232</v>
      </c>
      <c r="B275" s="1">
        <v>36820</v>
      </c>
      <c r="C275" s="2">
        <v>0.5663194444444445</v>
      </c>
      <c r="D275" t="s">
        <v>431</v>
      </c>
      <c r="E275">
        <v>0.67</v>
      </c>
      <c r="F275">
        <v>9.2561</v>
      </c>
      <c r="G275" t="s">
        <v>432</v>
      </c>
      <c r="H275">
        <v>1.653</v>
      </c>
      <c r="I275">
        <v>69.0562</v>
      </c>
      <c r="K275" s="2">
        <v>0.563888888888889</v>
      </c>
      <c r="L275" s="3">
        <f t="shared" si="22"/>
        <v>295.56388888888887</v>
      </c>
      <c r="M275">
        <f aca="true" t="shared" si="24" ref="M275:M338">500*F275/AVERAGE($Q$367,$Q$207)</f>
        <v>517.1453394008978</v>
      </c>
      <c r="N275">
        <f t="shared" si="23"/>
        <v>109.67940663265566</v>
      </c>
    </row>
    <row r="276" spans="1:14" ht="12.75">
      <c r="A276" t="s">
        <v>233</v>
      </c>
      <c r="B276" s="1">
        <v>36820</v>
      </c>
      <c r="C276" s="2">
        <v>0.5684606481481481</v>
      </c>
      <c r="D276" t="s">
        <v>431</v>
      </c>
      <c r="E276">
        <v>0.666</v>
      </c>
      <c r="F276">
        <v>9.257</v>
      </c>
      <c r="G276" t="s">
        <v>432</v>
      </c>
      <c r="H276">
        <v>1.65</v>
      </c>
      <c r="I276">
        <v>67.4559</v>
      </c>
      <c r="K276" s="2">
        <v>0.565972222222222</v>
      </c>
      <c r="L276" s="3">
        <f t="shared" si="22"/>
        <v>295.56597222222223</v>
      </c>
      <c r="M276">
        <f t="shared" si="24"/>
        <v>517.1956230846805</v>
      </c>
      <c r="N276">
        <f t="shared" si="23"/>
        <v>107.77962001156439</v>
      </c>
    </row>
    <row r="277" spans="1:14" ht="12.75">
      <c r="A277" t="s">
        <v>234</v>
      </c>
      <c r="B277" s="1">
        <v>36820</v>
      </c>
      <c r="C277" s="2">
        <v>0.5704861111111111</v>
      </c>
      <c r="D277" t="s">
        <v>431</v>
      </c>
      <c r="E277">
        <v>0.666</v>
      </c>
      <c r="F277">
        <v>9.2772</v>
      </c>
      <c r="G277" t="s">
        <v>432</v>
      </c>
      <c r="H277">
        <v>1.648</v>
      </c>
      <c r="I277">
        <v>66.5047</v>
      </c>
      <c r="K277" s="2">
        <v>0.568055555555555</v>
      </c>
      <c r="L277" s="3">
        <f t="shared" si="22"/>
        <v>295.56805555555553</v>
      </c>
      <c r="M277">
        <f t="shared" si="24"/>
        <v>518.3242124318028</v>
      </c>
      <c r="N277">
        <f t="shared" si="23"/>
        <v>106.65040859246673</v>
      </c>
    </row>
    <row r="278" spans="1:14" ht="12.75">
      <c r="A278" t="s">
        <v>235</v>
      </c>
      <c r="B278" s="1">
        <v>36820</v>
      </c>
      <c r="C278" s="2">
        <v>0.5725694444444445</v>
      </c>
      <c r="D278" t="s">
        <v>431</v>
      </c>
      <c r="E278">
        <v>0.666</v>
      </c>
      <c r="F278">
        <v>9.2329</v>
      </c>
      <c r="G278" t="s">
        <v>432</v>
      </c>
      <c r="H278">
        <v>1.648</v>
      </c>
      <c r="I278">
        <v>68.6392</v>
      </c>
      <c r="K278" s="2">
        <v>0.570138888888888</v>
      </c>
      <c r="L278" s="3">
        <f t="shared" si="22"/>
        <v>295.5701388888889</v>
      </c>
      <c r="M278">
        <f t="shared" si="24"/>
        <v>515.8491377745002</v>
      </c>
      <c r="N278">
        <f t="shared" si="23"/>
        <v>109.18436756435906</v>
      </c>
    </row>
    <row r="279" spans="1:14" ht="12.75">
      <c r="A279" t="s">
        <v>236</v>
      </c>
      <c r="B279" s="1">
        <v>36820</v>
      </c>
      <c r="C279" s="2">
        <v>0.5746643518518518</v>
      </c>
      <c r="D279" t="s">
        <v>431</v>
      </c>
      <c r="E279">
        <v>0.666</v>
      </c>
      <c r="F279">
        <v>8.7036</v>
      </c>
      <c r="G279" t="s">
        <v>432</v>
      </c>
      <c r="H279">
        <v>1.648</v>
      </c>
      <c r="I279">
        <v>69.4133</v>
      </c>
      <c r="K279" s="2">
        <v>0.572222222222222</v>
      </c>
      <c r="L279" s="3">
        <f t="shared" si="22"/>
        <v>295.5722222222222</v>
      </c>
      <c r="M279">
        <f t="shared" si="24"/>
        <v>486.2767446343119</v>
      </c>
      <c r="N279">
        <f t="shared" si="23"/>
        <v>110.10333577243674</v>
      </c>
    </row>
    <row r="280" spans="1:14" ht="12.75">
      <c r="A280" t="s">
        <v>237</v>
      </c>
      <c r="B280" s="1">
        <v>36820</v>
      </c>
      <c r="C280" s="2">
        <v>0.5767476851851852</v>
      </c>
      <c r="D280" t="s">
        <v>431</v>
      </c>
      <c r="E280">
        <v>0.666</v>
      </c>
      <c r="F280">
        <v>8.5751</v>
      </c>
      <c r="G280" t="s">
        <v>432</v>
      </c>
      <c r="H280">
        <v>1.648</v>
      </c>
      <c r="I280">
        <v>72.4396</v>
      </c>
      <c r="K280" s="2">
        <v>0.574305555555555</v>
      </c>
      <c r="L280" s="3">
        <f t="shared" si="22"/>
        <v>295.57430555555555</v>
      </c>
      <c r="M280">
        <f t="shared" si="24"/>
        <v>479.09735200534124</v>
      </c>
      <c r="N280">
        <f t="shared" si="23"/>
        <v>113.69598980693556</v>
      </c>
    </row>
    <row r="281" spans="1:14" ht="12.75">
      <c r="A281" t="s">
        <v>238</v>
      </c>
      <c r="B281" s="1">
        <v>36820</v>
      </c>
      <c r="C281" s="2">
        <v>0.5788310185185185</v>
      </c>
      <c r="D281" t="s">
        <v>431</v>
      </c>
      <c r="E281">
        <v>0.666</v>
      </c>
      <c r="F281">
        <v>9.15</v>
      </c>
      <c r="G281" t="s">
        <v>432</v>
      </c>
      <c r="H281">
        <v>1.648</v>
      </c>
      <c r="I281">
        <v>70.2317</v>
      </c>
      <c r="K281" s="2">
        <v>0.576388888888888</v>
      </c>
      <c r="L281" s="3">
        <f t="shared" si="22"/>
        <v>295.5763888888889</v>
      </c>
      <c r="M281">
        <f t="shared" si="24"/>
        <v>511.21745179051817</v>
      </c>
      <c r="N281">
        <f t="shared" si="23"/>
        <v>111.07489446187068</v>
      </c>
    </row>
    <row r="282" spans="1:14" ht="12.75">
      <c r="A282" t="s">
        <v>239</v>
      </c>
      <c r="B282" s="1">
        <v>36820</v>
      </c>
      <c r="C282" s="2">
        <v>0.5809143518518519</v>
      </c>
      <c r="D282" t="s">
        <v>431</v>
      </c>
      <c r="E282">
        <v>0.666</v>
      </c>
      <c r="F282">
        <v>9.1659</v>
      </c>
      <c r="G282" t="s">
        <v>432</v>
      </c>
      <c r="H282">
        <v>1.648</v>
      </c>
      <c r="I282">
        <v>69.8351</v>
      </c>
      <c r="K282" s="2">
        <v>0.578472222222222</v>
      </c>
      <c r="L282" s="3">
        <f t="shared" si="22"/>
        <v>295.5784722222222</v>
      </c>
      <c r="M282">
        <f t="shared" si="24"/>
        <v>512.1057968706788</v>
      </c>
      <c r="N282">
        <f t="shared" si="23"/>
        <v>110.60407313216697</v>
      </c>
    </row>
    <row r="283" spans="1:14" ht="12.75">
      <c r="A283" t="s">
        <v>240</v>
      </c>
      <c r="B283" s="1">
        <v>36820</v>
      </c>
      <c r="C283" s="2">
        <v>0.5829976851851851</v>
      </c>
      <c r="D283" t="s">
        <v>431</v>
      </c>
      <c r="E283">
        <v>0.668</v>
      </c>
      <c r="F283">
        <v>9.7725</v>
      </c>
      <c r="G283" t="s">
        <v>432</v>
      </c>
      <c r="H283">
        <v>1.65</v>
      </c>
      <c r="I283">
        <v>68.445</v>
      </c>
      <c r="K283" s="2">
        <v>0.580555555555555</v>
      </c>
      <c r="L283" s="3">
        <f t="shared" si="22"/>
        <v>295.5805555555556</v>
      </c>
      <c r="M283">
        <f t="shared" si="24"/>
        <v>545.996999740201</v>
      </c>
      <c r="N283">
        <f t="shared" si="23"/>
        <v>108.95382419010676</v>
      </c>
    </row>
    <row r="284" spans="1:14" ht="12.75">
      <c r="A284" t="s">
        <v>241</v>
      </c>
      <c r="B284" s="1">
        <v>36820</v>
      </c>
      <c r="C284" s="2">
        <v>0.5850810185185186</v>
      </c>
      <c r="D284" t="s">
        <v>431</v>
      </c>
      <c r="E284">
        <v>0.668</v>
      </c>
      <c r="F284">
        <v>8.8361</v>
      </c>
      <c r="G284" t="s">
        <v>432</v>
      </c>
      <c r="H284">
        <v>1.65</v>
      </c>
      <c r="I284">
        <v>71.6897</v>
      </c>
      <c r="K284" s="2">
        <v>0.582638888888888</v>
      </c>
      <c r="L284" s="3">
        <f t="shared" si="22"/>
        <v>295.5826388888889</v>
      </c>
      <c r="M284">
        <f t="shared" si="24"/>
        <v>493.67962030231666</v>
      </c>
      <c r="N284">
        <f t="shared" si="23"/>
        <v>112.80575048483573</v>
      </c>
    </row>
    <row r="285" spans="1:14" ht="12.75">
      <c r="A285" t="s">
        <v>242</v>
      </c>
      <c r="B285" s="1">
        <v>36820</v>
      </c>
      <c r="C285" s="2">
        <v>0.5871643518518518</v>
      </c>
      <c r="D285" t="s">
        <v>431</v>
      </c>
      <c r="E285">
        <v>0.668</v>
      </c>
      <c r="F285">
        <v>8.6525</v>
      </c>
      <c r="G285" t="s">
        <v>432</v>
      </c>
      <c r="H285">
        <v>1.651</v>
      </c>
      <c r="I285">
        <v>71.3448</v>
      </c>
      <c r="K285" s="2">
        <v>0.584722222222221</v>
      </c>
      <c r="L285" s="3">
        <f t="shared" si="22"/>
        <v>295.58472222222224</v>
      </c>
      <c r="M285">
        <f t="shared" si="24"/>
        <v>483.4217488106512</v>
      </c>
      <c r="N285">
        <f t="shared" si="23"/>
        <v>112.39630450244849</v>
      </c>
    </row>
    <row r="286" spans="1:14" ht="12.75">
      <c r="A286" t="s">
        <v>243</v>
      </c>
      <c r="B286" s="1">
        <v>36820</v>
      </c>
      <c r="C286" s="2">
        <v>0.5892592592592593</v>
      </c>
      <c r="D286" t="s">
        <v>431</v>
      </c>
      <c r="E286">
        <v>0.666</v>
      </c>
      <c r="F286">
        <v>8.7543</v>
      </c>
      <c r="G286" t="s">
        <v>432</v>
      </c>
      <c r="H286">
        <v>1.65</v>
      </c>
      <c r="I286">
        <v>71.1579</v>
      </c>
      <c r="K286" s="2">
        <v>0.586805555555554</v>
      </c>
      <c r="L286" s="3">
        <f t="shared" si="22"/>
        <v>295.58680555555554</v>
      </c>
      <c r="M286">
        <f t="shared" si="24"/>
        <v>489.10939215406927</v>
      </c>
      <c r="N286">
        <f t="shared" si="23"/>
        <v>112.17442727975154</v>
      </c>
    </row>
    <row r="287" spans="1:14" ht="12.75">
      <c r="A287" t="s">
        <v>244</v>
      </c>
      <c r="B287" s="1">
        <v>36820</v>
      </c>
      <c r="C287" s="2">
        <v>0.5913425925925926</v>
      </c>
      <c r="D287" t="s">
        <v>431</v>
      </c>
      <c r="E287">
        <v>0.668</v>
      </c>
      <c r="F287">
        <v>9.0112</v>
      </c>
      <c r="G287" t="s">
        <v>432</v>
      </c>
      <c r="H287">
        <v>1.65</v>
      </c>
      <c r="I287">
        <v>69.6642</v>
      </c>
      <c r="K287" s="2">
        <v>0.588888888888888</v>
      </c>
      <c r="L287" s="3">
        <f t="shared" si="22"/>
        <v>295.5888888888889</v>
      </c>
      <c r="M287">
        <f t="shared" si="24"/>
        <v>503.46259033603474</v>
      </c>
      <c r="N287">
        <f t="shared" si="23"/>
        <v>110.40119021424877</v>
      </c>
    </row>
    <row r="288" spans="1:14" ht="12.75">
      <c r="A288" t="s">
        <v>245</v>
      </c>
      <c r="B288" s="1">
        <v>36820</v>
      </c>
      <c r="C288" s="2">
        <v>0.5934259259259259</v>
      </c>
      <c r="D288" t="s">
        <v>431</v>
      </c>
      <c r="E288">
        <v>0.668</v>
      </c>
      <c r="F288">
        <v>9.5891</v>
      </c>
      <c r="G288" t="s">
        <v>432</v>
      </c>
      <c r="H288">
        <v>1.65</v>
      </c>
      <c r="I288">
        <v>71.1932</v>
      </c>
      <c r="K288" s="2">
        <v>0.590972222222222</v>
      </c>
      <c r="L288" s="3">
        <f t="shared" si="22"/>
        <v>295.5909722222222</v>
      </c>
      <c r="M288">
        <f t="shared" si="24"/>
        <v>535.7503024004872</v>
      </c>
      <c r="N288">
        <f t="shared" si="23"/>
        <v>112.2163334646697</v>
      </c>
    </row>
    <row r="289" spans="1:14" ht="12.75">
      <c r="A289" t="s">
        <v>246</v>
      </c>
      <c r="B289" s="1">
        <v>36820</v>
      </c>
      <c r="C289" s="2">
        <v>0.5955092592592592</v>
      </c>
      <c r="D289" t="s">
        <v>431</v>
      </c>
      <c r="E289">
        <v>0.668</v>
      </c>
      <c r="F289">
        <v>8.748</v>
      </c>
      <c r="G289" t="s">
        <v>432</v>
      </c>
      <c r="H289">
        <v>1.65</v>
      </c>
      <c r="I289">
        <v>72.2345</v>
      </c>
      <c r="K289" s="2">
        <v>0.593055555555555</v>
      </c>
      <c r="L289" s="3">
        <f t="shared" si="22"/>
        <v>295.59305555555557</v>
      </c>
      <c r="M289">
        <f t="shared" si="24"/>
        <v>488.7574063675905</v>
      </c>
      <c r="N289">
        <f t="shared" si="23"/>
        <v>113.45250656255277</v>
      </c>
    </row>
    <row r="290" spans="1:14" ht="12.75">
      <c r="A290" t="s">
        <v>247</v>
      </c>
      <c r="B290" s="1">
        <v>36820</v>
      </c>
      <c r="C290" s="2">
        <v>0.5975925925925926</v>
      </c>
      <c r="D290" t="s">
        <v>431</v>
      </c>
      <c r="E290">
        <v>0.668</v>
      </c>
      <c r="F290">
        <v>8.6213</v>
      </c>
      <c r="G290" t="s">
        <v>432</v>
      </c>
      <c r="H290">
        <v>1.651</v>
      </c>
      <c r="I290">
        <v>71.2546</v>
      </c>
      <c r="K290" s="2">
        <v>0.595138888888888</v>
      </c>
      <c r="L290" s="3">
        <f t="shared" si="22"/>
        <v>295.59513888888887</v>
      </c>
      <c r="M290">
        <f t="shared" si="24"/>
        <v>481.6785811061851</v>
      </c>
      <c r="N290">
        <f t="shared" si="23"/>
        <v>112.28922410925819</v>
      </c>
    </row>
    <row r="291" spans="1:14" ht="12.75">
      <c r="A291" t="s">
        <v>248</v>
      </c>
      <c r="B291" s="1">
        <v>36820</v>
      </c>
      <c r="C291" s="2">
        <v>0.599675925925926</v>
      </c>
      <c r="D291" t="s">
        <v>431</v>
      </c>
      <c r="E291">
        <v>0.666</v>
      </c>
      <c r="F291">
        <v>9.2578</v>
      </c>
      <c r="G291" t="s">
        <v>432</v>
      </c>
      <c r="H291">
        <v>1.65</v>
      </c>
      <c r="I291">
        <v>71.8524</v>
      </c>
      <c r="K291" s="2">
        <v>0.597222222222222</v>
      </c>
      <c r="L291" s="3">
        <f t="shared" si="22"/>
        <v>295.59722222222223</v>
      </c>
      <c r="M291">
        <f t="shared" si="24"/>
        <v>517.2403196924873</v>
      </c>
      <c r="N291">
        <f t="shared" si="23"/>
        <v>112.99889882155483</v>
      </c>
    </row>
    <row r="292" spans="1:14" ht="12.75">
      <c r="A292" t="s">
        <v>249</v>
      </c>
      <c r="B292" s="1">
        <v>36820</v>
      </c>
      <c r="C292" s="2">
        <v>0.6017592592592592</v>
      </c>
      <c r="D292" t="s">
        <v>431</v>
      </c>
      <c r="E292">
        <v>0.666</v>
      </c>
      <c r="F292">
        <v>9.2528</v>
      </c>
      <c r="G292" t="s">
        <v>432</v>
      </c>
      <c r="H292">
        <v>1.648</v>
      </c>
      <c r="I292">
        <v>74.7835</v>
      </c>
      <c r="K292" s="2">
        <v>0.599305555555555</v>
      </c>
      <c r="L292" s="3">
        <f t="shared" si="22"/>
        <v>295.59930555555553</v>
      </c>
      <c r="M292">
        <f t="shared" si="24"/>
        <v>516.9609658936947</v>
      </c>
      <c r="N292">
        <f t="shared" si="23"/>
        <v>116.47853674261998</v>
      </c>
    </row>
    <row r="293" spans="1:14" ht="12.75">
      <c r="A293" t="s">
        <v>439</v>
      </c>
      <c r="B293" s="1">
        <v>36820</v>
      </c>
      <c r="C293">
        <f>AVERAGE(C292,C294)</f>
        <v>0.6038483796296297</v>
      </c>
      <c r="D293" t="s">
        <v>431</v>
      </c>
      <c r="E293" t="s">
        <v>439</v>
      </c>
      <c r="F293" t="s">
        <v>439</v>
      </c>
      <c r="G293" t="s">
        <v>432</v>
      </c>
      <c r="H293" t="s">
        <v>439</v>
      </c>
      <c r="I293" t="s">
        <v>439</v>
      </c>
      <c r="K293" s="2">
        <v>0.601388888888888</v>
      </c>
      <c r="L293" s="3">
        <f t="shared" si="22"/>
        <v>295.6013888888889</v>
      </c>
      <c r="M293" t="s">
        <v>439</v>
      </c>
      <c r="N293" t="s">
        <v>439</v>
      </c>
    </row>
    <row r="294" spans="1:14" ht="12.75">
      <c r="A294" t="s">
        <v>250</v>
      </c>
      <c r="B294" s="1">
        <v>36820</v>
      </c>
      <c r="C294" s="2">
        <v>0.6059375</v>
      </c>
      <c r="D294" t="s">
        <v>431</v>
      </c>
      <c r="E294">
        <v>0.666</v>
      </c>
      <c r="F294">
        <v>9.282</v>
      </c>
      <c r="G294" t="s">
        <v>432</v>
      </c>
      <c r="H294">
        <v>1.65</v>
      </c>
      <c r="I294">
        <v>71.9194</v>
      </c>
      <c r="K294" s="2">
        <v>0.603472222222222</v>
      </c>
      <c r="L294" s="3">
        <f t="shared" si="22"/>
        <v>295.6034722222222</v>
      </c>
      <c r="M294">
        <f t="shared" si="24"/>
        <v>518.5923920786437</v>
      </c>
      <c r="N294">
        <f aca="true" t="shared" si="25" ref="N294:N302">(277-103)/(-60+(AVERAGE($P$207,$P$367)))*I294+277-((277-103)/(-60+(AVERAGE($P$207,$P$367)))*210)</f>
        <v>113.07843747281592</v>
      </c>
    </row>
    <row r="295" spans="1:14" ht="12.75">
      <c r="A295" t="s">
        <v>251</v>
      </c>
      <c r="B295" s="1">
        <v>36820</v>
      </c>
      <c r="C295" s="2">
        <v>0.6080208333333333</v>
      </c>
      <c r="D295" t="s">
        <v>431</v>
      </c>
      <c r="E295">
        <v>0.666</v>
      </c>
      <c r="F295">
        <v>9.4345</v>
      </c>
      <c r="G295" t="s">
        <v>432</v>
      </c>
      <c r="H295">
        <v>1.65</v>
      </c>
      <c r="I295">
        <v>72.6548</v>
      </c>
      <c r="K295" s="2">
        <v>0.605555555555555</v>
      </c>
      <c r="L295" s="3">
        <f t="shared" si="22"/>
        <v>295.60555555555555</v>
      </c>
      <c r="M295">
        <f t="shared" si="24"/>
        <v>527.112682941819</v>
      </c>
      <c r="N295">
        <f t="shared" si="25"/>
        <v>113.95146320620998</v>
      </c>
    </row>
    <row r="296" spans="1:14" ht="12.75">
      <c r="A296" t="s">
        <v>252</v>
      </c>
      <c r="B296" s="1">
        <v>36820</v>
      </c>
      <c r="C296" s="2">
        <v>0.6101041666666667</v>
      </c>
      <c r="D296" t="s">
        <v>431</v>
      </c>
      <c r="E296">
        <v>0.668</v>
      </c>
      <c r="F296">
        <v>9.1936</v>
      </c>
      <c r="G296" t="s">
        <v>432</v>
      </c>
      <c r="H296">
        <v>1.65</v>
      </c>
      <c r="I296">
        <v>74.4253</v>
      </c>
      <c r="K296" s="2">
        <v>0.607638888888888</v>
      </c>
      <c r="L296" s="3">
        <f t="shared" si="22"/>
        <v>295.6076388888889</v>
      </c>
      <c r="M296">
        <f t="shared" si="24"/>
        <v>513.65341691599</v>
      </c>
      <c r="N296">
        <f t="shared" si="25"/>
        <v>116.05330174438532</v>
      </c>
    </row>
    <row r="297" spans="1:14" ht="12.75">
      <c r="A297" t="s">
        <v>253</v>
      </c>
      <c r="B297" s="1">
        <v>36820</v>
      </c>
      <c r="C297" s="2">
        <v>0.6121875</v>
      </c>
      <c r="D297" t="s">
        <v>431</v>
      </c>
      <c r="E297">
        <v>0.666</v>
      </c>
      <c r="F297">
        <v>9.1293</v>
      </c>
      <c r="G297" t="s">
        <v>432</v>
      </c>
      <c r="H297">
        <v>1.65</v>
      </c>
      <c r="I297">
        <v>74.1859</v>
      </c>
      <c r="K297" s="2">
        <v>0.609722222222222</v>
      </c>
      <c r="L297" s="3">
        <f t="shared" si="22"/>
        <v>295.6097222222222</v>
      </c>
      <c r="M297">
        <f t="shared" si="24"/>
        <v>510.0609270635167</v>
      </c>
      <c r="N297">
        <f t="shared" si="25"/>
        <v>115.76909945913306</v>
      </c>
    </row>
    <row r="298" spans="1:14" ht="12.75">
      <c r="A298" t="s">
        <v>254</v>
      </c>
      <c r="B298" s="1">
        <v>36820</v>
      </c>
      <c r="C298" s="2">
        <v>0.6142708333333333</v>
      </c>
      <c r="D298" t="s">
        <v>431</v>
      </c>
      <c r="E298">
        <v>0.668</v>
      </c>
      <c r="F298">
        <v>8.257</v>
      </c>
      <c r="G298" t="s">
        <v>432</v>
      </c>
      <c r="H298">
        <v>1.65</v>
      </c>
      <c r="I298">
        <v>74.8167</v>
      </c>
      <c r="K298" s="2">
        <v>0.611805555555555</v>
      </c>
      <c r="L298" s="3">
        <f t="shared" si="22"/>
        <v>295.6118055555556</v>
      </c>
      <c r="M298">
        <f t="shared" si="24"/>
        <v>461.32486332615395</v>
      </c>
      <c r="N298">
        <f t="shared" si="25"/>
        <v>116.51794992503594</v>
      </c>
    </row>
    <row r="299" spans="1:14" ht="12.75">
      <c r="A299" t="s">
        <v>255</v>
      </c>
      <c r="B299" s="1">
        <v>36820</v>
      </c>
      <c r="C299" s="2">
        <v>0.6163657407407407</v>
      </c>
      <c r="D299" t="s">
        <v>431</v>
      </c>
      <c r="E299">
        <v>0.666</v>
      </c>
      <c r="F299">
        <v>8.457</v>
      </c>
      <c r="G299" t="s">
        <v>432</v>
      </c>
      <c r="H299">
        <v>1.65</v>
      </c>
      <c r="I299">
        <v>77.4604</v>
      </c>
      <c r="K299" s="2">
        <v>0.613888888888888</v>
      </c>
      <c r="L299" s="3">
        <f t="shared" si="22"/>
        <v>295.6138888888889</v>
      </c>
      <c r="M299">
        <f t="shared" si="24"/>
        <v>472.49901527785926</v>
      </c>
      <c r="N299">
        <f t="shared" si="25"/>
        <v>119.65640264651248</v>
      </c>
    </row>
    <row r="300" spans="1:14" ht="12.75">
      <c r="A300" t="s">
        <v>256</v>
      </c>
      <c r="B300" s="1">
        <v>36820</v>
      </c>
      <c r="C300" s="2">
        <v>0.6184490740740741</v>
      </c>
      <c r="D300" t="s">
        <v>431</v>
      </c>
      <c r="E300">
        <v>0.668</v>
      </c>
      <c r="F300">
        <v>9.1317</v>
      </c>
      <c r="G300" t="s">
        <v>432</v>
      </c>
      <c r="H300">
        <v>1.65</v>
      </c>
      <c r="I300">
        <v>77.0097</v>
      </c>
      <c r="K300" s="2">
        <v>0.615972222222221</v>
      </c>
      <c r="L300" s="3">
        <f t="shared" si="22"/>
        <v>295.61597222222224</v>
      </c>
      <c r="M300">
        <f t="shared" si="24"/>
        <v>510.19501688693714</v>
      </c>
      <c r="N300">
        <f t="shared" si="25"/>
        <v>119.12135682377564</v>
      </c>
    </row>
    <row r="301" spans="1:14" ht="12.75">
      <c r="A301" t="s">
        <v>257</v>
      </c>
      <c r="B301" s="1">
        <v>36820</v>
      </c>
      <c r="C301" s="2">
        <v>0.6205324074074073</v>
      </c>
      <c r="D301" t="s">
        <v>431</v>
      </c>
      <c r="E301">
        <v>0.668</v>
      </c>
      <c r="F301">
        <v>9.1882</v>
      </c>
      <c r="G301" t="s">
        <v>432</v>
      </c>
      <c r="H301">
        <v>1.65</v>
      </c>
      <c r="I301">
        <v>74.5439</v>
      </c>
      <c r="K301" s="2">
        <v>0.618055555555554</v>
      </c>
      <c r="L301" s="3">
        <f t="shared" si="22"/>
        <v>295.61805555555554</v>
      </c>
      <c r="M301">
        <f t="shared" si="24"/>
        <v>513.3517148132939</v>
      </c>
      <c r="N301">
        <f t="shared" si="25"/>
        <v>116.19409702855799</v>
      </c>
    </row>
    <row r="302" spans="1:14" ht="12.75">
      <c r="A302" t="s">
        <v>258</v>
      </c>
      <c r="B302" s="1">
        <v>36820</v>
      </c>
      <c r="C302" s="2">
        <v>0.6226157407407408</v>
      </c>
      <c r="D302" t="s">
        <v>431</v>
      </c>
      <c r="E302">
        <v>0.666</v>
      </c>
      <c r="F302">
        <v>8.9568</v>
      </c>
      <c r="G302" t="s">
        <v>432</v>
      </c>
      <c r="H302">
        <v>1.648</v>
      </c>
      <c r="I302">
        <v>76.8693</v>
      </c>
      <c r="K302" s="2">
        <v>0.620138888888888</v>
      </c>
      <c r="L302" s="3">
        <f t="shared" si="22"/>
        <v>295.6201388888889</v>
      </c>
      <c r="M302">
        <f t="shared" si="24"/>
        <v>500.4232210051708</v>
      </c>
      <c r="N302">
        <f t="shared" si="25"/>
        <v>118.95468179934196</v>
      </c>
    </row>
    <row r="303" spans="1:14" ht="12.75">
      <c r="A303" t="s">
        <v>439</v>
      </c>
      <c r="B303" s="1">
        <v>36820</v>
      </c>
      <c r="C303">
        <f>AVERAGE(C302,C304)</f>
        <v>0.6247280092592593</v>
      </c>
      <c r="D303" t="s">
        <v>431</v>
      </c>
      <c r="E303" t="s">
        <v>439</v>
      </c>
      <c r="F303" t="s">
        <v>439</v>
      </c>
      <c r="G303" t="s">
        <v>432</v>
      </c>
      <c r="H303" t="s">
        <v>439</v>
      </c>
      <c r="I303" t="s">
        <v>439</v>
      </c>
      <c r="K303" s="2">
        <v>0.622222222222222</v>
      </c>
      <c r="L303" s="3">
        <f t="shared" si="22"/>
        <v>295.6222222222222</v>
      </c>
      <c r="M303" t="s">
        <v>439</v>
      </c>
      <c r="N303" t="s">
        <v>439</v>
      </c>
    </row>
    <row r="304" spans="1:14" ht="12.75">
      <c r="A304" t="s">
        <v>259</v>
      </c>
      <c r="B304" s="1">
        <v>36820</v>
      </c>
      <c r="C304" s="2">
        <v>0.6268402777777778</v>
      </c>
      <c r="D304" t="s">
        <v>431</v>
      </c>
      <c r="E304">
        <v>0.666</v>
      </c>
      <c r="F304">
        <v>9.3314</v>
      </c>
      <c r="G304" t="s">
        <v>432</v>
      </c>
      <c r="H304">
        <v>1.65</v>
      </c>
      <c r="I304">
        <v>76.5343</v>
      </c>
      <c r="K304" s="2">
        <v>0.624305555555555</v>
      </c>
      <c r="L304" s="3">
        <f t="shared" si="22"/>
        <v>295.62430555555557</v>
      </c>
      <c r="M304">
        <f t="shared" si="24"/>
        <v>521.3524076107149</v>
      </c>
      <c r="N304">
        <f aca="true" t="shared" si="26" ref="N304:N319">(277-103)/(-60+(AVERAGE($P$207,$P$367)))*I304+277-((277-103)/(-60+(AVERAGE($P$207,$P$367)))*210)</f>
        <v>118.55698854303651</v>
      </c>
    </row>
    <row r="305" spans="1:14" ht="12.75">
      <c r="A305" t="s">
        <v>260</v>
      </c>
      <c r="B305" s="1">
        <v>36820</v>
      </c>
      <c r="C305" s="2">
        <v>0.6288657407407408</v>
      </c>
      <c r="D305" t="s">
        <v>431</v>
      </c>
      <c r="E305">
        <v>0.666</v>
      </c>
      <c r="F305">
        <v>9.6637</v>
      </c>
      <c r="G305" t="s">
        <v>432</v>
      </c>
      <c r="H305">
        <v>1.648</v>
      </c>
      <c r="I305">
        <v>77.5033</v>
      </c>
      <c r="K305" s="2">
        <v>0.626388888888888</v>
      </c>
      <c r="L305" s="3">
        <f t="shared" si="22"/>
        <v>295.62638888888887</v>
      </c>
      <c r="M305">
        <f t="shared" si="24"/>
        <v>539.9182610784733</v>
      </c>
      <c r="N305">
        <f t="shared" si="26"/>
        <v>119.70733112620056</v>
      </c>
    </row>
    <row r="306" spans="1:14" ht="12.75">
      <c r="A306" t="s">
        <v>261</v>
      </c>
      <c r="B306" s="1">
        <v>36820</v>
      </c>
      <c r="C306" s="2">
        <v>0.6309490740740741</v>
      </c>
      <c r="D306" t="s">
        <v>431</v>
      </c>
      <c r="E306">
        <v>0.666</v>
      </c>
      <c r="F306">
        <v>9.2081</v>
      </c>
      <c r="G306" t="s">
        <v>432</v>
      </c>
      <c r="H306">
        <v>1.65</v>
      </c>
      <c r="I306">
        <v>79.621</v>
      </c>
      <c r="K306" s="2">
        <v>0.628472222222222</v>
      </c>
      <c r="L306" s="3">
        <f t="shared" si="22"/>
        <v>295.62847222222223</v>
      </c>
      <c r="M306">
        <f t="shared" si="24"/>
        <v>514.4635429324886</v>
      </c>
      <c r="N306">
        <f t="shared" si="26"/>
        <v>122.22134607807519</v>
      </c>
    </row>
    <row r="307" spans="1:14" ht="12.75">
      <c r="A307" t="s">
        <v>262</v>
      </c>
      <c r="B307" s="1">
        <v>36820</v>
      </c>
      <c r="C307" s="2">
        <v>0.6330439814814816</v>
      </c>
      <c r="D307" t="s">
        <v>431</v>
      </c>
      <c r="E307">
        <v>0.666</v>
      </c>
      <c r="F307">
        <v>9.0128</v>
      </c>
      <c r="G307" t="s">
        <v>432</v>
      </c>
      <c r="H307">
        <v>1.65</v>
      </c>
      <c r="I307">
        <v>80.2018</v>
      </c>
      <c r="K307" s="2">
        <v>0.630555555555555</v>
      </c>
      <c r="L307" s="3">
        <f t="shared" si="22"/>
        <v>295.63055555555553</v>
      </c>
      <c r="M307">
        <f t="shared" si="24"/>
        <v>503.5519835516484</v>
      </c>
      <c r="N307">
        <f t="shared" si="26"/>
        <v>122.9108393415444</v>
      </c>
    </row>
    <row r="308" spans="1:14" ht="12.75">
      <c r="A308" t="s">
        <v>263</v>
      </c>
      <c r="B308" s="1">
        <v>36820</v>
      </c>
      <c r="C308" s="2">
        <v>0.6351273148148148</v>
      </c>
      <c r="D308" t="s">
        <v>431</v>
      </c>
      <c r="E308">
        <v>0.668</v>
      </c>
      <c r="F308">
        <v>9.0089</v>
      </c>
      <c r="G308" t="s">
        <v>432</v>
      </c>
      <c r="H308">
        <v>1.65</v>
      </c>
      <c r="I308">
        <v>77.5069</v>
      </c>
      <c r="K308" s="2">
        <v>0.632638888888888</v>
      </c>
      <c r="L308" s="3">
        <f t="shared" si="22"/>
        <v>295.6326388888889</v>
      </c>
      <c r="M308">
        <f t="shared" si="24"/>
        <v>503.33408758859014</v>
      </c>
      <c r="N308">
        <f t="shared" si="26"/>
        <v>119.71160484477579</v>
      </c>
    </row>
    <row r="309" spans="1:14" ht="12.75">
      <c r="A309" t="s">
        <v>264</v>
      </c>
      <c r="B309" s="1">
        <v>36820</v>
      </c>
      <c r="C309" s="2">
        <v>0.6372106481481482</v>
      </c>
      <c r="D309" t="s">
        <v>431</v>
      </c>
      <c r="E309">
        <v>0.666</v>
      </c>
      <c r="F309">
        <v>9.1562</v>
      </c>
      <c r="G309" t="s">
        <v>432</v>
      </c>
      <c r="H309">
        <v>1.648</v>
      </c>
      <c r="I309">
        <v>77.167</v>
      </c>
      <c r="K309" s="2">
        <v>0.634722222222222</v>
      </c>
      <c r="L309" s="3">
        <f t="shared" si="22"/>
        <v>295.6347222222222</v>
      </c>
      <c r="M309">
        <f t="shared" si="24"/>
        <v>511.5638505010211</v>
      </c>
      <c r="N309">
        <f t="shared" si="26"/>
        <v>119.30809458263187</v>
      </c>
    </row>
    <row r="310" spans="1:14" ht="12.75">
      <c r="A310" t="s">
        <v>265</v>
      </c>
      <c r="B310" s="1">
        <v>36820</v>
      </c>
      <c r="C310" s="2">
        <v>0.6392939814814814</v>
      </c>
      <c r="D310" t="s">
        <v>431</v>
      </c>
      <c r="E310">
        <v>0.668</v>
      </c>
      <c r="F310">
        <v>8.9687</v>
      </c>
      <c r="G310" t="s">
        <v>432</v>
      </c>
      <c r="H310">
        <v>1.65</v>
      </c>
      <c r="I310">
        <v>79.7581</v>
      </c>
      <c r="K310" s="2">
        <v>0.636805555555555</v>
      </c>
      <c r="L310" s="3">
        <f t="shared" si="22"/>
        <v>295.63680555555555</v>
      </c>
      <c r="M310">
        <f t="shared" si="24"/>
        <v>501.08808304629736</v>
      </c>
      <c r="N310">
        <f t="shared" si="26"/>
        <v>122.38410352714826</v>
      </c>
    </row>
    <row r="311" spans="1:14" ht="12.75">
      <c r="A311" t="s">
        <v>266</v>
      </c>
      <c r="B311" s="1">
        <v>36820</v>
      </c>
      <c r="C311" s="2">
        <v>0.6413773148148149</v>
      </c>
      <c r="D311" t="s">
        <v>431</v>
      </c>
      <c r="E311">
        <v>0.666</v>
      </c>
      <c r="F311">
        <v>9.0321</v>
      </c>
      <c r="G311" t="s">
        <v>432</v>
      </c>
      <c r="H311">
        <v>1.648</v>
      </c>
      <c r="I311">
        <v>77.2814</v>
      </c>
      <c r="K311" s="2">
        <v>0.638888888888888</v>
      </c>
      <c r="L311" s="3">
        <f t="shared" si="22"/>
        <v>295.6388888888889</v>
      </c>
      <c r="M311">
        <f t="shared" si="24"/>
        <v>504.6302892149879</v>
      </c>
      <c r="N311">
        <f t="shared" si="26"/>
        <v>119.44390386180007</v>
      </c>
    </row>
    <row r="312" spans="1:14" ht="12.75">
      <c r="A312" t="s">
        <v>267</v>
      </c>
      <c r="B312" s="1">
        <v>36820</v>
      </c>
      <c r="C312" s="2">
        <v>0.6434606481481482</v>
      </c>
      <c r="D312" t="s">
        <v>431</v>
      </c>
      <c r="E312">
        <v>0.666</v>
      </c>
      <c r="F312">
        <v>9.1556</v>
      </c>
      <c r="G312" t="s">
        <v>432</v>
      </c>
      <c r="H312">
        <v>1.648</v>
      </c>
      <c r="I312">
        <v>77.3463</v>
      </c>
      <c r="K312" s="2">
        <v>0.640972222222222</v>
      </c>
      <c r="L312" s="3">
        <f t="shared" si="22"/>
        <v>295.6409722222222</v>
      </c>
      <c r="M312">
        <f t="shared" si="24"/>
        <v>511.53032804516596</v>
      </c>
      <c r="N312">
        <f t="shared" si="26"/>
        <v>119.52094951055895</v>
      </c>
    </row>
    <row r="313" spans="1:14" ht="12.75">
      <c r="A313" t="s">
        <v>268</v>
      </c>
      <c r="B313" s="1">
        <v>36820</v>
      </c>
      <c r="C313" s="2">
        <v>0.6455439814814815</v>
      </c>
      <c r="D313" t="s">
        <v>431</v>
      </c>
      <c r="E313">
        <v>0.668</v>
      </c>
      <c r="F313">
        <v>9.601</v>
      </c>
      <c r="G313" t="s">
        <v>432</v>
      </c>
      <c r="H313">
        <v>1.65</v>
      </c>
      <c r="I313">
        <v>77.7791</v>
      </c>
      <c r="K313" s="2">
        <v>0.643055555555555</v>
      </c>
      <c r="L313" s="3">
        <f t="shared" si="22"/>
        <v>295.6430555555556</v>
      </c>
      <c r="M313">
        <f t="shared" si="24"/>
        <v>536.4151644416137</v>
      </c>
      <c r="N313">
        <f t="shared" si="26"/>
        <v>120.03474545482456</v>
      </c>
    </row>
    <row r="314" spans="1:14" ht="12.75">
      <c r="A314" t="s">
        <v>269</v>
      </c>
      <c r="B314" s="1">
        <v>36820</v>
      </c>
      <c r="C314" s="2">
        <v>0.6476388888888889</v>
      </c>
      <c r="D314" t="s">
        <v>431</v>
      </c>
      <c r="E314">
        <v>0.668</v>
      </c>
      <c r="F314">
        <v>8.5151</v>
      </c>
      <c r="G314" t="s">
        <v>432</v>
      </c>
      <c r="H314">
        <v>1.65</v>
      </c>
      <c r="I314">
        <v>78.7987</v>
      </c>
      <c r="K314" s="2">
        <v>0.645138888888888</v>
      </c>
      <c r="L314" s="3">
        <f t="shared" si="22"/>
        <v>295.6451388888889</v>
      </c>
      <c r="M314">
        <f t="shared" si="24"/>
        <v>475.74510641982965</v>
      </c>
      <c r="N314">
        <f t="shared" si="26"/>
        <v>121.24515752685144</v>
      </c>
    </row>
    <row r="315" spans="1:14" ht="12.75">
      <c r="A315" t="s">
        <v>270</v>
      </c>
      <c r="B315" s="1">
        <v>36820</v>
      </c>
      <c r="C315" s="2">
        <v>0.6497222222222222</v>
      </c>
      <c r="D315" t="s">
        <v>431</v>
      </c>
      <c r="E315">
        <v>0.666</v>
      </c>
      <c r="F315">
        <v>9.0627</v>
      </c>
      <c r="G315" t="s">
        <v>432</v>
      </c>
      <c r="H315">
        <v>1.648</v>
      </c>
      <c r="I315">
        <v>77.9879</v>
      </c>
      <c r="K315" s="2">
        <v>0.647222222222221</v>
      </c>
      <c r="L315" s="3">
        <f t="shared" si="22"/>
        <v>295.64722222222224</v>
      </c>
      <c r="M315">
        <f t="shared" si="24"/>
        <v>506.33993446359875</v>
      </c>
      <c r="N315">
        <f t="shared" si="26"/>
        <v>120.28262113218747</v>
      </c>
    </row>
    <row r="316" spans="1:14" ht="12.75">
      <c r="A316" t="s">
        <v>271</v>
      </c>
      <c r="B316" s="1">
        <v>36820</v>
      </c>
      <c r="C316" s="2">
        <v>0.6518055555555555</v>
      </c>
      <c r="D316" t="s">
        <v>431</v>
      </c>
      <c r="E316">
        <v>0.668</v>
      </c>
      <c r="F316">
        <v>8.7479</v>
      </c>
      <c r="G316" t="s">
        <v>432</v>
      </c>
      <c r="H316">
        <v>1.65</v>
      </c>
      <c r="I316">
        <v>82.5523</v>
      </c>
      <c r="K316" s="2">
        <v>0.649305555555554</v>
      </c>
      <c r="L316" s="3">
        <f t="shared" si="22"/>
        <v>295.64930555555554</v>
      </c>
      <c r="M316">
        <f t="shared" si="24"/>
        <v>488.7518192916146</v>
      </c>
      <c r="N316">
        <f t="shared" si="26"/>
        <v>125.70122142795006</v>
      </c>
    </row>
    <row r="317" spans="1:14" ht="12.75">
      <c r="A317" t="s">
        <v>272</v>
      </c>
      <c r="B317" s="1">
        <v>36820</v>
      </c>
      <c r="C317" s="2">
        <v>0.6538888888888889</v>
      </c>
      <c r="D317" t="s">
        <v>431</v>
      </c>
      <c r="E317">
        <v>0.666</v>
      </c>
      <c r="F317">
        <v>9.4504</v>
      </c>
      <c r="G317" t="s">
        <v>432</v>
      </c>
      <c r="H317">
        <v>1.648</v>
      </c>
      <c r="I317">
        <v>77.5039</v>
      </c>
      <c r="K317" s="2">
        <v>0.651388888888888</v>
      </c>
      <c r="L317" s="3">
        <f t="shared" si="22"/>
        <v>295.6513888888889</v>
      </c>
      <c r="M317">
        <f t="shared" si="24"/>
        <v>528.0010280219796</v>
      </c>
      <c r="N317">
        <f t="shared" si="26"/>
        <v>119.70804341262979</v>
      </c>
    </row>
    <row r="318" spans="1:14" ht="12.75">
      <c r="A318" t="s">
        <v>273</v>
      </c>
      <c r="B318" s="1">
        <v>36820</v>
      </c>
      <c r="C318" s="2">
        <v>0.6559722222222223</v>
      </c>
      <c r="D318" t="s">
        <v>431</v>
      </c>
      <c r="E318">
        <v>0.666</v>
      </c>
      <c r="F318">
        <v>9.018</v>
      </c>
      <c r="G318" t="s">
        <v>432</v>
      </c>
      <c r="H318">
        <v>1.648</v>
      </c>
      <c r="I318">
        <v>78.6788</v>
      </c>
      <c r="K318" s="2">
        <v>0.653472222222222</v>
      </c>
      <c r="L318" s="3">
        <f t="shared" si="22"/>
        <v>295.6534722222222</v>
      </c>
      <c r="M318">
        <f t="shared" si="24"/>
        <v>503.84251150239265</v>
      </c>
      <c r="N318">
        <f t="shared" si="26"/>
        <v>121.10281895541553</v>
      </c>
    </row>
    <row r="319" spans="1:14" ht="12.75">
      <c r="A319" t="s">
        <v>274</v>
      </c>
      <c r="B319" s="1">
        <v>36820</v>
      </c>
      <c r="C319" s="2">
        <v>0.6581134259259259</v>
      </c>
      <c r="D319" t="s">
        <v>431</v>
      </c>
      <c r="E319">
        <v>0.666</v>
      </c>
      <c r="F319">
        <v>10.1763</v>
      </c>
      <c r="G319" t="s">
        <v>432</v>
      </c>
      <c r="H319">
        <v>1.648</v>
      </c>
      <c r="I319">
        <v>77.9437</v>
      </c>
      <c r="K319" s="2">
        <v>0.655555555555555</v>
      </c>
      <c r="L319" s="3">
        <f t="shared" si="22"/>
        <v>295.65555555555557</v>
      </c>
      <c r="M319">
        <f t="shared" si="24"/>
        <v>568.557612530694</v>
      </c>
      <c r="N319">
        <f t="shared" si="26"/>
        <v>120.23014936523614</v>
      </c>
    </row>
    <row r="320" spans="1:14" ht="12.75">
      <c r="A320" t="s">
        <v>439</v>
      </c>
      <c r="B320" s="1">
        <v>36820</v>
      </c>
      <c r="C320">
        <f>AVERAGE(C319,C321)</f>
        <v>0.6601736111111112</v>
      </c>
      <c r="D320" t="s">
        <v>431</v>
      </c>
      <c r="E320" t="s">
        <v>439</v>
      </c>
      <c r="F320" t="s">
        <v>439</v>
      </c>
      <c r="G320" t="s">
        <v>432</v>
      </c>
      <c r="H320" t="s">
        <v>439</v>
      </c>
      <c r="I320" t="s">
        <v>439</v>
      </c>
      <c r="K320" s="2">
        <v>0.657638888888888</v>
      </c>
      <c r="L320" s="3">
        <f t="shared" si="22"/>
        <v>295.65763888888887</v>
      </c>
      <c r="M320" t="s">
        <v>439</v>
      </c>
      <c r="N320" t="s">
        <v>439</v>
      </c>
    </row>
    <row r="321" spans="1:14" ht="12.75">
      <c r="A321" t="s">
        <v>275</v>
      </c>
      <c r="B321" s="1">
        <v>36820</v>
      </c>
      <c r="C321" s="2">
        <v>0.6622337962962963</v>
      </c>
      <c r="D321" t="s">
        <v>431</v>
      </c>
      <c r="E321">
        <v>0.666</v>
      </c>
      <c r="F321">
        <v>8.8372</v>
      </c>
      <c r="G321" t="s">
        <v>432</v>
      </c>
      <c r="H321">
        <v>1.648</v>
      </c>
      <c r="I321">
        <v>72.8385</v>
      </c>
      <c r="K321" s="2">
        <v>0.659722222222221</v>
      </c>
      <c r="L321" s="3">
        <f t="shared" si="22"/>
        <v>295.65972222222223</v>
      </c>
      <c r="M321">
        <f t="shared" si="24"/>
        <v>493.74107813805097</v>
      </c>
      <c r="N321">
        <f aca="true" t="shared" si="27" ref="N321:N341">(277-103)/(-60+(AVERAGE($P$207,$P$367)))*I321+277-((277-103)/(-60+(AVERAGE($P$207,$P$367)))*210)</f>
        <v>114.1695415679512</v>
      </c>
    </row>
    <row r="322" spans="1:14" ht="12.75">
      <c r="A322" t="s">
        <v>276</v>
      </c>
      <c r="B322" s="1">
        <v>36820</v>
      </c>
      <c r="C322" s="2">
        <v>0.6643171296296296</v>
      </c>
      <c r="D322" t="s">
        <v>431</v>
      </c>
      <c r="E322">
        <v>0.666</v>
      </c>
      <c r="F322">
        <v>9.0345</v>
      </c>
      <c r="G322" t="s">
        <v>432</v>
      </c>
      <c r="H322">
        <v>1.648</v>
      </c>
      <c r="I322">
        <v>75.2802</v>
      </c>
      <c r="K322" s="2">
        <v>0.661805555555555</v>
      </c>
      <c r="L322" s="3">
        <f t="shared" si="22"/>
        <v>295.66180555555553</v>
      </c>
      <c r="M322">
        <f t="shared" si="24"/>
        <v>504.7643790384083</v>
      </c>
      <c r="N322">
        <f t="shared" si="27"/>
        <v>117.06819119159584</v>
      </c>
    </row>
    <row r="323" spans="1:14" ht="12.75">
      <c r="A323" t="s">
        <v>277</v>
      </c>
      <c r="B323" s="1">
        <v>36820</v>
      </c>
      <c r="C323" s="2">
        <v>0.666400462962963</v>
      </c>
      <c r="D323" t="s">
        <v>431</v>
      </c>
      <c r="E323">
        <v>0.666</v>
      </c>
      <c r="F323">
        <v>9.3216</v>
      </c>
      <c r="G323" t="s">
        <v>432</v>
      </c>
      <c r="H323">
        <v>1.648</v>
      </c>
      <c r="I323">
        <v>75.4704</v>
      </c>
      <c r="K323" s="2">
        <v>0.663888888888888</v>
      </c>
      <c r="L323" s="3">
        <f t="shared" si="22"/>
        <v>295.6638888888889</v>
      </c>
      <c r="M323">
        <f t="shared" si="24"/>
        <v>520.8048741650813</v>
      </c>
      <c r="N323">
        <f t="shared" si="27"/>
        <v>117.29398598965341</v>
      </c>
    </row>
    <row r="324" spans="1:14" ht="12.75">
      <c r="A324" t="s">
        <v>278</v>
      </c>
      <c r="B324" s="1">
        <v>36820</v>
      </c>
      <c r="C324" s="2">
        <v>0.6684837962962963</v>
      </c>
      <c r="D324" t="s">
        <v>431</v>
      </c>
      <c r="E324">
        <v>0.666</v>
      </c>
      <c r="F324">
        <v>9.4368</v>
      </c>
      <c r="G324" t="s">
        <v>432</v>
      </c>
      <c r="H324">
        <v>1.646</v>
      </c>
      <c r="I324">
        <v>71.6821</v>
      </c>
      <c r="K324" s="2">
        <v>0.665972222222221</v>
      </c>
      <c r="L324" s="3">
        <f t="shared" si="22"/>
        <v>295.6659722222222</v>
      </c>
      <c r="M324">
        <f t="shared" si="24"/>
        <v>527.2411856892635</v>
      </c>
      <c r="N324">
        <f t="shared" si="27"/>
        <v>112.79672819006586</v>
      </c>
    </row>
    <row r="325" spans="1:14" ht="12.75">
      <c r="A325" t="s">
        <v>279</v>
      </c>
      <c r="B325" s="1">
        <v>36820</v>
      </c>
      <c r="C325" s="2">
        <v>0.6705671296296297</v>
      </c>
      <c r="D325" t="s">
        <v>431</v>
      </c>
      <c r="E325">
        <v>0.666</v>
      </c>
      <c r="F325">
        <v>9.6214</v>
      </c>
      <c r="G325" t="s">
        <v>432</v>
      </c>
      <c r="H325">
        <v>1.646</v>
      </c>
      <c r="I325">
        <v>74.1122</v>
      </c>
      <c r="K325" s="2">
        <v>0.668055555555555</v>
      </c>
      <c r="L325" s="3">
        <f t="shared" si="22"/>
        <v>295.66805555555555</v>
      </c>
      <c r="M325">
        <f t="shared" si="24"/>
        <v>537.5549279406875</v>
      </c>
      <c r="N325">
        <f t="shared" si="27"/>
        <v>115.68160694274584</v>
      </c>
    </row>
    <row r="326" spans="1:14" ht="12.75">
      <c r="A326" t="s">
        <v>280</v>
      </c>
      <c r="B326" s="1">
        <v>36820</v>
      </c>
      <c r="C326" s="2">
        <v>0.6726504629629629</v>
      </c>
      <c r="D326" t="s">
        <v>431</v>
      </c>
      <c r="E326">
        <v>0.668</v>
      </c>
      <c r="F326">
        <v>9.1764</v>
      </c>
      <c r="G326" t="s">
        <v>432</v>
      </c>
      <c r="H326">
        <v>1.648</v>
      </c>
      <c r="I326">
        <v>73.223</v>
      </c>
      <c r="K326" s="2">
        <v>0.670138888888888</v>
      </c>
      <c r="L326" s="3">
        <f aca="true" t="shared" si="28" ref="L326:L389">B326-DATE(1999,12,31)+K326</f>
        <v>295.6701388888889</v>
      </c>
      <c r="M326">
        <f t="shared" si="24"/>
        <v>512.6924398481433</v>
      </c>
      <c r="N326">
        <f t="shared" si="27"/>
        <v>114.62599845466596</v>
      </c>
    </row>
    <row r="327" spans="1:14" ht="12.75">
      <c r="A327" t="s">
        <v>281</v>
      </c>
      <c r="B327" s="1">
        <v>36820</v>
      </c>
      <c r="C327" s="2">
        <v>0.6747337962962963</v>
      </c>
      <c r="D327" t="s">
        <v>431</v>
      </c>
      <c r="E327">
        <v>0.668</v>
      </c>
      <c r="F327">
        <v>9.6861</v>
      </c>
      <c r="G327" t="s">
        <v>432</v>
      </c>
      <c r="H327">
        <v>1.648</v>
      </c>
      <c r="I327">
        <v>72.7289</v>
      </c>
      <c r="K327" s="2">
        <v>0.672222222222221</v>
      </c>
      <c r="L327" s="3">
        <f t="shared" si="28"/>
        <v>295.6722222222222</v>
      </c>
      <c r="M327">
        <f t="shared" si="24"/>
        <v>541.1697660970643</v>
      </c>
      <c r="N327">
        <f t="shared" si="27"/>
        <v>114.03943058021665</v>
      </c>
    </row>
    <row r="328" spans="1:14" ht="12.75">
      <c r="A328" t="s">
        <v>282</v>
      </c>
      <c r="B328" s="1">
        <v>36820</v>
      </c>
      <c r="C328" s="2">
        <v>0.6768287037037037</v>
      </c>
      <c r="D328" t="s">
        <v>431</v>
      </c>
      <c r="E328">
        <v>0.666</v>
      </c>
      <c r="F328">
        <v>9.0317</v>
      </c>
      <c r="G328" t="s">
        <v>432</v>
      </c>
      <c r="H328">
        <v>1.648</v>
      </c>
      <c r="I328">
        <v>72.2463</v>
      </c>
      <c r="K328" s="2">
        <v>0.674305555555555</v>
      </c>
      <c r="L328" s="3">
        <f t="shared" si="28"/>
        <v>295.6743055555556</v>
      </c>
      <c r="M328">
        <f t="shared" si="24"/>
        <v>504.6079409110845</v>
      </c>
      <c r="N328">
        <f t="shared" si="27"/>
        <v>113.4665148623271</v>
      </c>
    </row>
    <row r="329" spans="1:14" ht="12.75">
      <c r="A329" t="s">
        <v>283</v>
      </c>
      <c r="B329" s="1">
        <v>36820</v>
      </c>
      <c r="C329" s="2">
        <v>0.6789120370370371</v>
      </c>
      <c r="D329" t="s">
        <v>431</v>
      </c>
      <c r="E329">
        <v>0.668</v>
      </c>
      <c r="F329">
        <v>8.9328</v>
      </c>
      <c r="G329" t="s">
        <v>432</v>
      </c>
      <c r="H329">
        <v>1.65</v>
      </c>
      <c r="I329">
        <v>74.987</v>
      </c>
      <c r="K329" s="2">
        <v>0.676388888888888</v>
      </c>
      <c r="L329" s="3">
        <f t="shared" si="28"/>
        <v>295.6763888888889</v>
      </c>
      <c r="M329">
        <f t="shared" si="24"/>
        <v>499.08232277096624</v>
      </c>
      <c r="N329">
        <f t="shared" si="27"/>
        <v>116.7201205565249</v>
      </c>
    </row>
    <row r="330" spans="1:14" ht="12.75">
      <c r="A330" t="s">
        <v>284</v>
      </c>
      <c r="B330" s="1">
        <v>36820</v>
      </c>
      <c r="C330" s="2">
        <v>0.6809953703703703</v>
      </c>
      <c r="D330" t="s">
        <v>431</v>
      </c>
      <c r="E330">
        <v>0.666</v>
      </c>
      <c r="F330">
        <v>9.1146</v>
      </c>
      <c r="G330" t="s">
        <v>432</v>
      </c>
      <c r="H330">
        <v>1.648</v>
      </c>
      <c r="I330">
        <v>70.2525</v>
      </c>
      <c r="K330" s="2">
        <v>0.678472222222221</v>
      </c>
      <c r="L330" s="3">
        <f t="shared" si="28"/>
        <v>295.67847222222224</v>
      </c>
      <c r="M330">
        <f t="shared" si="24"/>
        <v>509.23962689506624</v>
      </c>
      <c r="N330">
        <f t="shared" si="27"/>
        <v>111.09958705808307</v>
      </c>
    </row>
    <row r="331" spans="1:14" ht="12.75">
      <c r="A331" t="s">
        <v>285</v>
      </c>
      <c r="B331" s="1">
        <v>36820</v>
      </c>
      <c r="C331" s="2">
        <v>0.6830787037037037</v>
      </c>
      <c r="D331" t="s">
        <v>431</v>
      </c>
      <c r="E331">
        <v>0.666</v>
      </c>
      <c r="F331">
        <v>8.567</v>
      </c>
      <c r="G331" t="s">
        <v>432</v>
      </c>
      <c r="H331">
        <v>1.648</v>
      </c>
      <c r="I331">
        <v>69.6442</v>
      </c>
      <c r="K331" s="2">
        <v>0.680555555555554</v>
      </c>
      <c r="L331" s="3">
        <f t="shared" si="28"/>
        <v>295.68055555555554</v>
      </c>
      <c r="M331">
        <f t="shared" si="24"/>
        <v>478.6447988512972</v>
      </c>
      <c r="N331">
        <f t="shared" si="27"/>
        <v>110.37744733327534</v>
      </c>
    </row>
    <row r="332" spans="1:14" ht="12.75">
      <c r="A332" t="s">
        <v>286</v>
      </c>
      <c r="B332" s="1">
        <v>36820</v>
      </c>
      <c r="C332" s="2">
        <v>0.685162037037037</v>
      </c>
      <c r="D332" t="s">
        <v>431</v>
      </c>
      <c r="E332">
        <v>0.666</v>
      </c>
      <c r="F332">
        <v>8.9743</v>
      </c>
      <c r="G332" t="s">
        <v>432</v>
      </c>
      <c r="H332">
        <v>1.646</v>
      </c>
      <c r="I332">
        <v>70.7232</v>
      </c>
      <c r="K332" s="2">
        <v>0.682638888888888</v>
      </c>
      <c r="L332" s="3">
        <f t="shared" si="28"/>
        <v>295.6826388888889</v>
      </c>
      <c r="M332">
        <f t="shared" si="24"/>
        <v>501.400959300945</v>
      </c>
      <c r="N332">
        <f t="shared" si="27"/>
        <v>111.6583757617934</v>
      </c>
    </row>
    <row r="333" spans="1:14" ht="12.75">
      <c r="A333" t="s">
        <v>287</v>
      </c>
      <c r="B333" s="1">
        <v>36820</v>
      </c>
      <c r="C333" s="2">
        <v>0.6872453703703704</v>
      </c>
      <c r="D333" t="s">
        <v>431</v>
      </c>
      <c r="E333">
        <v>0.666</v>
      </c>
      <c r="F333">
        <v>8.5434</v>
      </c>
      <c r="G333" t="s">
        <v>432</v>
      </c>
      <c r="H333">
        <v>1.648</v>
      </c>
      <c r="I333">
        <v>68.9854</v>
      </c>
      <c r="K333" s="2">
        <v>0.684722222222221</v>
      </c>
      <c r="L333" s="3">
        <f t="shared" si="28"/>
        <v>295.6847222222222</v>
      </c>
      <c r="M333">
        <f t="shared" si="24"/>
        <v>477.3262489209959</v>
      </c>
      <c r="N333">
        <f t="shared" si="27"/>
        <v>109.5953568340096</v>
      </c>
    </row>
    <row r="334" spans="1:14" ht="12.75">
      <c r="A334" t="s">
        <v>288</v>
      </c>
      <c r="B334" s="1">
        <v>36820</v>
      </c>
      <c r="C334" s="2">
        <v>0.6893287037037038</v>
      </c>
      <c r="D334" t="s">
        <v>431</v>
      </c>
      <c r="E334">
        <v>0.666</v>
      </c>
      <c r="F334">
        <v>9.0602</v>
      </c>
      <c r="G334" t="s">
        <v>432</v>
      </c>
      <c r="H334">
        <v>1.648</v>
      </c>
      <c r="I334">
        <v>70.8903</v>
      </c>
      <c r="K334" s="2">
        <v>0.686805555555555</v>
      </c>
      <c r="L334" s="3">
        <f t="shared" si="28"/>
        <v>295.68680555555557</v>
      </c>
      <c r="M334">
        <f t="shared" si="24"/>
        <v>506.2002575642025</v>
      </c>
      <c r="N334">
        <f t="shared" si="27"/>
        <v>111.85674753232664</v>
      </c>
    </row>
    <row r="335" spans="1:14" ht="12.75">
      <c r="A335" t="s">
        <v>289</v>
      </c>
      <c r="B335" s="1">
        <v>36820</v>
      </c>
      <c r="C335" s="2">
        <v>0.6914236111111111</v>
      </c>
      <c r="D335" t="s">
        <v>431</v>
      </c>
      <c r="E335">
        <v>0.668</v>
      </c>
      <c r="F335">
        <v>9.3776</v>
      </c>
      <c r="G335" t="s">
        <v>432</v>
      </c>
      <c r="H335">
        <v>1.648</v>
      </c>
      <c r="I335">
        <v>70.9629</v>
      </c>
      <c r="K335" s="2">
        <v>0.688888888888888</v>
      </c>
      <c r="L335" s="3">
        <f t="shared" si="28"/>
        <v>295.68888888888887</v>
      </c>
      <c r="M335">
        <f t="shared" si="24"/>
        <v>523.9336367115587</v>
      </c>
      <c r="N335">
        <f t="shared" si="27"/>
        <v>111.94293419026033</v>
      </c>
    </row>
    <row r="336" spans="1:14" ht="12.75">
      <c r="A336" t="s">
        <v>290</v>
      </c>
      <c r="B336" s="1">
        <v>36820</v>
      </c>
      <c r="C336" s="2">
        <v>0.6935069444444445</v>
      </c>
      <c r="D336" t="s">
        <v>431</v>
      </c>
      <c r="E336">
        <v>0.668</v>
      </c>
      <c r="F336">
        <v>8.6185</v>
      </c>
      <c r="G336" t="s">
        <v>432</v>
      </c>
      <c r="H336">
        <v>1.648</v>
      </c>
      <c r="I336">
        <v>68.8744</v>
      </c>
      <c r="K336" s="2">
        <v>0.690972222222221</v>
      </c>
      <c r="L336" s="3">
        <f t="shared" si="28"/>
        <v>295.69097222222223</v>
      </c>
      <c r="M336">
        <f t="shared" si="24"/>
        <v>481.52214297886127</v>
      </c>
      <c r="N336">
        <f t="shared" si="27"/>
        <v>109.46358384460692</v>
      </c>
    </row>
    <row r="337" spans="1:14" ht="12.75">
      <c r="A337" t="s">
        <v>291</v>
      </c>
      <c r="B337" s="1">
        <v>36820</v>
      </c>
      <c r="C337" s="2">
        <v>0.6955902777777778</v>
      </c>
      <c r="D337" t="s">
        <v>431</v>
      </c>
      <c r="E337">
        <v>0.666</v>
      </c>
      <c r="F337">
        <v>8.6152</v>
      </c>
      <c r="G337" t="s">
        <v>432</v>
      </c>
      <c r="H337">
        <v>1.646</v>
      </c>
      <c r="I337">
        <v>70.9631</v>
      </c>
      <c r="K337" s="2">
        <v>0.693055555555555</v>
      </c>
      <c r="L337" s="3">
        <f t="shared" si="28"/>
        <v>295.69305555555553</v>
      </c>
      <c r="M337">
        <f t="shared" si="24"/>
        <v>481.3377694716581</v>
      </c>
      <c r="N337">
        <f t="shared" si="27"/>
        <v>111.94317161907</v>
      </c>
    </row>
    <row r="338" spans="1:14" ht="12.75">
      <c r="A338" t="s">
        <v>292</v>
      </c>
      <c r="B338" s="1">
        <v>36820</v>
      </c>
      <c r="C338" s="2">
        <v>0.697673611111111</v>
      </c>
      <c r="D338" t="s">
        <v>431</v>
      </c>
      <c r="E338">
        <v>0.665</v>
      </c>
      <c r="F338">
        <v>9.9306</v>
      </c>
      <c r="G338" t="s">
        <v>432</v>
      </c>
      <c r="H338">
        <v>1.648</v>
      </c>
      <c r="I338">
        <v>67.2487</v>
      </c>
      <c r="K338" s="2">
        <v>0.695138888888888</v>
      </c>
      <c r="L338" s="3">
        <f t="shared" si="28"/>
        <v>295.6951388888889</v>
      </c>
      <c r="M338">
        <f t="shared" si="24"/>
        <v>554.830166858024</v>
      </c>
      <c r="N338">
        <f t="shared" si="27"/>
        <v>107.5336437646794</v>
      </c>
    </row>
    <row r="339" spans="1:14" ht="12.75">
      <c r="A339" t="s">
        <v>293</v>
      </c>
      <c r="B339" s="1">
        <v>36820</v>
      </c>
      <c r="C339" s="2">
        <v>0.6997569444444444</v>
      </c>
      <c r="D339" t="s">
        <v>431</v>
      </c>
      <c r="E339">
        <v>0.668</v>
      </c>
      <c r="F339">
        <v>9.4451</v>
      </c>
      <c r="G339" t="s">
        <v>432</v>
      </c>
      <c r="H339">
        <v>1.648</v>
      </c>
      <c r="I339">
        <v>71.725</v>
      </c>
      <c r="K339" s="2">
        <v>0.697222222222221</v>
      </c>
      <c r="L339" s="3">
        <f t="shared" si="28"/>
        <v>295.6972222222222</v>
      </c>
      <c r="M339">
        <f aca="true" t="shared" si="29" ref="M339:M366">500*F339/AVERAGE($Q$367,$Q$207)</f>
        <v>527.7049129952594</v>
      </c>
      <c r="N339">
        <f t="shared" si="27"/>
        <v>112.84765666975389</v>
      </c>
    </row>
    <row r="340" spans="1:14" ht="12.75">
      <c r="A340" t="s">
        <v>294</v>
      </c>
      <c r="B340" s="1">
        <v>36820</v>
      </c>
      <c r="C340" s="2">
        <v>0.7018402777777778</v>
      </c>
      <c r="D340" t="s">
        <v>431</v>
      </c>
      <c r="E340">
        <v>0.666</v>
      </c>
      <c r="F340">
        <v>8.553</v>
      </c>
      <c r="G340" t="s">
        <v>432</v>
      </c>
      <c r="H340">
        <v>1.648</v>
      </c>
      <c r="I340">
        <v>67.0731</v>
      </c>
      <c r="K340" s="2">
        <v>0.699305555555555</v>
      </c>
      <c r="L340" s="3">
        <f t="shared" si="28"/>
        <v>295.69930555555555</v>
      </c>
      <c r="M340">
        <f t="shared" si="29"/>
        <v>477.8626082146778</v>
      </c>
      <c r="N340">
        <f t="shared" si="27"/>
        <v>107.32518126973244</v>
      </c>
    </row>
    <row r="341" spans="1:14" ht="12.75">
      <c r="A341" t="s">
        <v>295</v>
      </c>
      <c r="B341" s="1">
        <v>36820</v>
      </c>
      <c r="C341" s="2">
        <v>0.7039351851851853</v>
      </c>
      <c r="D341" t="s">
        <v>431</v>
      </c>
      <c r="E341">
        <v>0.668</v>
      </c>
      <c r="F341">
        <v>8.6434</v>
      </c>
      <c r="G341" t="s">
        <v>432</v>
      </c>
      <c r="H341">
        <v>1.65</v>
      </c>
      <c r="I341">
        <v>70.0713</v>
      </c>
      <c r="K341" s="2">
        <v>0.701388888888888</v>
      </c>
      <c r="L341" s="3">
        <f t="shared" si="28"/>
        <v>295.7013888888889</v>
      </c>
      <c r="M341">
        <f t="shared" si="29"/>
        <v>482.91332489684856</v>
      </c>
      <c r="N341">
        <f t="shared" si="27"/>
        <v>110.88447655646351</v>
      </c>
    </row>
    <row r="342" spans="1:14" ht="12.75">
      <c r="A342" t="s">
        <v>439</v>
      </c>
      <c r="B342" s="1">
        <v>36820</v>
      </c>
      <c r="C342">
        <f>AVERAGE(C341,C343)</f>
        <v>0.7060185185185186</v>
      </c>
      <c r="D342" t="s">
        <v>431</v>
      </c>
      <c r="E342" t="s">
        <v>439</v>
      </c>
      <c r="F342" t="s">
        <v>439</v>
      </c>
      <c r="G342" t="s">
        <v>432</v>
      </c>
      <c r="H342" t="s">
        <v>439</v>
      </c>
      <c r="I342" t="s">
        <v>439</v>
      </c>
      <c r="K342" s="2">
        <v>0.703472222222221</v>
      </c>
      <c r="L342" s="3">
        <f t="shared" si="28"/>
        <v>295.7034722222222</v>
      </c>
      <c r="M342" t="s">
        <v>439</v>
      </c>
      <c r="N342" t="s">
        <v>439</v>
      </c>
    </row>
    <row r="343" spans="1:14" ht="12.75">
      <c r="A343" t="s">
        <v>296</v>
      </c>
      <c r="B343" s="1">
        <v>36820</v>
      </c>
      <c r="C343" s="2">
        <v>0.7081018518518518</v>
      </c>
      <c r="D343" t="s">
        <v>431</v>
      </c>
      <c r="E343">
        <v>0.666</v>
      </c>
      <c r="F343">
        <v>8.9929</v>
      </c>
      <c r="G343" t="s">
        <v>432</v>
      </c>
      <c r="H343">
        <v>1.648</v>
      </c>
      <c r="I343">
        <v>67.5687</v>
      </c>
      <c r="K343" s="2">
        <v>0.705555555555555</v>
      </c>
      <c r="L343" s="3">
        <f t="shared" si="28"/>
        <v>295.7055555555556</v>
      </c>
      <c r="M343">
        <f t="shared" si="29"/>
        <v>502.4401554324537</v>
      </c>
      <c r="N343">
        <f aca="true" t="shared" si="30" ref="N343:N356">(277-103)/(-60+(AVERAGE($P$207,$P$367)))*I343+277-((277-103)/(-60+(AVERAGE($P$207,$P$367)))*210)</f>
        <v>107.91352986025473</v>
      </c>
    </row>
    <row r="344" spans="1:14" ht="12.75">
      <c r="A344" t="s">
        <v>297</v>
      </c>
      <c r="B344" s="1">
        <v>36820</v>
      </c>
      <c r="C344" s="2">
        <v>0.7101851851851851</v>
      </c>
      <c r="D344" t="s">
        <v>431</v>
      </c>
      <c r="E344">
        <v>0.668</v>
      </c>
      <c r="F344">
        <v>8.5301</v>
      </c>
      <c r="G344" t="s">
        <v>432</v>
      </c>
      <c r="H344">
        <v>1.646</v>
      </c>
      <c r="I344">
        <v>67.9254</v>
      </c>
      <c r="K344" s="2">
        <v>0.707638888888888</v>
      </c>
      <c r="L344" s="3">
        <f t="shared" si="28"/>
        <v>295.7076388888889</v>
      </c>
      <c r="M344">
        <f t="shared" si="29"/>
        <v>476.58316781620744</v>
      </c>
      <c r="N344">
        <f t="shared" si="30"/>
        <v>108.33698414241636</v>
      </c>
    </row>
    <row r="345" spans="1:14" ht="12.75">
      <c r="A345" t="s">
        <v>298</v>
      </c>
      <c r="B345" s="1">
        <v>36820</v>
      </c>
      <c r="C345" s="2">
        <v>0.7122685185185186</v>
      </c>
      <c r="D345" t="s">
        <v>431</v>
      </c>
      <c r="E345">
        <v>0.666</v>
      </c>
      <c r="F345">
        <v>8.5036</v>
      </c>
      <c r="G345" t="s">
        <v>432</v>
      </c>
      <c r="H345">
        <v>1.648</v>
      </c>
      <c r="I345">
        <v>69.1196</v>
      </c>
      <c r="K345" s="2">
        <v>0.709722222222221</v>
      </c>
      <c r="L345" s="3">
        <f t="shared" si="28"/>
        <v>295.70972222222224</v>
      </c>
      <c r="M345">
        <f t="shared" si="29"/>
        <v>475.1025926826066</v>
      </c>
      <c r="N345">
        <f t="shared" si="30"/>
        <v>109.75467156534151</v>
      </c>
    </row>
    <row r="346" spans="1:14" ht="12.75">
      <c r="A346" t="s">
        <v>299</v>
      </c>
      <c r="B346" s="1">
        <v>36820</v>
      </c>
      <c r="C346" s="2">
        <v>0.7143518518518519</v>
      </c>
      <c r="D346" t="s">
        <v>431</v>
      </c>
      <c r="E346">
        <v>0.666</v>
      </c>
      <c r="F346">
        <v>8.8417</v>
      </c>
      <c r="G346" t="s">
        <v>432</v>
      </c>
      <c r="H346">
        <v>1.646</v>
      </c>
      <c r="I346">
        <v>66.8661</v>
      </c>
      <c r="K346" s="2">
        <v>0.711805555555554</v>
      </c>
      <c r="L346" s="3">
        <f t="shared" si="28"/>
        <v>295.71180555555554</v>
      </c>
      <c r="M346">
        <f t="shared" si="29"/>
        <v>493.99249655696434</v>
      </c>
      <c r="N346">
        <f t="shared" si="30"/>
        <v>107.07944245165712</v>
      </c>
    </row>
    <row r="347" spans="1:14" ht="12.75">
      <c r="A347" t="s">
        <v>300</v>
      </c>
      <c r="B347" s="1">
        <v>36820</v>
      </c>
      <c r="C347" s="2">
        <v>0.7164351851851851</v>
      </c>
      <c r="D347" t="s">
        <v>431</v>
      </c>
      <c r="E347">
        <v>0.666</v>
      </c>
      <c r="F347">
        <v>9.2092</v>
      </c>
      <c r="G347" t="s">
        <v>432</v>
      </c>
      <c r="H347">
        <v>1.646</v>
      </c>
      <c r="I347">
        <v>68.4479</v>
      </c>
      <c r="K347" s="2">
        <v>0.713888888888888</v>
      </c>
      <c r="L347" s="3">
        <f t="shared" si="28"/>
        <v>295.7138888888889</v>
      </c>
      <c r="M347">
        <f t="shared" si="29"/>
        <v>514.5250007682229</v>
      </c>
      <c r="N347">
        <f t="shared" si="30"/>
        <v>108.95726690784792</v>
      </c>
    </row>
    <row r="348" spans="1:14" ht="12.75">
      <c r="A348" t="s">
        <v>301</v>
      </c>
      <c r="B348" s="1">
        <v>36820</v>
      </c>
      <c r="C348" s="2">
        <v>0.7185185185185184</v>
      </c>
      <c r="D348" t="s">
        <v>431</v>
      </c>
      <c r="E348">
        <v>0.67</v>
      </c>
      <c r="F348">
        <v>8.9011</v>
      </c>
      <c r="G348" t="s">
        <v>432</v>
      </c>
      <c r="H348">
        <v>1.65</v>
      </c>
      <c r="I348">
        <v>67.3588</v>
      </c>
      <c r="K348" s="2">
        <v>0.715972222222221</v>
      </c>
      <c r="L348" s="3">
        <f t="shared" si="28"/>
        <v>295.7159722222222</v>
      </c>
      <c r="M348">
        <f t="shared" si="29"/>
        <v>497.3112196866209</v>
      </c>
      <c r="N348">
        <f t="shared" si="30"/>
        <v>107.6643483244383</v>
      </c>
    </row>
    <row r="349" spans="1:14" ht="12.75">
      <c r="A349" t="s">
        <v>302</v>
      </c>
      <c r="B349" s="1">
        <v>36820</v>
      </c>
      <c r="C349" s="2">
        <v>0.7206134259259259</v>
      </c>
      <c r="D349" t="s">
        <v>431</v>
      </c>
      <c r="E349">
        <v>0.668</v>
      </c>
      <c r="F349">
        <v>9.6296</v>
      </c>
      <c r="G349" t="s">
        <v>432</v>
      </c>
      <c r="H349">
        <v>1.648</v>
      </c>
      <c r="I349">
        <v>68.5912</v>
      </c>
      <c r="K349" s="2">
        <v>0.718055555555555</v>
      </c>
      <c r="L349" s="3">
        <f t="shared" si="28"/>
        <v>295.71805555555557</v>
      </c>
      <c r="M349">
        <f t="shared" si="29"/>
        <v>538.0130681707076</v>
      </c>
      <c r="N349">
        <f t="shared" si="30"/>
        <v>109.12738465002278</v>
      </c>
    </row>
    <row r="350" spans="1:14" ht="12.75">
      <c r="A350" t="s">
        <v>303</v>
      </c>
      <c r="B350" s="1">
        <v>36820</v>
      </c>
      <c r="C350" s="2">
        <v>0.7226967592592594</v>
      </c>
      <c r="D350" t="s">
        <v>431</v>
      </c>
      <c r="E350">
        <v>0.666</v>
      </c>
      <c r="F350">
        <v>9.5766</v>
      </c>
      <c r="G350" t="s">
        <v>432</v>
      </c>
      <c r="H350">
        <v>1.645</v>
      </c>
      <c r="I350">
        <v>68.8845</v>
      </c>
      <c r="K350" s="2">
        <v>0.720138888888888</v>
      </c>
      <c r="L350" s="3">
        <f t="shared" si="28"/>
        <v>295.72013888888887</v>
      </c>
      <c r="M350">
        <f t="shared" si="29"/>
        <v>535.0519179035056</v>
      </c>
      <c r="N350">
        <f t="shared" si="30"/>
        <v>109.4755739994985</v>
      </c>
    </row>
    <row r="351" spans="1:14" ht="12.75">
      <c r="A351" t="s">
        <v>304</v>
      </c>
      <c r="B351" s="1">
        <v>36820</v>
      </c>
      <c r="C351" s="2">
        <v>0.7247800925925926</v>
      </c>
      <c r="D351" t="s">
        <v>431</v>
      </c>
      <c r="E351">
        <v>0.666</v>
      </c>
      <c r="F351">
        <v>8.9376</v>
      </c>
      <c r="G351" t="s">
        <v>432</v>
      </c>
      <c r="H351">
        <v>1.648</v>
      </c>
      <c r="I351">
        <v>71.8396</v>
      </c>
      <c r="K351" s="2">
        <v>0.722222222222221</v>
      </c>
      <c r="L351" s="3">
        <f t="shared" si="28"/>
        <v>295.72222222222223</v>
      </c>
      <c r="M351">
        <f t="shared" si="29"/>
        <v>499.35050241780715</v>
      </c>
      <c r="N351">
        <f t="shared" si="30"/>
        <v>112.98370337773181</v>
      </c>
    </row>
    <row r="352" spans="1:14" ht="12.75">
      <c r="A352" t="s">
        <v>305</v>
      </c>
      <c r="B352" s="1">
        <v>36820</v>
      </c>
      <c r="C352" s="2">
        <v>0.7268634259259259</v>
      </c>
      <c r="D352" t="s">
        <v>431</v>
      </c>
      <c r="E352">
        <v>0.666</v>
      </c>
      <c r="F352">
        <v>8.4661</v>
      </c>
      <c r="G352" t="s">
        <v>432</v>
      </c>
      <c r="H352">
        <v>1.646</v>
      </c>
      <c r="I352">
        <v>71.1016</v>
      </c>
      <c r="K352" s="2">
        <v>0.724305555555555</v>
      </c>
      <c r="L352" s="3">
        <f t="shared" si="28"/>
        <v>295.72430555555553</v>
      </c>
      <c r="M352">
        <f t="shared" si="29"/>
        <v>473.00743919166183</v>
      </c>
      <c r="N352">
        <f t="shared" si="30"/>
        <v>112.1075910698112</v>
      </c>
    </row>
    <row r="353" spans="1:14" ht="12.75">
      <c r="A353" t="s">
        <v>306</v>
      </c>
      <c r="B353" s="1">
        <v>36820</v>
      </c>
      <c r="C353" s="2">
        <v>0.7289467592592592</v>
      </c>
      <c r="D353" t="s">
        <v>431</v>
      </c>
      <c r="E353">
        <v>0.666</v>
      </c>
      <c r="F353">
        <v>8.6328</v>
      </c>
      <c r="G353" t="s">
        <v>432</v>
      </c>
      <c r="H353">
        <v>1.646</v>
      </c>
      <c r="I353">
        <v>71.0919</v>
      </c>
      <c r="K353" s="2">
        <v>0.726388888888888</v>
      </c>
      <c r="L353" s="3">
        <f t="shared" si="28"/>
        <v>295.7263888888889</v>
      </c>
      <c r="M353">
        <f t="shared" si="29"/>
        <v>482.32109484340816</v>
      </c>
      <c r="N353">
        <f t="shared" si="30"/>
        <v>112.09607577253908</v>
      </c>
    </row>
    <row r="354" spans="1:14" ht="12.75">
      <c r="A354" t="s">
        <v>307</v>
      </c>
      <c r="B354" s="1">
        <v>36820</v>
      </c>
      <c r="C354" s="2">
        <v>0.7310300925925927</v>
      </c>
      <c r="D354" t="s">
        <v>431</v>
      </c>
      <c r="E354">
        <v>0.668</v>
      </c>
      <c r="F354">
        <v>8.3309</v>
      </c>
      <c r="G354" t="s">
        <v>432</v>
      </c>
      <c r="H354">
        <v>1.648</v>
      </c>
      <c r="I354">
        <v>68.8439</v>
      </c>
      <c r="K354" s="2">
        <v>0.728472222222221</v>
      </c>
      <c r="L354" s="3">
        <f t="shared" si="28"/>
        <v>295.7284722222222</v>
      </c>
      <c r="M354">
        <f t="shared" si="29"/>
        <v>465.453712472309</v>
      </c>
      <c r="N354">
        <f t="shared" si="30"/>
        <v>109.4273759511224</v>
      </c>
    </row>
    <row r="355" spans="1:14" ht="12.75">
      <c r="A355" t="s">
        <v>308</v>
      </c>
      <c r="B355" s="1">
        <v>36820</v>
      </c>
      <c r="C355" s="2">
        <v>0.733125</v>
      </c>
      <c r="D355" t="s">
        <v>431</v>
      </c>
      <c r="E355">
        <v>0.668</v>
      </c>
      <c r="F355">
        <v>9.1599</v>
      </c>
      <c r="G355" t="s">
        <v>432</v>
      </c>
      <c r="H355">
        <v>1.648</v>
      </c>
      <c r="I355">
        <v>68.4668</v>
      </c>
      <c r="K355" s="2">
        <v>0.730555555555555</v>
      </c>
      <c r="L355" s="3">
        <f t="shared" si="28"/>
        <v>295.73055555555555</v>
      </c>
      <c r="M355">
        <f t="shared" si="29"/>
        <v>511.77057231212757</v>
      </c>
      <c r="N355">
        <f t="shared" si="30"/>
        <v>108.97970393036783</v>
      </c>
    </row>
    <row r="356" spans="1:14" ht="12.75">
      <c r="A356" t="s">
        <v>309</v>
      </c>
      <c r="B356" s="1">
        <v>36820</v>
      </c>
      <c r="C356" s="2">
        <v>0.7352083333333334</v>
      </c>
      <c r="D356" t="s">
        <v>431</v>
      </c>
      <c r="E356">
        <v>0.666</v>
      </c>
      <c r="F356">
        <v>8.2214</v>
      </c>
      <c r="G356" t="s">
        <v>432</v>
      </c>
      <c r="H356">
        <v>1.648</v>
      </c>
      <c r="I356">
        <v>69.6266</v>
      </c>
      <c r="K356" s="2">
        <v>0.732638888888888</v>
      </c>
      <c r="L356" s="3">
        <f t="shared" si="28"/>
        <v>295.7326388888889</v>
      </c>
      <c r="M356">
        <f t="shared" si="29"/>
        <v>459.33586427875036</v>
      </c>
      <c r="N356">
        <f t="shared" si="30"/>
        <v>110.35655359801868</v>
      </c>
    </row>
    <row r="357" spans="1:14" ht="12.75">
      <c r="A357" t="s">
        <v>439</v>
      </c>
      <c r="B357" s="1">
        <v>36820</v>
      </c>
      <c r="C357">
        <f>AVERAGE(C356,C358)</f>
        <v>0.7372916666666667</v>
      </c>
      <c r="D357" t="s">
        <v>431</v>
      </c>
      <c r="E357" t="s">
        <v>439</v>
      </c>
      <c r="F357" t="s">
        <v>439</v>
      </c>
      <c r="G357" t="s">
        <v>432</v>
      </c>
      <c r="H357" t="s">
        <v>439</v>
      </c>
      <c r="I357" t="s">
        <v>439</v>
      </c>
      <c r="K357" s="2">
        <v>0.734722222222221</v>
      </c>
      <c r="L357" s="3">
        <f t="shared" si="28"/>
        <v>295.7347222222222</v>
      </c>
      <c r="M357" t="s">
        <v>439</v>
      </c>
      <c r="N357" t="s">
        <v>439</v>
      </c>
    </row>
    <row r="358" spans="1:14" ht="12.75">
      <c r="A358" t="s">
        <v>310</v>
      </c>
      <c r="B358" s="1">
        <v>36820</v>
      </c>
      <c r="C358" s="2">
        <v>0.739375</v>
      </c>
      <c r="D358" t="s">
        <v>431</v>
      </c>
      <c r="E358">
        <v>0.666</v>
      </c>
      <c r="F358">
        <v>8.3248</v>
      </c>
      <c r="G358" t="s">
        <v>432</v>
      </c>
      <c r="H358">
        <v>1.646</v>
      </c>
      <c r="I358">
        <v>72.3019</v>
      </c>
      <c r="K358" s="2">
        <v>0.736805555555555</v>
      </c>
      <c r="L358" s="3">
        <f t="shared" si="28"/>
        <v>295.7368055555556</v>
      </c>
      <c r="M358">
        <f t="shared" si="29"/>
        <v>465.112900837782</v>
      </c>
      <c r="N358">
        <f aca="true" t="shared" si="31" ref="N358:N364">(277-103)/(-60+(AVERAGE($P$207,$P$367)))*I358+277-((277-103)/(-60+(AVERAGE($P$207,$P$367)))*210)</f>
        <v>113.53252007143331</v>
      </c>
    </row>
    <row r="359" spans="1:14" ht="12.75">
      <c r="A359" t="s">
        <v>311</v>
      </c>
      <c r="B359" s="1">
        <v>36820</v>
      </c>
      <c r="C359" s="2">
        <v>0.7414583333333334</v>
      </c>
      <c r="D359" t="s">
        <v>431</v>
      </c>
      <c r="E359">
        <v>0.666</v>
      </c>
      <c r="F359">
        <v>8.6813</v>
      </c>
      <c r="G359" t="s">
        <v>432</v>
      </c>
      <c r="H359">
        <v>1.646</v>
      </c>
      <c r="I359">
        <v>68.4083</v>
      </c>
      <c r="K359" s="2">
        <v>0.738888888888888</v>
      </c>
      <c r="L359" s="3">
        <f t="shared" si="28"/>
        <v>295.7388888888889</v>
      </c>
      <c r="M359">
        <f t="shared" si="29"/>
        <v>485.0308266916968</v>
      </c>
      <c r="N359">
        <f t="shared" si="31"/>
        <v>108.91025600352046</v>
      </c>
    </row>
    <row r="360" spans="1:14" ht="12.75">
      <c r="A360" t="s">
        <v>312</v>
      </c>
      <c r="B360" s="1">
        <v>36820</v>
      </c>
      <c r="C360" s="2">
        <v>0.7435416666666667</v>
      </c>
      <c r="D360" t="s">
        <v>431</v>
      </c>
      <c r="E360">
        <v>0.666</v>
      </c>
      <c r="F360">
        <v>8.9976</v>
      </c>
      <c r="G360" t="s">
        <v>432</v>
      </c>
      <c r="H360">
        <v>1.648</v>
      </c>
      <c r="I360">
        <v>67.8919</v>
      </c>
      <c r="K360" s="2">
        <v>0.740972222222221</v>
      </c>
      <c r="L360" s="3">
        <f t="shared" si="28"/>
        <v>295.74097222222224</v>
      </c>
      <c r="M360">
        <f t="shared" si="29"/>
        <v>502.70274800331873</v>
      </c>
      <c r="N360">
        <f t="shared" si="31"/>
        <v>108.29721481678578</v>
      </c>
    </row>
    <row r="361" spans="1:14" ht="12.75">
      <c r="A361" t="s">
        <v>313</v>
      </c>
      <c r="B361" s="1">
        <v>36820</v>
      </c>
      <c r="C361" s="2">
        <v>0.7456365740740741</v>
      </c>
      <c r="D361" t="s">
        <v>431</v>
      </c>
      <c r="E361">
        <v>0.666</v>
      </c>
      <c r="F361">
        <v>8.7796</v>
      </c>
      <c r="G361" t="s">
        <v>432</v>
      </c>
      <c r="H361">
        <v>1.646</v>
      </c>
      <c r="I361">
        <v>68.1222</v>
      </c>
      <c r="K361" s="2">
        <v>0.743055555555554</v>
      </c>
      <c r="L361" s="3">
        <f t="shared" si="28"/>
        <v>295.74305555555554</v>
      </c>
      <c r="M361">
        <f t="shared" si="29"/>
        <v>490.5229223759599</v>
      </c>
      <c r="N361">
        <f t="shared" si="31"/>
        <v>108.57061409119515</v>
      </c>
    </row>
    <row r="362" spans="1:14" ht="12.75">
      <c r="A362" t="s">
        <v>314</v>
      </c>
      <c r="B362" s="1">
        <v>36820</v>
      </c>
      <c r="C362" s="2">
        <v>0.7477199074074075</v>
      </c>
      <c r="D362" t="s">
        <v>431</v>
      </c>
      <c r="E362">
        <v>0.666</v>
      </c>
      <c r="F362">
        <v>9.3123</v>
      </c>
      <c r="G362" t="s">
        <v>432</v>
      </c>
      <c r="H362">
        <v>1.646</v>
      </c>
      <c r="I362">
        <v>66.7287</v>
      </c>
      <c r="K362" s="2">
        <v>0.745138888888888</v>
      </c>
      <c r="L362" s="3">
        <f t="shared" si="28"/>
        <v>295.7451388888889</v>
      </c>
      <c r="M362">
        <f t="shared" si="29"/>
        <v>520.2852760993271</v>
      </c>
      <c r="N362">
        <f t="shared" si="31"/>
        <v>106.91632885936949</v>
      </c>
    </row>
    <row r="363" spans="1:14" ht="12.75">
      <c r="A363" t="s">
        <v>315</v>
      </c>
      <c r="B363" s="1">
        <v>36820</v>
      </c>
      <c r="C363" s="2">
        <v>0.7498032407407407</v>
      </c>
      <c r="D363" t="s">
        <v>431</v>
      </c>
      <c r="E363">
        <v>0.666</v>
      </c>
      <c r="F363">
        <v>8.776</v>
      </c>
      <c r="G363" t="s">
        <v>432</v>
      </c>
      <c r="H363">
        <v>1.65</v>
      </c>
      <c r="I363">
        <v>65.1824</v>
      </c>
      <c r="K363" s="2">
        <v>0.747222222222221</v>
      </c>
      <c r="L363" s="3">
        <f t="shared" si="28"/>
        <v>295.7472222222222</v>
      </c>
      <c r="M363">
        <f t="shared" si="29"/>
        <v>490.3217876408292</v>
      </c>
      <c r="N363">
        <f t="shared" si="31"/>
        <v>105.08064801690657</v>
      </c>
    </row>
    <row r="364" spans="1:14" ht="12.75">
      <c r="A364" t="s">
        <v>316</v>
      </c>
      <c r="B364" s="1">
        <v>36820</v>
      </c>
      <c r="C364" s="2">
        <v>0.751886574074074</v>
      </c>
      <c r="D364" t="s">
        <v>431</v>
      </c>
      <c r="E364">
        <v>0.668</v>
      </c>
      <c r="F364">
        <v>9.7992</v>
      </c>
      <c r="G364" t="s">
        <v>432</v>
      </c>
      <c r="H364">
        <v>1.648</v>
      </c>
      <c r="I364">
        <v>67.6686</v>
      </c>
      <c r="K364" s="2">
        <v>0.749305555555555</v>
      </c>
      <c r="L364" s="3">
        <f t="shared" si="28"/>
        <v>295.74930555555557</v>
      </c>
      <c r="M364">
        <f t="shared" si="29"/>
        <v>547.4887490257537</v>
      </c>
      <c r="N364">
        <f t="shared" si="31"/>
        <v>108.03212555071715</v>
      </c>
    </row>
    <row r="365" spans="1:17" ht="12.75">
      <c r="A365" t="s">
        <v>317</v>
      </c>
      <c r="B365" s="1">
        <v>36820</v>
      </c>
      <c r="C365" s="2">
        <v>0.7539699074074074</v>
      </c>
      <c r="D365" t="s">
        <v>431</v>
      </c>
      <c r="E365">
        <v>0.666</v>
      </c>
      <c r="F365">
        <v>9.618</v>
      </c>
      <c r="G365" t="s">
        <v>432</v>
      </c>
      <c r="H365">
        <v>1.645</v>
      </c>
      <c r="I365">
        <v>205.6837</v>
      </c>
      <c r="K365" s="2">
        <v>0.751388888888888</v>
      </c>
      <c r="L365" s="3">
        <f t="shared" si="28"/>
        <v>295.75138888888887</v>
      </c>
      <c r="M365" t="s">
        <v>439</v>
      </c>
      <c r="N365" t="s">
        <v>439</v>
      </c>
      <c r="P365" t="s">
        <v>440</v>
      </c>
      <c r="Q365" t="s">
        <v>431</v>
      </c>
    </row>
    <row r="366" spans="1:14" ht="12.75">
      <c r="A366" t="s">
        <v>318</v>
      </c>
      <c r="B366" s="1">
        <v>36820</v>
      </c>
      <c r="C366" s="2">
        <v>0.7561111111111112</v>
      </c>
      <c r="D366" t="s">
        <v>431</v>
      </c>
      <c r="E366">
        <v>0.668</v>
      </c>
      <c r="F366">
        <v>9.2578</v>
      </c>
      <c r="G366" t="s">
        <v>432</v>
      </c>
      <c r="H366">
        <v>1.646</v>
      </c>
      <c r="I366">
        <v>208.2488</v>
      </c>
      <c r="K366" s="2">
        <v>0.753472222222221</v>
      </c>
      <c r="L366" s="3">
        <f t="shared" si="28"/>
        <v>295.75347222222223</v>
      </c>
      <c r="M366" t="s">
        <v>439</v>
      </c>
      <c r="N366" t="s">
        <v>439</v>
      </c>
    </row>
    <row r="367" spans="1:17" ht="12.75">
      <c r="A367" t="s">
        <v>439</v>
      </c>
      <c r="B367" s="1">
        <v>36820</v>
      </c>
      <c r="C367">
        <f>AVERAGE(C366,C368)</f>
        <v>0.7581712962962963</v>
      </c>
      <c r="D367" t="s">
        <v>431</v>
      </c>
      <c r="E367" t="s">
        <v>439</v>
      </c>
      <c r="F367" t="s">
        <v>439</v>
      </c>
      <c r="G367" t="s">
        <v>432</v>
      </c>
      <c r="H367" t="s">
        <v>439</v>
      </c>
      <c r="I367" t="s">
        <v>439</v>
      </c>
      <c r="K367" s="2">
        <v>0.755555555555554</v>
      </c>
      <c r="L367" s="3">
        <f t="shared" si="28"/>
        <v>295.75555555555553</v>
      </c>
      <c r="M367" t="s">
        <v>439</v>
      </c>
      <c r="N367" t="s">
        <v>439</v>
      </c>
      <c r="P367">
        <f>AVERAGE(I366:I368)</f>
        <v>206.9563</v>
      </c>
      <c r="Q367">
        <f>AVERAGE(F366:F368)</f>
        <v>9.12045</v>
      </c>
    </row>
    <row r="368" spans="1:17" ht="12.75">
      <c r="A368" t="s">
        <v>319</v>
      </c>
      <c r="B368" s="1">
        <v>36820</v>
      </c>
      <c r="C368" s="2">
        <v>0.7602314814814815</v>
      </c>
      <c r="D368" t="s">
        <v>431</v>
      </c>
      <c r="E368">
        <v>0.666</v>
      </c>
      <c r="F368">
        <v>8.9831</v>
      </c>
      <c r="G368" t="s">
        <v>432</v>
      </c>
      <c r="H368">
        <v>1.646</v>
      </c>
      <c r="I368">
        <v>205.6638</v>
      </c>
      <c r="K368" s="2">
        <v>0.757638888888888</v>
      </c>
      <c r="L368" s="3">
        <f t="shared" si="28"/>
        <v>295.7576388888889</v>
      </c>
      <c r="M368" t="s">
        <v>439</v>
      </c>
      <c r="N368" t="s">
        <v>439</v>
      </c>
      <c r="P368">
        <f>STDEV(I366:I368)</f>
        <v>1.8278710293667924</v>
      </c>
      <c r="Q368">
        <f>STDEV(F366:F368)</f>
        <v>0.1942422327919903</v>
      </c>
    </row>
    <row r="369" spans="1:14" ht="12.75">
      <c r="A369" t="s">
        <v>439</v>
      </c>
      <c r="B369" s="1">
        <v>36820</v>
      </c>
      <c r="C369">
        <f>AVERAGE(C368,C370)</f>
        <v>0.7623148148148149</v>
      </c>
      <c r="D369" t="s">
        <v>431</v>
      </c>
      <c r="E369" t="s">
        <v>439</v>
      </c>
      <c r="F369" t="s">
        <v>439</v>
      </c>
      <c r="G369" t="s">
        <v>432</v>
      </c>
      <c r="H369" t="s">
        <v>439</v>
      </c>
      <c r="I369" t="s">
        <v>439</v>
      </c>
      <c r="K369" s="2">
        <v>0.759722222222221</v>
      </c>
      <c r="L369" s="3">
        <f t="shared" si="28"/>
        <v>295.7597222222222</v>
      </c>
      <c r="M369" t="s">
        <v>439</v>
      </c>
      <c r="N369" t="s">
        <v>439</v>
      </c>
    </row>
    <row r="370" spans="1:14" ht="12.75">
      <c r="A370" t="s">
        <v>320</v>
      </c>
      <c r="B370" s="1">
        <v>36820</v>
      </c>
      <c r="C370" s="2">
        <v>0.7643981481481482</v>
      </c>
      <c r="D370" t="s">
        <v>431</v>
      </c>
      <c r="E370">
        <v>0.671</v>
      </c>
      <c r="F370">
        <v>8.5865</v>
      </c>
      <c r="G370" t="s">
        <v>432</v>
      </c>
      <c r="H370">
        <v>1.651</v>
      </c>
      <c r="I370">
        <v>67.4457</v>
      </c>
      <c r="K370" s="2">
        <v>0.761805555555554</v>
      </c>
      <c r="L370" s="3">
        <f t="shared" si="28"/>
        <v>295.76180555555555</v>
      </c>
      <c r="M370">
        <f aca="true" t="shared" si="32" ref="M370:M433">500*F370/AVERAGE($Q$367,$Q$6)</f>
        <v>462.40050836322115</v>
      </c>
      <c r="N370">
        <f aca="true" t="shared" si="33" ref="N370:N376">(277-103)/(-60+(AVERAGE($Q$4,$P$367)))*I370+277-((277-103)/(-60+(AVERAGE($Q$4,$P$367)))*210)</f>
        <v>107.58685186759865</v>
      </c>
    </row>
    <row r="371" spans="1:14" ht="12.75">
      <c r="A371" t="s">
        <v>321</v>
      </c>
      <c r="B371" s="1">
        <v>36820</v>
      </c>
      <c r="C371" s="2">
        <v>0.7664814814814815</v>
      </c>
      <c r="D371" t="s">
        <v>431</v>
      </c>
      <c r="E371">
        <v>0.666</v>
      </c>
      <c r="F371">
        <v>9.476</v>
      </c>
      <c r="G371" t="s">
        <v>432</v>
      </c>
      <c r="H371">
        <v>1.65</v>
      </c>
      <c r="I371">
        <v>66.859</v>
      </c>
      <c r="K371" s="2">
        <v>0.763888888888888</v>
      </c>
      <c r="L371" s="3">
        <f t="shared" si="28"/>
        <v>295.7638888888889</v>
      </c>
      <c r="M371">
        <f t="shared" si="32"/>
        <v>510.30189451463156</v>
      </c>
      <c r="N371">
        <f t="shared" si="33"/>
        <v>106.88961092846685</v>
      </c>
    </row>
    <row r="372" spans="1:14" ht="12.75">
      <c r="A372" t="s">
        <v>322</v>
      </c>
      <c r="B372" s="1">
        <v>36820</v>
      </c>
      <c r="C372" s="2">
        <v>0.7685648148148148</v>
      </c>
      <c r="D372" t="s">
        <v>431</v>
      </c>
      <c r="E372">
        <v>0.666</v>
      </c>
      <c r="F372">
        <v>9.2189</v>
      </c>
      <c r="G372" t="s">
        <v>432</v>
      </c>
      <c r="H372">
        <v>1.646</v>
      </c>
      <c r="I372">
        <v>66.4063</v>
      </c>
      <c r="K372" s="2">
        <v>0.765972222222221</v>
      </c>
      <c r="L372" s="3">
        <f t="shared" si="28"/>
        <v>295.7659722222222</v>
      </c>
      <c r="M372">
        <f t="shared" si="32"/>
        <v>496.4565360216269</v>
      </c>
      <c r="N372">
        <f t="shared" si="33"/>
        <v>106.35161711025486</v>
      </c>
    </row>
    <row r="373" spans="1:14" ht="12.75">
      <c r="A373" t="s">
        <v>323</v>
      </c>
      <c r="B373" s="1">
        <v>36820</v>
      </c>
      <c r="C373" s="2">
        <v>0.7706481481481481</v>
      </c>
      <c r="D373" t="s">
        <v>431</v>
      </c>
      <c r="E373">
        <v>0.666</v>
      </c>
      <c r="F373">
        <v>9.0696</v>
      </c>
      <c r="G373" t="s">
        <v>432</v>
      </c>
      <c r="H373">
        <v>1.648</v>
      </c>
      <c r="I373">
        <v>63.9268</v>
      </c>
      <c r="K373" s="2">
        <v>0.768055555555553</v>
      </c>
      <c r="L373" s="3">
        <f t="shared" si="28"/>
        <v>295.7680555555556</v>
      </c>
      <c r="M373">
        <f t="shared" si="32"/>
        <v>488.4164270251057</v>
      </c>
      <c r="N373">
        <f t="shared" si="33"/>
        <v>103.40495116756293</v>
      </c>
    </row>
    <row r="374" spans="1:14" ht="12.75">
      <c r="A374" t="s">
        <v>324</v>
      </c>
      <c r="B374" s="1">
        <v>36820</v>
      </c>
      <c r="C374" s="2">
        <v>0.7727314814814815</v>
      </c>
      <c r="D374" t="s">
        <v>431</v>
      </c>
      <c r="E374">
        <v>0.666</v>
      </c>
      <c r="F374">
        <v>9.14</v>
      </c>
      <c r="G374" t="s">
        <v>432</v>
      </c>
      <c r="H374">
        <v>1.646</v>
      </c>
      <c r="I374">
        <v>66.8837</v>
      </c>
      <c r="K374" s="2">
        <v>0.770138888888888</v>
      </c>
      <c r="L374" s="3">
        <f t="shared" si="28"/>
        <v>295.7701388888889</v>
      </c>
      <c r="M374">
        <f t="shared" si="32"/>
        <v>492.207610369748</v>
      </c>
      <c r="N374">
        <f t="shared" si="33"/>
        <v>106.91896468881552</v>
      </c>
    </row>
    <row r="375" spans="1:14" ht="12.75">
      <c r="A375" t="s">
        <v>325</v>
      </c>
      <c r="B375" s="1">
        <v>36820</v>
      </c>
      <c r="C375" s="2">
        <v>0.7748148148148148</v>
      </c>
      <c r="D375" t="s">
        <v>431</v>
      </c>
      <c r="E375">
        <v>0.67</v>
      </c>
      <c r="F375">
        <v>8.5982</v>
      </c>
      <c r="G375" t="s">
        <v>432</v>
      </c>
      <c r="H375">
        <v>1.651</v>
      </c>
      <c r="I375">
        <v>68.5256</v>
      </c>
      <c r="K375" s="2">
        <v>0.772222222222221</v>
      </c>
      <c r="L375" s="3">
        <f t="shared" si="28"/>
        <v>295.77222222222224</v>
      </c>
      <c r="M375">
        <f t="shared" si="32"/>
        <v>463.0305771861234</v>
      </c>
      <c r="N375">
        <f t="shared" si="33"/>
        <v>108.87021728462346</v>
      </c>
    </row>
    <row r="376" spans="1:14" ht="12.75">
      <c r="A376" t="s">
        <v>326</v>
      </c>
      <c r="B376" s="1">
        <v>36820</v>
      </c>
      <c r="C376" s="2">
        <v>0.7768981481481482</v>
      </c>
      <c r="D376" t="s">
        <v>431</v>
      </c>
      <c r="E376">
        <v>0.666</v>
      </c>
      <c r="F376">
        <v>8.6547</v>
      </c>
      <c r="G376" t="s">
        <v>432</v>
      </c>
      <c r="H376">
        <v>1.646</v>
      </c>
      <c r="I376">
        <v>66.5619</v>
      </c>
      <c r="K376" s="2">
        <v>0.774305555555554</v>
      </c>
      <c r="L376" s="3">
        <f t="shared" si="28"/>
        <v>295.77430555555554</v>
      </c>
      <c r="M376">
        <f t="shared" si="32"/>
        <v>466.0732172283434</v>
      </c>
      <c r="N376">
        <f t="shared" si="33"/>
        <v>106.5365339163379</v>
      </c>
    </row>
    <row r="377" spans="1:14" ht="12.75">
      <c r="A377" t="s">
        <v>439</v>
      </c>
      <c r="B377" s="1">
        <v>36820</v>
      </c>
      <c r="C377">
        <f>AVERAGE(C376,C378)</f>
        <v>0.7789872685185185</v>
      </c>
      <c r="D377" t="s">
        <v>431</v>
      </c>
      <c r="E377" t="s">
        <v>439</v>
      </c>
      <c r="F377" t="s">
        <v>439</v>
      </c>
      <c r="G377" t="s">
        <v>432</v>
      </c>
      <c r="H377" t="s">
        <v>439</v>
      </c>
      <c r="I377" t="s">
        <v>439</v>
      </c>
      <c r="K377" s="2">
        <v>0.776388888888888</v>
      </c>
      <c r="L377" s="3">
        <f t="shared" si="28"/>
        <v>295.7763888888889</v>
      </c>
      <c r="M377" t="s">
        <v>439</v>
      </c>
      <c r="N377" t="s">
        <v>439</v>
      </c>
    </row>
    <row r="378" spans="1:14" ht="12.75">
      <c r="A378" t="s">
        <v>327</v>
      </c>
      <c r="B378" s="1">
        <v>36820</v>
      </c>
      <c r="C378" s="2">
        <v>0.7810763888888889</v>
      </c>
      <c r="D378" t="s">
        <v>431</v>
      </c>
      <c r="E378">
        <v>0.666</v>
      </c>
      <c r="F378">
        <v>9.3143</v>
      </c>
      <c r="G378" t="s">
        <v>432</v>
      </c>
      <c r="H378">
        <v>1.648</v>
      </c>
      <c r="I378">
        <v>66.3237</v>
      </c>
      <c r="K378" s="2">
        <v>0.778472222222221</v>
      </c>
      <c r="L378" s="3">
        <f t="shared" si="28"/>
        <v>295.7784722222222</v>
      </c>
      <c r="M378">
        <f t="shared" si="32"/>
        <v>501.5940202699063</v>
      </c>
      <c r="N378">
        <f aca="true" t="shared" si="34" ref="N378:N390">(277-103)/(-60+(AVERAGE($Q$4,$P$367)))*I378+277-((277-103)/(-60+(AVERAGE($Q$4,$P$367)))*210)</f>
        <v>106.25345433273262</v>
      </c>
    </row>
    <row r="379" spans="1:14" ht="12.75">
      <c r="A379" t="s">
        <v>328</v>
      </c>
      <c r="B379" s="1">
        <v>36820</v>
      </c>
      <c r="C379" s="2">
        <v>0.7831597222222223</v>
      </c>
      <c r="D379" t="s">
        <v>431</v>
      </c>
      <c r="E379">
        <v>0.668</v>
      </c>
      <c r="F379">
        <v>9.5153</v>
      </c>
      <c r="G379" t="s">
        <v>432</v>
      </c>
      <c r="H379">
        <v>1.65</v>
      </c>
      <c r="I379">
        <v>67.1331</v>
      </c>
      <c r="K379" s="2">
        <v>0.780555555555554</v>
      </c>
      <c r="L379" s="3">
        <f t="shared" si="28"/>
        <v>295.78055555555557</v>
      </c>
      <c r="M379">
        <f t="shared" si="32"/>
        <v>512.4182795351492</v>
      </c>
      <c r="N379">
        <f t="shared" si="34"/>
        <v>107.21535447954241</v>
      </c>
    </row>
    <row r="380" spans="1:14" ht="12.75">
      <c r="A380" t="s">
        <v>329</v>
      </c>
      <c r="B380" s="1">
        <v>36820</v>
      </c>
      <c r="C380" s="2">
        <v>0.7852430555555556</v>
      </c>
      <c r="D380" t="s">
        <v>431</v>
      </c>
      <c r="E380">
        <v>0.668</v>
      </c>
      <c r="F380">
        <v>9.3842</v>
      </c>
      <c r="G380" t="s">
        <v>432</v>
      </c>
      <c r="H380">
        <v>1.65</v>
      </c>
      <c r="I380">
        <v>67.1308</v>
      </c>
      <c r="K380" s="2">
        <v>0.782638888888888</v>
      </c>
      <c r="L380" s="3">
        <f t="shared" si="28"/>
        <v>295.78263888888887</v>
      </c>
      <c r="M380">
        <f t="shared" si="32"/>
        <v>505.35827759647594</v>
      </c>
      <c r="N380">
        <f t="shared" si="34"/>
        <v>107.21262113343707</v>
      </c>
    </row>
    <row r="381" spans="1:14" ht="12.75">
      <c r="A381" t="s">
        <v>330</v>
      </c>
      <c r="B381" s="1">
        <v>36820</v>
      </c>
      <c r="C381" s="2">
        <v>0.7873263888888888</v>
      </c>
      <c r="D381" t="s">
        <v>431</v>
      </c>
      <c r="E381">
        <v>0.668</v>
      </c>
      <c r="F381">
        <v>8.7978</v>
      </c>
      <c r="G381" t="s">
        <v>432</v>
      </c>
      <c r="H381">
        <v>1.65</v>
      </c>
      <c r="I381">
        <v>66.9125</v>
      </c>
      <c r="K381" s="2">
        <v>0.784722222222221</v>
      </c>
      <c r="L381" s="3">
        <f t="shared" si="28"/>
        <v>295.78472222222223</v>
      </c>
      <c r="M381">
        <f t="shared" si="32"/>
        <v>473.77944360076253</v>
      </c>
      <c r="N381">
        <f t="shared" si="34"/>
        <v>106.95319093569978</v>
      </c>
    </row>
    <row r="382" spans="1:14" ht="12.75">
      <c r="A382" t="s">
        <v>331</v>
      </c>
      <c r="B382" s="1">
        <v>36820</v>
      </c>
      <c r="C382" s="2">
        <v>0.7894097222222222</v>
      </c>
      <c r="D382" t="s">
        <v>431</v>
      </c>
      <c r="E382">
        <v>0.668</v>
      </c>
      <c r="F382">
        <v>9.744</v>
      </c>
      <c r="G382" t="s">
        <v>432</v>
      </c>
      <c r="H382">
        <v>1.648</v>
      </c>
      <c r="I382">
        <v>67.712</v>
      </c>
      <c r="K382" s="2">
        <v>0.786805555555554</v>
      </c>
      <c r="L382" s="3">
        <f t="shared" si="28"/>
        <v>295.78680555555553</v>
      </c>
      <c r="M382">
        <f t="shared" si="32"/>
        <v>524.734240201622</v>
      </c>
      <c r="N382">
        <f t="shared" si="34"/>
        <v>107.90332581014306</v>
      </c>
    </row>
    <row r="383" spans="1:14" ht="12.75">
      <c r="A383" t="s">
        <v>332</v>
      </c>
      <c r="B383" s="1">
        <v>36820</v>
      </c>
      <c r="C383" s="2">
        <v>0.7915046296296296</v>
      </c>
      <c r="D383" t="s">
        <v>431</v>
      </c>
      <c r="E383">
        <v>0.666</v>
      </c>
      <c r="F383">
        <v>9.4814</v>
      </c>
      <c r="G383" t="s">
        <v>432</v>
      </c>
      <c r="H383">
        <v>1.646</v>
      </c>
      <c r="I383">
        <v>66.1914</v>
      </c>
      <c r="K383" s="2">
        <v>0.788888888888888</v>
      </c>
      <c r="L383" s="3">
        <f t="shared" si="28"/>
        <v>295.7888888888889</v>
      </c>
      <c r="M383">
        <f t="shared" si="32"/>
        <v>510.59269550981725</v>
      </c>
      <c r="N383">
        <f t="shared" si="34"/>
        <v>106.09622751110803</v>
      </c>
    </row>
    <row r="384" spans="1:14" ht="12.75">
      <c r="A384" t="s">
        <v>333</v>
      </c>
      <c r="B384" s="1">
        <v>36820</v>
      </c>
      <c r="C384" s="2">
        <v>0.7935879629629629</v>
      </c>
      <c r="D384" t="s">
        <v>431</v>
      </c>
      <c r="E384">
        <v>0.666</v>
      </c>
      <c r="F384">
        <v>8.7715</v>
      </c>
      <c r="G384" t="s">
        <v>432</v>
      </c>
      <c r="H384">
        <v>1.646</v>
      </c>
      <c r="I384">
        <v>67.7253</v>
      </c>
      <c r="K384" s="2">
        <v>0.790972222222221</v>
      </c>
      <c r="L384" s="3">
        <f t="shared" si="28"/>
        <v>295.7909722222222</v>
      </c>
      <c r="M384">
        <f t="shared" si="32"/>
        <v>472.3631350501362</v>
      </c>
      <c r="N384">
        <f t="shared" si="34"/>
        <v>107.91913168110008</v>
      </c>
    </row>
    <row r="385" spans="1:14" ht="12.75">
      <c r="A385" t="s">
        <v>334</v>
      </c>
      <c r="B385" s="1">
        <v>36820</v>
      </c>
      <c r="C385" s="2">
        <v>0.7956712962962963</v>
      </c>
      <c r="D385" t="s">
        <v>431</v>
      </c>
      <c r="E385">
        <v>0.668</v>
      </c>
      <c r="F385">
        <v>8.8224</v>
      </c>
      <c r="G385" t="s">
        <v>432</v>
      </c>
      <c r="H385">
        <v>1.648</v>
      </c>
      <c r="I385">
        <v>67.4378</v>
      </c>
      <c r="K385" s="2">
        <v>0.793055555555554</v>
      </c>
      <c r="L385" s="3">
        <f t="shared" si="28"/>
        <v>295.79305555555555</v>
      </c>
      <c r="M385">
        <f t="shared" si="32"/>
        <v>475.10420368994147</v>
      </c>
      <c r="N385">
        <f t="shared" si="34"/>
        <v>107.57746341793248</v>
      </c>
    </row>
    <row r="386" spans="1:14" ht="12.75">
      <c r="A386" t="s">
        <v>335</v>
      </c>
      <c r="B386" s="1">
        <v>36820</v>
      </c>
      <c r="C386" s="2">
        <v>0.7978125</v>
      </c>
      <c r="D386" t="s">
        <v>431</v>
      </c>
      <c r="E386">
        <v>0.666</v>
      </c>
      <c r="F386">
        <v>8.7424</v>
      </c>
      <c r="G386" t="s">
        <v>432</v>
      </c>
      <c r="H386">
        <v>1.65</v>
      </c>
      <c r="I386">
        <v>67.0131</v>
      </c>
      <c r="K386" s="2">
        <v>0.795138888888888</v>
      </c>
      <c r="L386" s="3">
        <f t="shared" si="28"/>
        <v>295.7951388888889</v>
      </c>
      <c r="M386">
        <f t="shared" si="32"/>
        <v>470.7960407983025</v>
      </c>
      <c r="N386">
        <f t="shared" si="34"/>
        <v>107.07274511752465</v>
      </c>
    </row>
    <row r="387" spans="1:14" ht="12.75">
      <c r="A387" t="s">
        <v>336</v>
      </c>
      <c r="B387" s="1">
        <v>36820</v>
      </c>
      <c r="C387" s="2">
        <v>0.799837962962963</v>
      </c>
      <c r="D387" t="s">
        <v>431</v>
      </c>
      <c r="E387">
        <v>0.666</v>
      </c>
      <c r="F387">
        <v>9.3281</v>
      </c>
      <c r="G387" t="s">
        <v>432</v>
      </c>
      <c r="H387">
        <v>1.648</v>
      </c>
      <c r="I387">
        <v>67.5838</v>
      </c>
      <c r="K387" s="2">
        <v>0.797222222222221</v>
      </c>
      <c r="L387" s="3">
        <f t="shared" si="28"/>
        <v>295.7972222222222</v>
      </c>
      <c r="M387">
        <f t="shared" si="32"/>
        <v>502.337178368714</v>
      </c>
      <c r="N387">
        <f t="shared" si="34"/>
        <v>107.75097147505411</v>
      </c>
    </row>
    <row r="388" spans="1:14" ht="12.75">
      <c r="A388" t="s">
        <v>337</v>
      </c>
      <c r="B388" s="1">
        <v>36820</v>
      </c>
      <c r="C388" s="2">
        <v>0.8019212962962964</v>
      </c>
      <c r="D388" t="s">
        <v>431</v>
      </c>
      <c r="E388">
        <v>0.668</v>
      </c>
      <c r="F388">
        <v>8.7445</v>
      </c>
      <c r="G388" t="s">
        <v>432</v>
      </c>
      <c r="H388">
        <v>1.65</v>
      </c>
      <c r="I388">
        <v>69.8236</v>
      </c>
      <c r="K388" s="2">
        <v>0.799305555555553</v>
      </c>
      <c r="L388" s="3">
        <f t="shared" si="28"/>
        <v>295.7993055555556</v>
      </c>
      <c r="M388">
        <f t="shared" si="32"/>
        <v>470.90913007420806</v>
      </c>
      <c r="N388">
        <f t="shared" si="34"/>
        <v>110.41277521711558</v>
      </c>
    </row>
    <row r="389" spans="1:14" ht="12.75">
      <c r="A389" t="s">
        <v>338</v>
      </c>
      <c r="B389" s="1">
        <v>36820</v>
      </c>
      <c r="C389" s="2">
        <v>0.8040046296296296</v>
      </c>
      <c r="D389" t="s">
        <v>431</v>
      </c>
      <c r="E389">
        <v>0.666</v>
      </c>
      <c r="F389">
        <v>10.1476</v>
      </c>
      <c r="G389" t="s">
        <v>432</v>
      </c>
      <c r="H389">
        <v>1.65</v>
      </c>
      <c r="I389">
        <v>68.97</v>
      </c>
      <c r="K389" s="2">
        <v>0.801388888888888</v>
      </c>
      <c r="L389" s="3">
        <f t="shared" si="28"/>
        <v>295.8013888888889</v>
      </c>
      <c r="M389">
        <f t="shared" si="32"/>
        <v>546.4689219899404</v>
      </c>
      <c r="N389">
        <f t="shared" si="34"/>
        <v>109.39834728862925</v>
      </c>
    </row>
    <row r="390" spans="1:14" ht="12.75">
      <c r="A390" t="s">
        <v>339</v>
      </c>
      <c r="B390" s="1">
        <v>36820</v>
      </c>
      <c r="C390" s="2">
        <v>0.8060995370370371</v>
      </c>
      <c r="D390" t="s">
        <v>431</v>
      </c>
      <c r="E390">
        <v>0.666</v>
      </c>
      <c r="F390">
        <v>9.3661</v>
      </c>
      <c r="G390" t="s">
        <v>432</v>
      </c>
      <c r="H390">
        <v>1.646</v>
      </c>
      <c r="I390">
        <v>69.7617</v>
      </c>
      <c r="K390" s="2">
        <v>0.803472222222221</v>
      </c>
      <c r="L390" s="3">
        <f aca="true" t="shared" si="35" ref="L390:L453">B390-DATE(1999,12,31)+K390</f>
        <v>295.80347222222224</v>
      </c>
      <c r="M390">
        <f t="shared" si="32"/>
        <v>504.3835557422425</v>
      </c>
      <c r="N390">
        <f t="shared" si="34"/>
        <v>110.33921255454138</v>
      </c>
    </row>
    <row r="391" spans="1:14" ht="12.75">
      <c r="A391" t="s">
        <v>439</v>
      </c>
      <c r="B391" s="1">
        <v>36820</v>
      </c>
      <c r="C391">
        <f>AVERAGE(C390,C392)</f>
        <v>0.8081828703703704</v>
      </c>
      <c r="D391" t="s">
        <v>431</v>
      </c>
      <c r="E391" t="s">
        <v>439</v>
      </c>
      <c r="F391" t="s">
        <v>439</v>
      </c>
      <c r="G391" t="s">
        <v>432</v>
      </c>
      <c r="H391" t="s">
        <v>439</v>
      </c>
      <c r="I391" t="s">
        <v>439</v>
      </c>
      <c r="K391" s="2">
        <v>0.805555555555554</v>
      </c>
      <c r="L391" s="3">
        <f t="shared" si="35"/>
        <v>295.80555555555554</v>
      </c>
      <c r="M391" t="s">
        <v>439</v>
      </c>
      <c r="N391" t="s">
        <v>439</v>
      </c>
    </row>
    <row r="392" spans="1:14" ht="12.75">
      <c r="A392" t="s">
        <v>340</v>
      </c>
      <c r="B392" s="1">
        <v>36820</v>
      </c>
      <c r="C392" s="2">
        <v>0.8102662037037037</v>
      </c>
      <c r="D392" t="s">
        <v>431</v>
      </c>
      <c r="E392">
        <v>0.666</v>
      </c>
      <c r="F392">
        <v>8.2232</v>
      </c>
      <c r="G392" t="s">
        <v>432</v>
      </c>
      <c r="H392">
        <v>1.646</v>
      </c>
      <c r="I392">
        <v>69.964</v>
      </c>
      <c r="K392" s="2">
        <v>0.807638888888888</v>
      </c>
      <c r="L392" s="3">
        <f t="shared" si="35"/>
        <v>295.8076388888889</v>
      </c>
      <c r="M392">
        <f t="shared" si="32"/>
        <v>442.83606363156593</v>
      </c>
      <c r="N392">
        <f>(277-103)/(-60+(AVERAGE($Q$4,$P$367)))*I392+277-((277-103)/(-60+(AVERAGE($Q$4,$P$367)))*210)</f>
        <v>110.57962817067633</v>
      </c>
    </row>
    <row r="393" spans="1:14" ht="12.75">
      <c r="A393" t="s">
        <v>341</v>
      </c>
      <c r="B393" s="1">
        <v>36820</v>
      </c>
      <c r="C393" s="2">
        <v>0.8123495370370369</v>
      </c>
      <c r="D393" t="s">
        <v>431</v>
      </c>
      <c r="E393">
        <v>0.666</v>
      </c>
      <c r="F393">
        <v>9.1953</v>
      </c>
      <c r="G393" t="s">
        <v>432</v>
      </c>
      <c r="H393">
        <v>1.648</v>
      </c>
      <c r="I393">
        <v>67.638</v>
      </c>
      <c r="K393" s="2">
        <v>0.809722222222221</v>
      </c>
      <c r="L393" s="3">
        <f t="shared" si="35"/>
        <v>295.8097222222222</v>
      </c>
      <c r="M393">
        <f t="shared" si="32"/>
        <v>495.1856279685934</v>
      </c>
      <c r="N393">
        <f>(277-103)/(-60+(AVERAGE($Q$4,$P$367)))*I393+277-((277-103)/(-60+(AVERAGE($Q$4,$P$367)))*210)</f>
        <v>107.81538337023213</v>
      </c>
    </row>
    <row r="394" spans="1:14" ht="12.75">
      <c r="A394" t="s">
        <v>342</v>
      </c>
      <c r="B394" s="1">
        <v>36820</v>
      </c>
      <c r="C394" s="2">
        <v>0.8144328703703704</v>
      </c>
      <c r="D394" t="s">
        <v>431</v>
      </c>
      <c r="E394">
        <v>0.666</v>
      </c>
      <c r="F394">
        <v>9.7624</v>
      </c>
      <c r="G394" t="s">
        <v>432</v>
      </c>
      <c r="H394">
        <v>1.648</v>
      </c>
      <c r="I394">
        <v>67.7283</v>
      </c>
      <c r="K394" s="2">
        <v>0.811805555555554</v>
      </c>
      <c r="L394" s="3">
        <f t="shared" si="35"/>
        <v>295.81180555555557</v>
      </c>
      <c r="M394">
        <f t="shared" si="32"/>
        <v>525.7251176666989</v>
      </c>
      <c r="N394">
        <f>(277-103)/(-60+(AVERAGE($Q$4,$P$367)))*I394+277-((277-103)/(-60+(AVERAGE($Q$4,$P$367)))*210)</f>
        <v>107.92269691515051</v>
      </c>
    </row>
    <row r="395" spans="1:14" ht="12.75">
      <c r="A395" t="s">
        <v>343</v>
      </c>
      <c r="B395" s="1">
        <v>36820</v>
      </c>
      <c r="C395" s="2">
        <v>0.8165162037037037</v>
      </c>
      <c r="D395" t="s">
        <v>431</v>
      </c>
      <c r="E395">
        <v>0.666</v>
      </c>
      <c r="F395">
        <v>8.7728</v>
      </c>
      <c r="G395" t="s">
        <v>432</v>
      </c>
      <c r="H395">
        <v>1.648</v>
      </c>
      <c r="I395">
        <v>69.3098</v>
      </c>
      <c r="K395" s="2">
        <v>0.813888888888888</v>
      </c>
      <c r="L395" s="3">
        <f t="shared" si="35"/>
        <v>295.81388888888887</v>
      </c>
      <c r="M395">
        <f t="shared" si="32"/>
        <v>472.4331426971253</v>
      </c>
      <c r="N395">
        <f>(277-103)/(-60+(AVERAGE($Q$4,$P$367)))*I395+277-((277-103)/(-60+(AVERAGE($Q$4,$P$367)))*210)</f>
        <v>109.80216946540949</v>
      </c>
    </row>
    <row r="396" spans="1:14" ht="12.75">
      <c r="A396" t="s">
        <v>344</v>
      </c>
      <c r="B396" s="1">
        <v>36820</v>
      </c>
      <c r="C396" s="2">
        <v>0.818599537037037</v>
      </c>
      <c r="D396" t="s">
        <v>431</v>
      </c>
      <c r="E396">
        <v>0.666</v>
      </c>
      <c r="F396">
        <v>9.0523</v>
      </c>
      <c r="G396" t="s">
        <v>432</v>
      </c>
      <c r="H396">
        <v>1.648</v>
      </c>
      <c r="I396">
        <v>70.2953</v>
      </c>
      <c r="K396" s="2">
        <v>0.815972222222221</v>
      </c>
      <c r="L396" s="3">
        <f t="shared" si="35"/>
        <v>295.81597222222223</v>
      </c>
      <c r="M396">
        <f t="shared" si="32"/>
        <v>487.48478679978894</v>
      </c>
      <c r="N396">
        <f>(277-103)/(-60+(AVERAGE($Q$4,$P$367)))*I396+277-((277-103)/(-60+(AVERAGE($Q$4,$P$367)))*210)</f>
        <v>110.97334885098039</v>
      </c>
    </row>
    <row r="397" spans="1:14" ht="12.75">
      <c r="A397" t="s">
        <v>439</v>
      </c>
      <c r="B397" s="1">
        <v>36820</v>
      </c>
      <c r="C397">
        <f>AVERAGE(C396,C398)</f>
        <v>0.8206886574074074</v>
      </c>
      <c r="D397" t="s">
        <v>431</v>
      </c>
      <c r="E397" t="s">
        <v>439</v>
      </c>
      <c r="F397" t="s">
        <v>439</v>
      </c>
      <c r="G397" t="s">
        <v>432</v>
      </c>
      <c r="H397" t="s">
        <v>439</v>
      </c>
      <c r="I397" t="s">
        <v>439</v>
      </c>
      <c r="K397" s="2">
        <v>0.818055555555554</v>
      </c>
      <c r="L397" s="3">
        <f t="shared" si="35"/>
        <v>295.81805555555553</v>
      </c>
      <c r="M397" t="s">
        <v>439</v>
      </c>
      <c r="N397" t="s">
        <v>439</v>
      </c>
    </row>
    <row r="398" spans="1:14" ht="12.75">
      <c r="A398" t="s">
        <v>345</v>
      </c>
      <c r="B398" s="1">
        <v>36820</v>
      </c>
      <c r="C398" s="2">
        <v>0.8227777777777777</v>
      </c>
      <c r="D398" t="s">
        <v>431</v>
      </c>
      <c r="E398">
        <v>0.668</v>
      </c>
      <c r="F398">
        <v>9.0309</v>
      </c>
      <c r="G398" t="s">
        <v>432</v>
      </c>
      <c r="H398">
        <v>1.648</v>
      </c>
      <c r="I398">
        <v>68.1791</v>
      </c>
      <c r="K398" s="2">
        <v>0.820138888888888</v>
      </c>
      <c r="L398" s="3">
        <f t="shared" si="35"/>
        <v>295.8201388888889</v>
      </c>
      <c r="M398">
        <f t="shared" si="32"/>
        <v>486.33235322627553</v>
      </c>
      <c r="N398">
        <f aca="true" t="shared" si="36" ref="N398:N408">(277-103)/(-60+(AVERAGE($Q$4,$P$367)))*I398+277-((277-103)/(-60+(AVERAGE($Q$4,$P$367)))*210)</f>
        <v>108.45843275179718</v>
      </c>
    </row>
    <row r="399" spans="1:14" ht="12.75">
      <c r="A399" t="s">
        <v>346</v>
      </c>
      <c r="B399" s="1">
        <v>36820</v>
      </c>
      <c r="C399" s="2">
        <v>0.8248611111111112</v>
      </c>
      <c r="D399" t="s">
        <v>431</v>
      </c>
      <c r="E399">
        <v>0.666</v>
      </c>
      <c r="F399">
        <v>9.0113</v>
      </c>
      <c r="G399" t="s">
        <v>432</v>
      </c>
      <c r="H399">
        <v>1.648</v>
      </c>
      <c r="I399">
        <v>65.7878</v>
      </c>
      <c r="K399" s="2">
        <v>0.822222222222221</v>
      </c>
      <c r="L399" s="3">
        <f t="shared" si="35"/>
        <v>295.8222222222222</v>
      </c>
      <c r="M399">
        <f t="shared" si="32"/>
        <v>485.27685331782396</v>
      </c>
      <c r="N399">
        <f t="shared" si="36"/>
        <v>105.61658469018832</v>
      </c>
    </row>
    <row r="400" spans="1:14" ht="12.75">
      <c r="A400" t="s">
        <v>347</v>
      </c>
      <c r="B400" s="1">
        <v>36820</v>
      </c>
      <c r="C400" s="2">
        <v>0.8269444444444445</v>
      </c>
      <c r="D400" t="s">
        <v>431</v>
      </c>
      <c r="E400">
        <v>0.668</v>
      </c>
      <c r="F400">
        <v>8.6321</v>
      </c>
      <c r="G400" t="s">
        <v>432</v>
      </c>
      <c r="H400">
        <v>1.648</v>
      </c>
      <c r="I400">
        <v>65.7432</v>
      </c>
      <c r="K400" s="2">
        <v>0.824305555555554</v>
      </c>
      <c r="L400" s="3">
        <f t="shared" si="35"/>
        <v>295.82430555555555</v>
      </c>
      <c r="M400">
        <f t="shared" si="32"/>
        <v>464.8561612114553</v>
      </c>
      <c r="N400">
        <f t="shared" si="36"/>
        <v>105.56358154397171</v>
      </c>
    </row>
    <row r="401" spans="1:14" ht="12.75">
      <c r="A401" t="s">
        <v>348</v>
      </c>
      <c r="B401" s="1">
        <v>36820</v>
      </c>
      <c r="C401" s="2">
        <v>0.8290277777777778</v>
      </c>
      <c r="D401" t="s">
        <v>431</v>
      </c>
      <c r="E401">
        <v>0.666</v>
      </c>
      <c r="F401">
        <v>8.5144</v>
      </c>
      <c r="G401" t="s">
        <v>432</v>
      </c>
      <c r="H401">
        <v>1.645</v>
      </c>
      <c r="I401">
        <v>65.7759</v>
      </c>
      <c r="K401" s="2">
        <v>0.826388888888888</v>
      </c>
      <c r="L401" s="3">
        <f t="shared" si="35"/>
        <v>295.8263888888889</v>
      </c>
      <c r="M401">
        <f t="shared" si="32"/>
        <v>458.5177765571316</v>
      </c>
      <c r="N401">
        <f t="shared" si="36"/>
        <v>105.60244259512157</v>
      </c>
    </row>
    <row r="402" spans="1:14" ht="12.75">
      <c r="A402" t="s">
        <v>349</v>
      </c>
      <c r="B402" s="1">
        <v>36820</v>
      </c>
      <c r="C402" s="2">
        <v>0.831111111111111</v>
      </c>
      <c r="D402" t="s">
        <v>431</v>
      </c>
      <c r="E402">
        <v>0.666</v>
      </c>
      <c r="F402">
        <v>9.0329</v>
      </c>
      <c r="G402" t="s">
        <v>432</v>
      </c>
      <c r="H402">
        <v>1.645</v>
      </c>
      <c r="I402">
        <v>67.6534</v>
      </c>
      <c r="K402" s="2">
        <v>0.828472222222221</v>
      </c>
      <c r="L402" s="3">
        <f t="shared" si="35"/>
        <v>295.8284722222222</v>
      </c>
      <c r="M402">
        <f t="shared" si="32"/>
        <v>486.4400572985664</v>
      </c>
      <c r="N402">
        <f t="shared" si="36"/>
        <v>107.8336849050244</v>
      </c>
    </row>
    <row r="403" spans="1:14" ht="12.75">
      <c r="A403" t="s">
        <v>350</v>
      </c>
      <c r="B403" s="1">
        <v>36820</v>
      </c>
      <c r="C403" s="2">
        <v>0.8331944444444445</v>
      </c>
      <c r="D403" t="s">
        <v>431</v>
      </c>
      <c r="E403">
        <v>0.666</v>
      </c>
      <c r="F403">
        <v>9.1965</v>
      </c>
      <c r="G403" t="s">
        <v>432</v>
      </c>
      <c r="H403">
        <v>1.648</v>
      </c>
      <c r="I403">
        <v>65.7235</v>
      </c>
      <c r="K403" s="2">
        <v>0.830555555555553</v>
      </c>
      <c r="L403" s="3">
        <f t="shared" si="35"/>
        <v>295.8305555555556</v>
      </c>
      <c r="M403">
        <f t="shared" si="32"/>
        <v>495.250250411968</v>
      </c>
      <c r="N403">
        <f t="shared" si="36"/>
        <v>105.5401698403738</v>
      </c>
    </row>
    <row r="404" spans="1:14" ht="12.75">
      <c r="A404" t="s">
        <v>351</v>
      </c>
      <c r="B404" s="1">
        <v>36820</v>
      </c>
      <c r="C404" s="2">
        <v>0.8352893518518519</v>
      </c>
      <c r="D404" t="s">
        <v>431</v>
      </c>
      <c r="E404">
        <v>0.666</v>
      </c>
      <c r="F404">
        <v>8.7424</v>
      </c>
      <c r="G404" t="s">
        <v>432</v>
      </c>
      <c r="H404">
        <v>1.65</v>
      </c>
      <c r="I404">
        <v>63.5859</v>
      </c>
      <c r="K404" s="2">
        <v>0.832638888888888</v>
      </c>
      <c r="L404" s="3">
        <f t="shared" si="35"/>
        <v>295.8326388888889</v>
      </c>
      <c r="M404">
        <f t="shared" si="32"/>
        <v>470.7960407983025</v>
      </c>
      <c r="N404">
        <f t="shared" si="36"/>
        <v>102.99982173829747</v>
      </c>
    </row>
    <row r="405" spans="1:14" ht="12.75">
      <c r="A405" t="s">
        <v>352</v>
      </c>
      <c r="B405" s="1">
        <v>36820</v>
      </c>
      <c r="C405" s="2">
        <v>0.8373726851851852</v>
      </c>
      <c r="D405" t="s">
        <v>431</v>
      </c>
      <c r="E405">
        <v>0.668</v>
      </c>
      <c r="F405">
        <v>9.2455</v>
      </c>
      <c r="G405" t="s">
        <v>432</v>
      </c>
      <c r="H405">
        <v>1.648</v>
      </c>
      <c r="I405">
        <v>65.1629</v>
      </c>
      <c r="K405" s="2">
        <v>0.834722222222221</v>
      </c>
      <c r="L405" s="3">
        <f t="shared" si="35"/>
        <v>295.83472222222224</v>
      </c>
      <c r="M405">
        <f t="shared" si="32"/>
        <v>497.88900018309687</v>
      </c>
      <c r="N405">
        <f t="shared" si="36"/>
        <v>104.87394643748084</v>
      </c>
    </row>
    <row r="406" spans="1:14" ht="12.75">
      <c r="A406" t="s">
        <v>353</v>
      </c>
      <c r="B406" s="1">
        <v>36820</v>
      </c>
      <c r="C406" s="2">
        <v>0.8394560185185185</v>
      </c>
      <c r="D406" t="s">
        <v>431</v>
      </c>
      <c r="E406">
        <v>0.671</v>
      </c>
      <c r="F406">
        <v>8.4739</v>
      </c>
      <c r="G406" t="s">
        <v>432</v>
      </c>
      <c r="H406">
        <v>1.651</v>
      </c>
      <c r="I406">
        <v>66.2084</v>
      </c>
      <c r="K406" s="2">
        <v>0.836805555555554</v>
      </c>
      <c r="L406" s="3">
        <f t="shared" si="35"/>
        <v>295.83680555555554</v>
      </c>
      <c r="M406">
        <f t="shared" si="32"/>
        <v>456.33676909323935</v>
      </c>
      <c r="N406">
        <f t="shared" si="36"/>
        <v>106.11643050406056</v>
      </c>
    </row>
    <row r="407" spans="1:14" ht="12.75">
      <c r="A407" t="s">
        <v>354</v>
      </c>
      <c r="B407" s="1">
        <v>36820</v>
      </c>
      <c r="C407" s="2">
        <v>0.8415393518518518</v>
      </c>
      <c r="D407" t="s">
        <v>431</v>
      </c>
      <c r="E407">
        <v>0.668</v>
      </c>
      <c r="F407">
        <v>8.7516</v>
      </c>
      <c r="G407" t="s">
        <v>432</v>
      </c>
      <c r="H407">
        <v>1.648</v>
      </c>
      <c r="I407">
        <v>65.7279</v>
      </c>
      <c r="K407" s="2">
        <v>0.838888888888887</v>
      </c>
      <c r="L407" s="3">
        <f t="shared" si="35"/>
        <v>295.8388888888889</v>
      </c>
      <c r="M407">
        <f t="shared" si="32"/>
        <v>471.29147953084106</v>
      </c>
      <c r="N407">
        <f t="shared" si="36"/>
        <v>105.54539885031446</v>
      </c>
    </row>
    <row r="408" spans="1:14" ht="12.75">
      <c r="A408" t="s">
        <v>355</v>
      </c>
      <c r="B408" s="1">
        <v>36820</v>
      </c>
      <c r="C408" s="2">
        <v>0.8436226851851852</v>
      </c>
      <c r="D408" t="s">
        <v>431</v>
      </c>
      <c r="E408">
        <v>0.668</v>
      </c>
      <c r="F408">
        <v>8.9306</v>
      </c>
      <c r="G408" t="s">
        <v>432</v>
      </c>
      <c r="H408">
        <v>1.65</v>
      </c>
      <c r="I408">
        <v>64.3861</v>
      </c>
      <c r="K408" s="2">
        <v>0.84097222222222</v>
      </c>
      <c r="L408" s="3">
        <f t="shared" si="35"/>
        <v>295.8409722222222</v>
      </c>
      <c r="M408">
        <f t="shared" si="32"/>
        <v>480.9309940008832</v>
      </c>
      <c r="N408">
        <f t="shared" si="36"/>
        <v>103.95078850068589</v>
      </c>
    </row>
    <row r="409" spans="1:14" ht="12.75">
      <c r="A409" t="s">
        <v>439</v>
      </c>
      <c r="B409" s="1">
        <v>36820</v>
      </c>
      <c r="C409">
        <f>AVERAGE(C408,C410)</f>
        <v>0.8457118055555556</v>
      </c>
      <c r="D409" t="s">
        <v>431</v>
      </c>
      <c r="E409" t="s">
        <v>439</v>
      </c>
      <c r="F409" t="s">
        <v>439</v>
      </c>
      <c r="G409" t="s">
        <v>432</v>
      </c>
      <c r="H409" t="s">
        <v>439</v>
      </c>
      <c r="I409" t="s">
        <v>439</v>
      </c>
      <c r="K409" s="2">
        <v>0.843055555555553</v>
      </c>
      <c r="L409" s="3">
        <f t="shared" si="35"/>
        <v>295.84305555555557</v>
      </c>
      <c r="M409" t="s">
        <v>439</v>
      </c>
      <c r="N409" t="s">
        <v>439</v>
      </c>
    </row>
    <row r="410" spans="1:14" ht="12.75">
      <c r="A410" t="s">
        <v>356</v>
      </c>
      <c r="B410" s="1">
        <v>36820</v>
      </c>
      <c r="C410" s="2">
        <v>0.8478009259259259</v>
      </c>
      <c r="D410" t="s">
        <v>431</v>
      </c>
      <c r="E410">
        <v>0.668</v>
      </c>
      <c r="F410">
        <v>8.7938</v>
      </c>
      <c r="G410" t="s">
        <v>432</v>
      </c>
      <c r="H410">
        <v>1.65</v>
      </c>
      <c r="I410">
        <v>63.6557</v>
      </c>
      <c r="K410" s="2">
        <v>0.845138888888888</v>
      </c>
      <c r="L410" s="3">
        <f t="shared" si="35"/>
        <v>295.84513888888887</v>
      </c>
      <c r="M410">
        <f t="shared" si="32"/>
        <v>473.56403545618053</v>
      </c>
      <c r="N410">
        <f aca="true" t="shared" si="37" ref="N410:N423">(277-103)/(-60+(AVERAGE($Q$4,$P$367)))*I410+277-((277-103)/(-60+(AVERAGE($Q$4,$P$367)))*210)</f>
        <v>103.0827728505378</v>
      </c>
    </row>
    <row r="411" spans="1:14" ht="12.75">
      <c r="A411" t="s">
        <v>357</v>
      </c>
      <c r="B411" s="1">
        <v>36820</v>
      </c>
      <c r="C411" s="2">
        <v>0.8498842592592593</v>
      </c>
      <c r="D411" t="s">
        <v>431</v>
      </c>
      <c r="E411">
        <v>0.666</v>
      </c>
      <c r="F411">
        <v>8.5499</v>
      </c>
      <c r="G411" t="s">
        <v>432</v>
      </c>
      <c r="H411">
        <v>1.648</v>
      </c>
      <c r="I411">
        <v>64.2857</v>
      </c>
      <c r="K411" s="2">
        <v>0.847222222222221</v>
      </c>
      <c r="L411" s="3">
        <f t="shared" si="35"/>
        <v>295.84722222222223</v>
      </c>
      <c r="M411">
        <f t="shared" si="32"/>
        <v>460.4295238402963</v>
      </c>
      <c r="N411">
        <f t="shared" si="37"/>
        <v>103.831472001131</v>
      </c>
    </row>
    <row r="412" spans="1:14" ht="12.75">
      <c r="A412" t="s">
        <v>358</v>
      </c>
      <c r="B412" s="1">
        <v>36820</v>
      </c>
      <c r="C412" s="2">
        <v>0.8519675925925926</v>
      </c>
      <c r="D412" t="s">
        <v>431</v>
      </c>
      <c r="E412">
        <v>0.666</v>
      </c>
      <c r="F412">
        <v>9.104</v>
      </c>
      <c r="G412" t="s">
        <v>432</v>
      </c>
      <c r="H412">
        <v>1.646</v>
      </c>
      <c r="I412">
        <v>64.0675</v>
      </c>
      <c r="K412" s="2">
        <v>0.849305555555554</v>
      </c>
      <c r="L412" s="3">
        <f t="shared" si="35"/>
        <v>295.84930555555553</v>
      </c>
      <c r="M412">
        <f t="shared" si="32"/>
        <v>490.2689370685105</v>
      </c>
      <c r="N412">
        <f t="shared" si="37"/>
        <v>103.57216064452874</v>
      </c>
    </row>
    <row r="413" spans="1:14" ht="12.75">
      <c r="A413" t="s">
        <v>359</v>
      </c>
      <c r="B413" s="1">
        <v>36820</v>
      </c>
      <c r="C413" s="2">
        <v>0.854050925925926</v>
      </c>
      <c r="D413" t="s">
        <v>431</v>
      </c>
      <c r="E413">
        <v>0.668</v>
      </c>
      <c r="F413">
        <v>8.7801</v>
      </c>
      <c r="G413" t="s">
        <v>432</v>
      </c>
      <c r="H413">
        <v>1.648</v>
      </c>
      <c r="I413">
        <v>65.8859</v>
      </c>
      <c r="K413" s="2">
        <v>0.851388888888887</v>
      </c>
      <c r="L413" s="3">
        <f t="shared" si="35"/>
        <v>295.8513888888889</v>
      </c>
      <c r="M413">
        <f t="shared" si="32"/>
        <v>472.8262625609873</v>
      </c>
      <c r="N413">
        <f t="shared" si="37"/>
        <v>105.73316784363786</v>
      </c>
    </row>
    <row r="414" spans="1:14" ht="12.75">
      <c r="A414" t="s">
        <v>360</v>
      </c>
      <c r="B414" s="1">
        <v>36820</v>
      </c>
      <c r="C414" s="2">
        <v>0.8561342592592592</v>
      </c>
      <c r="D414" t="s">
        <v>431</v>
      </c>
      <c r="E414">
        <v>0.666</v>
      </c>
      <c r="F414">
        <v>8.6651</v>
      </c>
      <c r="G414" t="s">
        <v>432</v>
      </c>
      <c r="H414">
        <v>1.648</v>
      </c>
      <c r="I414">
        <v>66.7759</v>
      </c>
      <c r="K414" s="2">
        <v>0.853472222222221</v>
      </c>
      <c r="L414" s="3">
        <f t="shared" si="35"/>
        <v>295.8534722222222</v>
      </c>
      <c r="M414">
        <f t="shared" si="32"/>
        <v>466.63327840425643</v>
      </c>
      <c r="N414">
        <f t="shared" si="37"/>
        <v>106.7908539452695</v>
      </c>
    </row>
    <row r="415" spans="1:14" ht="12.75">
      <c r="A415" t="s">
        <v>361</v>
      </c>
      <c r="B415" s="1">
        <v>36820</v>
      </c>
      <c r="C415" s="2">
        <v>0.8582175925925926</v>
      </c>
      <c r="D415" t="s">
        <v>431</v>
      </c>
      <c r="E415">
        <v>0.666</v>
      </c>
      <c r="F415">
        <v>8.9799</v>
      </c>
      <c r="G415" t="s">
        <v>432</v>
      </c>
      <c r="H415">
        <v>1.646</v>
      </c>
      <c r="I415">
        <v>64.1013</v>
      </c>
      <c r="K415" s="2">
        <v>0.855555555555554</v>
      </c>
      <c r="L415" s="3">
        <f t="shared" si="35"/>
        <v>295.85555555555555</v>
      </c>
      <c r="M415">
        <f t="shared" si="32"/>
        <v>483.5858993828557</v>
      </c>
      <c r="N415">
        <f t="shared" si="37"/>
        <v>103.61232894816371</v>
      </c>
    </row>
    <row r="416" spans="1:14" ht="12.75">
      <c r="A416" t="s">
        <v>362</v>
      </c>
      <c r="B416" s="1">
        <v>36820</v>
      </c>
      <c r="C416" s="2">
        <v>0.8603009259259259</v>
      </c>
      <c r="D416" t="s">
        <v>431</v>
      </c>
      <c r="E416">
        <v>0.668</v>
      </c>
      <c r="F416">
        <v>9.225</v>
      </c>
      <c r="G416" t="s">
        <v>432</v>
      </c>
      <c r="H416">
        <v>1.646</v>
      </c>
      <c r="I416">
        <v>64.9096</v>
      </c>
      <c r="K416" s="2">
        <v>0.857638888888887</v>
      </c>
      <c r="L416" s="3">
        <f t="shared" si="35"/>
        <v>295.8576388888889</v>
      </c>
      <c r="M416">
        <f t="shared" si="32"/>
        <v>496.7850334421144</v>
      </c>
      <c r="N416">
        <f t="shared" si="37"/>
        <v>104.57292184248834</v>
      </c>
    </row>
    <row r="417" spans="1:14" ht="12.75">
      <c r="A417" t="s">
        <v>363</v>
      </c>
      <c r="B417" s="1">
        <v>36820</v>
      </c>
      <c r="C417" s="2">
        <v>0.8623842592592593</v>
      </c>
      <c r="D417" t="s">
        <v>431</v>
      </c>
      <c r="E417">
        <v>0.668</v>
      </c>
      <c r="F417">
        <v>8.3034</v>
      </c>
      <c r="G417" t="s">
        <v>432</v>
      </c>
      <c r="H417">
        <v>1.65</v>
      </c>
      <c r="I417">
        <v>65.2542</v>
      </c>
      <c r="K417" s="2">
        <v>0.859722222222221</v>
      </c>
      <c r="L417" s="3">
        <f t="shared" si="35"/>
        <v>295.8597222222222</v>
      </c>
      <c r="M417">
        <f t="shared" si="32"/>
        <v>447.15499693043387</v>
      </c>
      <c r="N417">
        <f t="shared" si="37"/>
        <v>104.98244839374937</v>
      </c>
    </row>
    <row r="418" spans="1:14" ht="12.75">
      <c r="A418" t="s">
        <v>364</v>
      </c>
      <c r="B418" s="1">
        <v>36820</v>
      </c>
      <c r="C418" s="2">
        <v>0.8644791666666666</v>
      </c>
      <c r="D418" t="s">
        <v>431</v>
      </c>
      <c r="E418">
        <v>0.673</v>
      </c>
      <c r="F418">
        <v>10.1269</v>
      </c>
      <c r="G418" t="s">
        <v>432</v>
      </c>
      <c r="H418">
        <v>1.653</v>
      </c>
      <c r="I418">
        <v>65.8335</v>
      </c>
      <c r="K418" s="2">
        <v>0.861805555555553</v>
      </c>
      <c r="L418" s="3">
        <f t="shared" si="35"/>
        <v>295.8618055555556</v>
      </c>
      <c r="M418">
        <f t="shared" si="32"/>
        <v>545.3541848417289</v>
      </c>
      <c r="N418">
        <f t="shared" si="37"/>
        <v>105.67089508889009</v>
      </c>
    </row>
    <row r="419" spans="1:14" ht="12.75">
      <c r="A419" t="s">
        <v>365</v>
      </c>
      <c r="B419" s="1">
        <v>36820</v>
      </c>
      <c r="C419" s="2">
        <v>0.8665625</v>
      </c>
      <c r="D419" t="s">
        <v>431</v>
      </c>
      <c r="E419">
        <v>0.666</v>
      </c>
      <c r="F419">
        <v>9.6748</v>
      </c>
      <c r="G419" t="s">
        <v>432</v>
      </c>
      <c r="H419">
        <v>1.65</v>
      </c>
      <c r="I419">
        <v>65.5979</v>
      </c>
      <c r="K419" s="2">
        <v>0.863888888888886</v>
      </c>
      <c r="L419" s="3">
        <f t="shared" si="35"/>
        <v>295.8638888888889</v>
      </c>
      <c r="M419">
        <f t="shared" si="32"/>
        <v>521.0076793003543</v>
      </c>
      <c r="N419">
        <f t="shared" si="37"/>
        <v>105.39090537479521</v>
      </c>
    </row>
    <row r="420" spans="1:14" ht="12.75">
      <c r="A420" t="s">
        <v>366</v>
      </c>
      <c r="B420" s="1">
        <v>36820</v>
      </c>
      <c r="C420" s="2">
        <v>0.8686458333333333</v>
      </c>
      <c r="D420" t="s">
        <v>431</v>
      </c>
      <c r="E420">
        <v>0.668</v>
      </c>
      <c r="F420">
        <v>8.9171</v>
      </c>
      <c r="G420" t="s">
        <v>432</v>
      </c>
      <c r="H420">
        <v>1.65</v>
      </c>
      <c r="I420">
        <v>63.2301</v>
      </c>
      <c r="K420" s="2">
        <v>0.865972222222221</v>
      </c>
      <c r="L420" s="3">
        <f t="shared" si="35"/>
        <v>295.86597222222224</v>
      </c>
      <c r="M420">
        <f t="shared" si="32"/>
        <v>480.20399151291906</v>
      </c>
      <c r="N420">
        <f t="shared" si="37"/>
        <v>102.57698497991484</v>
      </c>
    </row>
    <row r="421" spans="1:14" ht="12.75">
      <c r="A421" t="s">
        <v>367</v>
      </c>
      <c r="B421" s="1">
        <v>36820</v>
      </c>
      <c r="C421" s="2">
        <v>0.8707291666666667</v>
      </c>
      <c r="D421" t="s">
        <v>431</v>
      </c>
      <c r="E421">
        <v>0.668</v>
      </c>
      <c r="F421">
        <v>9.8834</v>
      </c>
      <c r="G421" t="s">
        <v>432</v>
      </c>
      <c r="H421">
        <v>1.648</v>
      </c>
      <c r="I421">
        <v>64.5686</v>
      </c>
      <c r="K421" s="2">
        <v>0.868055555555554</v>
      </c>
      <c r="L421" s="3">
        <f t="shared" si="35"/>
        <v>295.86805555555554</v>
      </c>
      <c r="M421">
        <f t="shared" si="32"/>
        <v>532.2412140403028</v>
      </c>
      <c r="N421">
        <f t="shared" si="37"/>
        <v>104.16767357208786</v>
      </c>
    </row>
    <row r="422" spans="1:14" ht="12.75">
      <c r="A422" t="s">
        <v>368</v>
      </c>
      <c r="B422" s="1">
        <v>36820</v>
      </c>
      <c r="C422" s="2">
        <v>0.8728125</v>
      </c>
      <c r="D422" t="s">
        <v>431</v>
      </c>
      <c r="E422">
        <v>0.666</v>
      </c>
      <c r="F422">
        <v>8.5737</v>
      </c>
      <c r="G422" t="s">
        <v>432</v>
      </c>
      <c r="H422">
        <v>1.648</v>
      </c>
      <c r="I422">
        <v>64.3358</v>
      </c>
      <c r="K422" s="2">
        <v>0.870138888888887</v>
      </c>
      <c r="L422" s="3">
        <f t="shared" si="35"/>
        <v>295.8701388888889</v>
      </c>
      <c r="M422">
        <f t="shared" si="32"/>
        <v>461.71120230055897</v>
      </c>
      <c r="N422">
        <f t="shared" si="37"/>
        <v>103.89101140977343</v>
      </c>
    </row>
    <row r="423" spans="1:14" ht="12.75">
      <c r="A423" t="s">
        <v>369</v>
      </c>
      <c r="B423" s="1">
        <v>36820</v>
      </c>
      <c r="C423" s="2">
        <v>0.8748958333333333</v>
      </c>
      <c r="D423" t="s">
        <v>431</v>
      </c>
      <c r="E423">
        <v>0.666</v>
      </c>
      <c r="F423">
        <v>8.2979</v>
      </c>
      <c r="G423" t="s">
        <v>432</v>
      </c>
      <c r="H423">
        <v>1.646</v>
      </c>
      <c r="I423">
        <v>65.5168</v>
      </c>
      <c r="K423" s="2">
        <v>0.87222222222222</v>
      </c>
      <c r="L423" s="3">
        <f t="shared" si="35"/>
        <v>295.8722222222222</v>
      </c>
      <c r="M423">
        <f t="shared" si="32"/>
        <v>446.8588107316337</v>
      </c>
      <c r="N423">
        <f t="shared" si="37"/>
        <v>105.2945252142982</v>
      </c>
    </row>
    <row r="424" spans="1:14" ht="12.75">
      <c r="A424" t="s">
        <v>439</v>
      </c>
      <c r="B424" s="1">
        <v>36820</v>
      </c>
      <c r="C424">
        <f>AVERAGE(C423,C425)</f>
        <v>0.8769849537037038</v>
      </c>
      <c r="D424" t="s">
        <v>431</v>
      </c>
      <c r="E424" t="s">
        <v>439</v>
      </c>
      <c r="F424" t="s">
        <v>439</v>
      </c>
      <c r="G424" t="s">
        <v>432</v>
      </c>
      <c r="H424" t="s">
        <v>439</v>
      </c>
      <c r="I424" t="s">
        <v>439</v>
      </c>
      <c r="K424" s="2">
        <v>0.874305555555553</v>
      </c>
      <c r="L424" s="3">
        <f t="shared" si="35"/>
        <v>295.87430555555557</v>
      </c>
      <c r="M424" t="s">
        <v>439</v>
      </c>
      <c r="N424" t="s">
        <v>439</v>
      </c>
    </row>
    <row r="425" spans="1:14" ht="12.75">
      <c r="A425" t="s">
        <v>370</v>
      </c>
      <c r="B425" s="1">
        <v>36820</v>
      </c>
      <c r="C425" s="2">
        <v>0.8790740740740741</v>
      </c>
      <c r="D425" t="s">
        <v>431</v>
      </c>
      <c r="E425">
        <v>0.666</v>
      </c>
      <c r="F425">
        <v>8.8303</v>
      </c>
      <c r="G425" t="s">
        <v>432</v>
      </c>
      <c r="H425">
        <v>1.648</v>
      </c>
      <c r="I425">
        <v>64.0529</v>
      </c>
      <c r="K425" s="2">
        <v>0.876388888888886</v>
      </c>
      <c r="L425" s="3">
        <f t="shared" si="35"/>
        <v>295.87638888888887</v>
      </c>
      <c r="M425">
        <f t="shared" si="32"/>
        <v>475.52963477549076</v>
      </c>
      <c r="N425">
        <f>(277-103)/(-60+(AVERAGE($Q$4,$P$367)))*I425+277-((277-103)/(-60+(AVERAGE($Q$4,$P$367)))*210)</f>
        <v>103.55480983881657</v>
      </c>
    </row>
    <row r="426" spans="1:14" ht="12.75">
      <c r="A426" t="s">
        <v>371</v>
      </c>
      <c r="B426" s="1">
        <v>36820</v>
      </c>
      <c r="C426" s="2">
        <v>0.8811574074074073</v>
      </c>
      <c r="D426" t="s">
        <v>431</v>
      </c>
      <c r="E426">
        <v>0.666</v>
      </c>
      <c r="F426">
        <v>9.3</v>
      </c>
      <c r="G426" t="s">
        <v>432</v>
      </c>
      <c r="H426">
        <v>1.648</v>
      </c>
      <c r="I426">
        <v>63.2013</v>
      </c>
      <c r="K426" s="2">
        <v>0.878472222222221</v>
      </c>
      <c r="L426" s="3">
        <f t="shared" si="35"/>
        <v>295.87847222222223</v>
      </c>
      <c r="M426">
        <f t="shared" si="32"/>
        <v>500.8239361530259</v>
      </c>
      <c r="N426">
        <f>(277-103)/(-60+(AVERAGE($Q$4,$P$367)))*I426+277-((277-103)/(-60+(AVERAGE($Q$4,$P$367)))*210)</f>
        <v>102.54275873303058</v>
      </c>
    </row>
    <row r="427" spans="1:14" ht="12.75">
      <c r="A427" t="s">
        <v>439</v>
      </c>
      <c r="B427" s="1">
        <v>36820</v>
      </c>
      <c r="C427">
        <f>AVERAGE(C426,C428)</f>
        <v>0.8832407407407408</v>
      </c>
      <c r="D427" t="s">
        <v>431</v>
      </c>
      <c r="E427" t="s">
        <v>439</v>
      </c>
      <c r="F427" t="s">
        <v>439</v>
      </c>
      <c r="G427" t="s">
        <v>432</v>
      </c>
      <c r="H427" t="s">
        <v>439</v>
      </c>
      <c r="I427" t="s">
        <v>439</v>
      </c>
      <c r="K427" s="2">
        <v>0.880555555555554</v>
      </c>
      <c r="L427" s="3">
        <f t="shared" si="35"/>
        <v>295.88055555555553</v>
      </c>
      <c r="M427" t="s">
        <v>439</v>
      </c>
      <c r="N427" t="s">
        <v>439</v>
      </c>
    </row>
    <row r="428" spans="1:14" ht="12.75">
      <c r="A428" t="s">
        <v>372</v>
      </c>
      <c r="B428" s="1">
        <v>36820</v>
      </c>
      <c r="C428" s="2">
        <v>0.8853240740740741</v>
      </c>
      <c r="D428" t="s">
        <v>431</v>
      </c>
      <c r="E428">
        <v>0.67</v>
      </c>
      <c r="F428">
        <v>9.5455</v>
      </c>
      <c r="G428" t="s">
        <v>432</v>
      </c>
      <c r="H428">
        <v>1.65</v>
      </c>
      <c r="I428">
        <v>62.6695</v>
      </c>
      <c r="K428" s="2">
        <v>0.882638888888887</v>
      </c>
      <c r="L428" s="3">
        <f t="shared" si="35"/>
        <v>295.8826388888889</v>
      </c>
      <c r="M428">
        <f t="shared" si="32"/>
        <v>514.0446110267429</v>
      </c>
      <c r="N428">
        <f>(277-103)/(-60+(AVERAGE($Q$4,$P$367)))*I428+277-((277-103)/(-60+(AVERAGE($Q$4,$P$367)))*210)</f>
        <v>101.91076157702182</v>
      </c>
    </row>
    <row r="429" spans="1:14" ht="12.75">
      <c r="A429" t="s">
        <v>373</v>
      </c>
      <c r="B429" s="1">
        <v>36820</v>
      </c>
      <c r="C429" s="2">
        <v>0.8874074074074074</v>
      </c>
      <c r="D429" t="s">
        <v>431</v>
      </c>
      <c r="E429">
        <v>0.668</v>
      </c>
      <c r="F429">
        <v>8.9772</v>
      </c>
      <c r="G429" t="s">
        <v>432</v>
      </c>
      <c r="H429">
        <v>1.651</v>
      </c>
      <c r="I429">
        <v>66.1872</v>
      </c>
      <c r="K429" s="2">
        <v>0.884722222222221</v>
      </c>
      <c r="L429" s="3">
        <f t="shared" si="35"/>
        <v>295.8847222222222</v>
      </c>
      <c r="M429">
        <f t="shared" si="32"/>
        <v>483.44049888526285</v>
      </c>
      <c r="N429">
        <f>(277-103)/(-60+(AVERAGE($Q$4,$P$367)))*I429+277-((277-103)/(-60+(AVERAGE($Q$4,$P$367)))*210)</f>
        <v>106.09123618343742</v>
      </c>
    </row>
    <row r="430" spans="1:14" ht="12.75">
      <c r="A430" t="s">
        <v>374</v>
      </c>
      <c r="B430" s="1">
        <v>36820</v>
      </c>
      <c r="C430" s="2">
        <v>0.889548611111111</v>
      </c>
      <c r="D430" t="s">
        <v>431</v>
      </c>
      <c r="E430">
        <v>0.666</v>
      </c>
      <c r="F430">
        <v>8.9695</v>
      </c>
      <c r="G430" t="s">
        <v>432</v>
      </c>
      <c r="H430">
        <v>1.648</v>
      </c>
      <c r="I430">
        <v>65.0703</v>
      </c>
      <c r="K430" s="2">
        <v>0.886805555555554</v>
      </c>
      <c r="L430" s="3">
        <f t="shared" si="35"/>
        <v>295.88680555555555</v>
      </c>
      <c r="M430">
        <f t="shared" si="32"/>
        <v>483.0258382069426</v>
      </c>
      <c r="N430">
        <f>(277-103)/(-60+(AVERAGE($Q$4,$P$367)))*I430+277-((277-103)/(-60+(AVERAGE($Q$4,$P$367)))*210)</f>
        <v>104.76389954645717</v>
      </c>
    </row>
    <row r="431" spans="1:14" ht="12.75">
      <c r="A431" t="s">
        <v>439</v>
      </c>
      <c r="B431" s="1">
        <v>36820</v>
      </c>
      <c r="C431">
        <f>AVERAGE(C430,C432)</f>
        <v>0.8916030092592593</v>
      </c>
      <c r="D431" t="s">
        <v>431</v>
      </c>
      <c r="E431" t="s">
        <v>439</v>
      </c>
      <c r="F431" t="s">
        <v>439</v>
      </c>
      <c r="G431" t="s">
        <v>432</v>
      </c>
      <c r="H431" t="s">
        <v>439</v>
      </c>
      <c r="I431" t="s">
        <v>439</v>
      </c>
      <c r="K431" s="2">
        <v>0.888888888888887</v>
      </c>
      <c r="L431" s="3">
        <f t="shared" si="35"/>
        <v>295.8888888888889</v>
      </c>
      <c r="M431" t="s">
        <v>439</v>
      </c>
      <c r="N431" t="s">
        <v>439</v>
      </c>
    </row>
    <row r="432" spans="1:14" ht="12.75">
      <c r="A432" t="s">
        <v>375</v>
      </c>
      <c r="B432" s="1">
        <v>36820</v>
      </c>
      <c r="C432" s="2">
        <v>0.8936574074074074</v>
      </c>
      <c r="D432" t="s">
        <v>431</v>
      </c>
      <c r="E432">
        <v>0.666</v>
      </c>
      <c r="F432">
        <v>8.7256</v>
      </c>
      <c r="G432" t="s">
        <v>432</v>
      </c>
      <c r="H432">
        <v>1.648</v>
      </c>
      <c r="I432">
        <v>62.223</v>
      </c>
      <c r="K432" s="2">
        <v>0.890972222222221</v>
      </c>
      <c r="L432" s="3">
        <f t="shared" si="35"/>
        <v>295.8909722222222</v>
      </c>
      <c r="M432">
        <f t="shared" si="32"/>
        <v>469.8913265910584</v>
      </c>
      <c r="N432">
        <f>(277-103)/(-60+(AVERAGE($Q$4,$P$367)))*I432+277-((277-103)/(-60+(AVERAGE($Q$4,$P$367)))*210)</f>
        <v>101.38013590918078</v>
      </c>
    </row>
    <row r="433" spans="1:14" ht="12.75">
      <c r="A433" t="s">
        <v>376</v>
      </c>
      <c r="B433" s="1">
        <v>36820</v>
      </c>
      <c r="C433" s="2">
        <v>0.8957523148148149</v>
      </c>
      <c r="D433" t="s">
        <v>431</v>
      </c>
      <c r="E433">
        <v>0.668</v>
      </c>
      <c r="F433">
        <v>10.1277</v>
      </c>
      <c r="G433" t="s">
        <v>432</v>
      </c>
      <c r="H433">
        <v>1.65</v>
      </c>
      <c r="I433">
        <v>64.5047</v>
      </c>
      <c r="K433" s="2">
        <v>0.893055555555553</v>
      </c>
      <c r="L433" s="3">
        <f t="shared" si="35"/>
        <v>295.8930555555556</v>
      </c>
      <c r="M433">
        <f t="shared" si="32"/>
        <v>545.3972664706453</v>
      </c>
      <c r="N433">
        <f>(277-103)/(-60+(AVERAGE($Q$4,$P$367)))*I433+277-((277-103)/(-60+(AVERAGE($Q$4,$P$367)))*210)</f>
        <v>104.09173408681343</v>
      </c>
    </row>
    <row r="434" spans="1:14" ht="12.75">
      <c r="A434" t="s">
        <v>377</v>
      </c>
      <c r="B434" s="1">
        <v>36820</v>
      </c>
      <c r="C434" s="2">
        <v>0.8978356481481482</v>
      </c>
      <c r="D434" t="s">
        <v>431</v>
      </c>
      <c r="E434">
        <v>0.666</v>
      </c>
      <c r="F434">
        <v>8.8962</v>
      </c>
      <c r="G434" t="s">
        <v>432</v>
      </c>
      <c r="H434">
        <v>1.648</v>
      </c>
      <c r="I434">
        <v>64.0646</v>
      </c>
      <c r="K434" s="2">
        <v>0.895138888888886</v>
      </c>
      <c r="L434" s="3">
        <f t="shared" si="35"/>
        <v>295.8951388888889</v>
      </c>
      <c r="M434">
        <f aca="true" t="shared" si="38" ref="M434:M485">500*F434/AVERAGE($Q$367,$Q$6)</f>
        <v>479.07848395747845</v>
      </c>
      <c r="N434">
        <f>(277-103)/(-60+(AVERAGE($Q$4,$P$367)))*I434+277-((277-103)/(-60+(AVERAGE($Q$4,$P$367)))*210)</f>
        <v>103.56871425161327</v>
      </c>
    </row>
    <row r="435" spans="1:14" ht="12.75">
      <c r="A435" t="s">
        <v>378</v>
      </c>
      <c r="B435" s="1">
        <v>36820</v>
      </c>
      <c r="C435" s="2">
        <v>0.8999189814814814</v>
      </c>
      <c r="D435" t="s">
        <v>431</v>
      </c>
      <c r="E435">
        <v>0.666</v>
      </c>
      <c r="F435">
        <v>9.2726</v>
      </c>
      <c r="G435" t="s">
        <v>432</v>
      </c>
      <c r="H435">
        <v>1.646</v>
      </c>
      <c r="I435">
        <v>63.5057</v>
      </c>
      <c r="K435" s="2">
        <v>0.897222222222221</v>
      </c>
      <c r="L435" s="3">
        <f t="shared" si="35"/>
        <v>295.89722222222224</v>
      </c>
      <c r="M435">
        <f t="shared" si="38"/>
        <v>499.3483903626396</v>
      </c>
      <c r="N435">
        <f>(277-103)/(-60+(AVERAGE($Q$4,$P$367)))*I435+277-((277-103)/(-60+(AVERAGE($Q$4,$P$367)))*210)</f>
        <v>102.90451114801559</v>
      </c>
    </row>
    <row r="436" spans="1:14" ht="12.75">
      <c r="A436" t="s">
        <v>379</v>
      </c>
      <c r="B436" s="1">
        <v>36820</v>
      </c>
      <c r="C436" s="2">
        <v>0.9020023148148147</v>
      </c>
      <c r="D436" t="s">
        <v>431</v>
      </c>
      <c r="E436">
        <v>0.668</v>
      </c>
      <c r="F436">
        <v>9.5059</v>
      </c>
      <c r="G436" t="s">
        <v>432</v>
      </c>
      <c r="H436">
        <v>1.648</v>
      </c>
      <c r="I436">
        <v>64.5187</v>
      </c>
      <c r="K436" s="2">
        <v>0.899305555555554</v>
      </c>
      <c r="L436" s="3">
        <f t="shared" si="35"/>
        <v>295.89930555555554</v>
      </c>
      <c r="M436">
        <f t="shared" si="38"/>
        <v>511.9120703953816</v>
      </c>
      <c r="N436">
        <f>(277-103)/(-60+(AVERAGE($Q$4,$P$367)))*I436+277-((277-103)/(-60+(AVERAGE($Q$4,$P$367)))*210)</f>
        <v>104.10837184571548</v>
      </c>
    </row>
    <row r="437" spans="1:14" ht="12.75">
      <c r="A437" t="s">
        <v>439</v>
      </c>
      <c r="B437" s="1">
        <v>36820</v>
      </c>
      <c r="C437">
        <f>AVERAGE(C436,C439)</f>
        <v>0.9051331018518518</v>
      </c>
      <c r="D437" t="s">
        <v>431</v>
      </c>
      <c r="E437" t="s">
        <v>439</v>
      </c>
      <c r="F437" t="s">
        <v>439</v>
      </c>
      <c r="G437" t="s">
        <v>432</v>
      </c>
      <c r="H437" t="s">
        <v>439</v>
      </c>
      <c r="I437" t="s">
        <v>439</v>
      </c>
      <c r="K437" s="2">
        <v>0.901388888888887</v>
      </c>
      <c r="L437" s="3">
        <f t="shared" si="35"/>
        <v>295.9013888888889</v>
      </c>
      <c r="M437" t="s">
        <v>439</v>
      </c>
      <c r="N437" t="s">
        <v>439</v>
      </c>
    </row>
    <row r="438" spans="1:14" ht="12.75">
      <c r="A438" t="s">
        <v>439</v>
      </c>
      <c r="B438" s="1">
        <v>36820</v>
      </c>
      <c r="C438">
        <f>AVERAGE(C437,C439)</f>
        <v>0.9066984953703703</v>
      </c>
      <c r="D438" t="s">
        <v>431</v>
      </c>
      <c r="E438" t="s">
        <v>439</v>
      </c>
      <c r="F438" t="s">
        <v>439</v>
      </c>
      <c r="G438" t="s">
        <v>432</v>
      </c>
      <c r="H438" t="s">
        <v>439</v>
      </c>
      <c r="I438" t="s">
        <v>439</v>
      </c>
      <c r="K438" s="2">
        <v>0.90347222222222</v>
      </c>
      <c r="L438" s="3">
        <f t="shared" si="35"/>
        <v>295.9034722222222</v>
      </c>
      <c r="M438" t="s">
        <v>439</v>
      </c>
      <c r="N438" t="s">
        <v>439</v>
      </c>
    </row>
    <row r="439" spans="1:14" ht="12.75">
      <c r="A439" t="s">
        <v>380</v>
      </c>
      <c r="B439" s="1">
        <v>36820</v>
      </c>
      <c r="C439" s="2">
        <v>0.9082638888888889</v>
      </c>
      <c r="D439" t="s">
        <v>431</v>
      </c>
      <c r="E439">
        <v>0.666</v>
      </c>
      <c r="F439">
        <v>8.6813</v>
      </c>
      <c r="G439" t="s">
        <v>432</v>
      </c>
      <c r="H439">
        <v>1.648</v>
      </c>
      <c r="I439">
        <v>63.0364</v>
      </c>
      <c r="K439" s="2">
        <v>0.905555555555553</v>
      </c>
      <c r="L439" s="3">
        <f t="shared" si="35"/>
        <v>295.90555555555557</v>
      </c>
      <c r="M439">
        <f t="shared" si="38"/>
        <v>467.5056813898134</v>
      </c>
      <c r="N439">
        <f aca="true" t="shared" si="39" ref="N439:N450">(277-103)/(-60+(AVERAGE($Q$4,$P$367)))*I439+277-((277-103)/(-60+(AVERAGE($Q$4,$P$367)))*210)</f>
        <v>102.34678970139115</v>
      </c>
    </row>
    <row r="440" spans="1:14" ht="12.75">
      <c r="A440" t="s">
        <v>381</v>
      </c>
      <c r="B440" s="1">
        <v>36820</v>
      </c>
      <c r="C440" s="2">
        <v>0.9103472222222222</v>
      </c>
      <c r="D440" t="s">
        <v>431</v>
      </c>
      <c r="E440">
        <v>0.666</v>
      </c>
      <c r="F440">
        <v>8.8283</v>
      </c>
      <c r="G440" t="s">
        <v>432</v>
      </c>
      <c r="H440">
        <v>1.648</v>
      </c>
      <c r="I440">
        <v>62.1539</v>
      </c>
      <c r="K440" s="2">
        <v>0.907638888888886</v>
      </c>
      <c r="L440" s="3">
        <f t="shared" si="35"/>
        <v>295.90763888888887</v>
      </c>
      <c r="M440">
        <f t="shared" si="38"/>
        <v>475.4219307031999</v>
      </c>
      <c r="N440">
        <f t="shared" si="39"/>
        <v>101.29801668488554</v>
      </c>
    </row>
    <row r="441" spans="1:14" ht="12.75">
      <c r="A441" t="s">
        <v>382</v>
      </c>
      <c r="B441" s="1">
        <v>36820</v>
      </c>
      <c r="C441" s="2">
        <v>0.9124305555555555</v>
      </c>
      <c r="D441" t="s">
        <v>431</v>
      </c>
      <c r="E441">
        <v>0.666</v>
      </c>
      <c r="F441">
        <v>9.0332</v>
      </c>
      <c r="G441" t="s">
        <v>432</v>
      </c>
      <c r="H441">
        <v>1.648</v>
      </c>
      <c r="I441">
        <v>63.3876</v>
      </c>
      <c r="K441" s="2">
        <v>0.909722222222221</v>
      </c>
      <c r="L441" s="3">
        <f t="shared" si="35"/>
        <v>295.90972222222223</v>
      </c>
      <c r="M441">
        <f t="shared" si="38"/>
        <v>486.4562129094101</v>
      </c>
      <c r="N441">
        <f t="shared" si="39"/>
        <v>102.76415976756309</v>
      </c>
    </row>
    <row r="442" spans="1:14" ht="12.75">
      <c r="A442" t="s">
        <v>383</v>
      </c>
      <c r="B442" s="1">
        <v>36820</v>
      </c>
      <c r="C442" s="2">
        <v>0.914513888888889</v>
      </c>
      <c r="D442" t="s">
        <v>431</v>
      </c>
      <c r="E442">
        <v>0.671</v>
      </c>
      <c r="F442">
        <v>8.6148</v>
      </c>
      <c r="G442" t="s">
        <v>432</v>
      </c>
      <c r="H442">
        <v>1.655</v>
      </c>
      <c r="I442">
        <v>63.0281</v>
      </c>
      <c r="K442" s="2">
        <v>0.911805555555554</v>
      </c>
      <c r="L442" s="3">
        <f t="shared" si="35"/>
        <v>295.91180555555553</v>
      </c>
      <c r="M442">
        <f t="shared" si="38"/>
        <v>463.9245209861385</v>
      </c>
      <c r="N442">
        <f t="shared" si="39"/>
        <v>102.33692588718495</v>
      </c>
    </row>
    <row r="443" spans="1:14" ht="12.75">
      <c r="A443" t="s">
        <v>384</v>
      </c>
      <c r="B443" s="1">
        <v>36820</v>
      </c>
      <c r="C443" s="2">
        <v>0.9165972222222223</v>
      </c>
      <c r="D443" t="s">
        <v>431</v>
      </c>
      <c r="E443">
        <v>0.666</v>
      </c>
      <c r="F443">
        <v>8.6675</v>
      </c>
      <c r="G443" t="s">
        <v>432</v>
      </c>
      <c r="H443">
        <v>1.648</v>
      </c>
      <c r="I443">
        <v>63.7435</v>
      </c>
      <c r="K443" s="2">
        <v>0.913888888888887</v>
      </c>
      <c r="L443" s="3">
        <f t="shared" si="35"/>
        <v>295.9138888888889</v>
      </c>
      <c r="M443">
        <f t="shared" si="38"/>
        <v>466.7625232910056</v>
      </c>
      <c r="N443">
        <f t="shared" si="39"/>
        <v>103.18711536708079</v>
      </c>
    </row>
    <row r="444" spans="1:14" ht="12.75">
      <c r="A444" t="s">
        <v>385</v>
      </c>
      <c r="B444" s="1">
        <v>36820</v>
      </c>
      <c r="C444" s="2">
        <v>0.9186805555555555</v>
      </c>
      <c r="D444" t="s">
        <v>431</v>
      </c>
      <c r="E444">
        <v>0.666</v>
      </c>
      <c r="F444">
        <v>9.3546</v>
      </c>
      <c r="G444" t="s">
        <v>432</v>
      </c>
      <c r="H444">
        <v>1.648</v>
      </c>
      <c r="I444">
        <v>65.1464</v>
      </c>
      <c r="K444" s="2">
        <v>0.915972222222221</v>
      </c>
      <c r="L444" s="3">
        <f t="shared" si="35"/>
        <v>295.9159722222222</v>
      </c>
      <c r="M444">
        <f t="shared" si="38"/>
        <v>503.76425732656946</v>
      </c>
      <c r="N444">
        <f t="shared" si="39"/>
        <v>104.8543376502034</v>
      </c>
    </row>
    <row r="445" spans="1:14" ht="12.75">
      <c r="A445" t="s">
        <v>386</v>
      </c>
      <c r="B445" s="1">
        <v>36820</v>
      </c>
      <c r="C445" s="2">
        <v>0.9207638888888888</v>
      </c>
      <c r="D445" t="s">
        <v>431</v>
      </c>
      <c r="E445">
        <v>0.668</v>
      </c>
      <c r="F445">
        <v>9.3583</v>
      </c>
      <c r="G445" t="s">
        <v>432</v>
      </c>
      <c r="H445">
        <v>1.65</v>
      </c>
      <c r="I445">
        <v>62.796</v>
      </c>
      <c r="K445" s="2">
        <v>0.918055555555554</v>
      </c>
      <c r="L445" s="3">
        <f t="shared" si="35"/>
        <v>295.91805555555555</v>
      </c>
      <c r="M445">
        <f t="shared" si="38"/>
        <v>503.96350986030774</v>
      </c>
      <c r="N445">
        <f t="shared" si="39"/>
        <v>102.06109561281559</v>
      </c>
    </row>
    <row r="446" spans="1:14" ht="12.75">
      <c r="A446" t="s">
        <v>387</v>
      </c>
      <c r="B446" s="1">
        <v>36820</v>
      </c>
      <c r="C446" s="2">
        <v>0.9228587962962963</v>
      </c>
      <c r="D446" t="s">
        <v>431</v>
      </c>
      <c r="E446">
        <v>0.666</v>
      </c>
      <c r="F446">
        <v>8.6546</v>
      </c>
      <c r="G446" t="s">
        <v>432</v>
      </c>
      <c r="H446">
        <v>1.65</v>
      </c>
      <c r="I446">
        <v>65.3098</v>
      </c>
      <c r="K446" s="2">
        <v>0.920138888888887</v>
      </c>
      <c r="L446" s="3">
        <f t="shared" si="35"/>
        <v>295.9201388888889</v>
      </c>
      <c r="M446">
        <f t="shared" si="38"/>
        <v>466.06783202472883</v>
      </c>
      <c r="N446">
        <f t="shared" si="39"/>
        <v>105.04852406481754</v>
      </c>
    </row>
    <row r="447" spans="1:14" ht="12.75">
      <c r="A447" t="s">
        <v>388</v>
      </c>
      <c r="B447" s="1">
        <v>36820</v>
      </c>
      <c r="C447" s="2">
        <v>0.9249421296296297</v>
      </c>
      <c r="D447" t="s">
        <v>431</v>
      </c>
      <c r="E447">
        <v>0.668</v>
      </c>
      <c r="F447">
        <v>9.8928</v>
      </c>
      <c r="G447" t="s">
        <v>432</v>
      </c>
      <c r="H447">
        <v>1.65</v>
      </c>
      <c r="I447">
        <v>64.9265</v>
      </c>
      <c r="K447" s="2">
        <v>0.922222222222221</v>
      </c>
      <c r="L447" s="3">
        <f t="shared" si="35"/>
        <v>295.9222222222222</v>
      </c>
      <c r="M447">
        <f t="shared" si="38"/>
        <v>532.7474231800703</v>
      </c>
      <c r="N447">
        <f t="shared" si="39"/>
        <v>104.59300599430586</v>
      </c>
    </row>
    <row r="448" spans="1:14" ht="12.75">
      <c r="A448" t="s">
        <v>389</v>
      </c>
      <c r="B448" s="1">
        <v>36820</v>
      </c>
      <c r="C448" s="2">
        <v>0.927025462962963</v>
      </c>
      <c r="D448" t="s">
        <v>431</v>
      </c>
      <c r="E448">
        <v>0.668</v>
      </c>
      <c r="F448">
        <v>8.5765</v>
      </c>
      <c r="G448" t="s">
        <v>432</v>
      </c>
      <c r="H448">
        <v>1.65</v>
      </c>
      <c r="I448">
        <v>63.4638</v>
      </c>
      <c r="K448" s="2">
        <v>0.924305555555553</v>
      </c>
      <c r="L448" s="3">
        <f t="shared" si="35"/>
        <v>295.9243055555556</v>
      </c>
      <c r="M448">
        <f t="shared" si="38"/>
        <v>461.8619880017663</v>
      </c>
      <c r="N448">
        <f t="shared" si="39"/>
        <v>102.8547167124444</v>
      </c>
    </row>
    <row r="449" spans="1:14" ht="12.75">
      <c r="A449" t="s">
        <v>390</v>
      </c>
      <c r="B449" s="1">
        <v>36820</v>
      </c>
      <c r="C449" s="2">
        <v>0.9291087962962963</v>
      </c>
      <c r="D449" t="s">
        <v>431</v>
      </c>
      <c r="E449">
        <v>0.666</v>
      </c>
      <c r="F449">
        <v>9.0462</v>
      </c>
      <c r="G449" t="s">
        <v>432</v>
      </c>
      <c r="H449">
        <v>1.65</v>
      </c>
      <c r="I449">
        <v>65.6983</v>
      </c>
      <c r="K449" s="2">
        <v>0.926388888888886</v>
      </c>
      <c r="L449" s="3">
        <f t="shared" si="35"/>
        <v>295.9263888888889</v>
      </c>
      <c r="M449">
        <f t="shared" si="38"/>
        <v>487.1562893793014</v>
      </c>
      <c r="N449">
        <f t="shared" si="39"/>
        <v>105.5102218743501</v>
      </c>
    </row>
    <row r="450" spans="1:14" ht="12.75">
      <c r="A450" t="s">
        <v>391</v>
      </c>
      <c r="B450" s="1">
        <v>36820</v>
      </c>
      <c r="C450" s="2">
        <v>0.9311921296296296</v>
      </c>
      <c r="D450" t="s">
        <v>431</v>
      </c>
      <c r="E450">
        <v>0.666</v>
      </c>
      <c r="F450">
        <v>8.9033</v>
      </c>
      <c r="G450" t="s">
        <v>432</v>
      </c>
      <c r="H450">
        <v>1.646</v>
      </c>
      <c r="I450">
        <v>64.523</v>
      </c>
      <c r="K450" s="2">
        <v>0.928472222222221</v>
      </c>
      <c r="L450" s="3">
        <f t="shared" si="35"/>
        <v>295.92847222222224</v>
      </c>
      <c r="M450">
        <f t="shared" si="38"/>
        <v>479.4608334141113</v>
      </c>
      <c r="N450">
        <f t="shared" si="39"/>
        <v>104.11348201452117</v>
      </c>
    </row>
    <row r="451" spans="1:14" ht="12.75">
      <c r="A451" t="s">
        <v>439</v>
      </c>
      <c r="B451" s="1">
        <v>36820</v>
      </c>
      <c r="C451">
        <f>AVERAGE(C450,C452)</f>
        <v>0.9332754629629629</v>
      </c>
      <c r="D451" t="s">
        <v>431</v>
      </c>
      <c r="E451" t="s">
        <v>439</v>
      </c>
      <c r="F451" t="s">
        <v>439</v>
      </c>
      <c r="G451" t="s">
        <v>432</v>
      </c>
      <c r="H451" t="s">
        <v>439</v>
      </c>
      <c r="I451" t="s">
        <v>439</v>
      </c>
      <c r="K451" s="2">
        <v>0.930555555555554</v>
      </c>
      <c r="L451" s="3">
        <f t="shared" si="35"/>
        <v>295.93055555555554</v>
      </c>
      <c r="M451" t="s">
        <v>439</v>
      </c>
      <c r="N451" t="s">
        <v>439</v>
      </c>
    </row>
    <row r="452" spans="1:14" ht="12.75">
      <c r="A452" t="s">
        <v>392</v>
      </c>
      <c r="B452" s="1">
        <v>36820</v>
      </c>
      <c r="C452" s="2">
        <v>0.9353587962962964</v>
      </c>
      <c r="D452" t="s">
        <v>431</v>
      </c>
      <c r="E452">
        <v>0.668</v>
      </c>
      <c r="F452">
        <v>9.0269</v>
      </c>
      <c r="G452" t="s">
        <v>432</v>
      </c>
      <c r="H452">
        <v>1.648</v>
      </c>
      <c r="I452">
        <v>65.7175</v>
      </c>
      <c r="K452" s="2">
        <v>0.932638888888887</v>
      </c>
      <c r="L452" s="3">
        <f t="shared" si="35"/>
        <v>295.9326388888889</v>
      </c>
      <c r="M452">
        <f t="shared" si="38"/>
        <v>486.1169450816935</v>
      </c>
      <c r="N452">
        <f>(277-103)/(-60+(AVERAGE($Q$4,$P$367)))*I452+277-((277-103)/(-60+(AVERAGE($Q$4,$P$367)))*210)</f>
        <v>105.5330393722729</v>
      </c>
    </row>
    <row r="453" spans="1:14" ht="12.75">
      <c r="A453" t="s">
        <v>393</v>
      </c>
      <c r="B453" s="1">
        <v>36820</v>
      </c>
      <c r="C453" s="2">
        <v>0.9374537037037037</v>
      </c>
      <c r="D453" t="s">
        <v>431</v>
      </c>
      <c r="E453">
        <v>0.666</v>
      </c>
      <c r="F453">
        <v>9.9558</v>
      </c>
      <c r="G453" t="s">
        <v>432</v>
      </c>
      <c r="H453">
        <v>1.648</v>
      </c>
      <c r="I453">
        <v>63.3713</v>
      </c>
      <c r="K453" s="2">
        <v>0.93472222222222</v>
      </c>
      <c r="L453" s="3">
        <f t="shared" si="35"/>
        <v>295.9347222222222</v>
      </c>
      <c r="M453">
        <f t="shared" si="38"/>
        <v>536.140101457236</v>
      </c>
      <c r="N453">
        <f>(277-103)/(-60+(AVERAGE($Q$4,$P$367)))*I453+277-((277-103)/(-60+(AVERAGE($Q$4,$P$367)))*210)</f>
        <v>102.74478866255569</v>
      </c>
    </row>
    <row r="454" spans="1:14" ht="12.75">
      <c r="A454" t="s">
        <v>394</v>
      </c>
      <c r="B454" s="1">
        <v>36820</v>
      </c>
      <c r="C454" s="2">
        <v>0.9395370370370371</v>
      </c>
      <c r="D454" t="s">
        <v>431</v>
      </c>
      <c r="E454">
        <v>0.666</v>
      </c>
      <c r="F454">
        <v>9.2871</v>
      </c>
      <c r="G454" t="s">
        <v>432</v>
      </c>
      <c r="H454">
        <v>1.648</v>
      </c>
      <c r="I454">
        <v>65.8409</v>
      </c>
      <c r="K454" s="2">
        <v>0.936805555555553</v>
      </c>
      <c r="L454" s="3">
        <f aca="true" t="shared" si="40" ref="L454:L484">B454-DATE(1999,12,31)+K454</f>
        <v>295.93680555555557</v>
      </c>
      <c r="M454">
        <f t="shared" si="38"/>
        <v>500.1292448867491</v>
      </c>
      <c r="N454">
        <f>(277-103)/(-60+(AVERAGE($Q$4,$P$367)))*I454+277-((277-103)/(-60+(AVERAGE($Q$4,$P$367)))*210)</f>
        <v>105.67968933288117</v>
      </c>
    </row>
    <row r="455" spans="1:14" ht="12.75">
      <c r="A455" t="s">
        <v>439</v>
      </c>
      <c r="B455" s="1">
        <v>36820</v>
      </c>
      <c r="C455">
        <f>AVERAGE(C454,C456)</f>
        <v>0.9416203703703703</v>
      </c>
      <c r="D455" t="s">
        <v>431</v>
      </c>
      <c r="E455" t="s">
        <v>439</v>
      </c>
      <c r="F455" t="s">
        <v>439</v>
      </c>
      <c r="G455" t="s">
        <v>432</v>
      </c>
      <c r="H455" t="s">
        <v>439</v>
      </c>
      <c r="I455" t="s">
        <v>439</v>
      </c>
      <c r="K455" s="2">
        <v>0.938888888888886</v>
      </c>
      <c r="L455" s="3">
        <f t="shared" si="40"/>
        <v>295.93888888888887</v>
      </c>
      <c r="M455" t="s">
        <v>439</v>
      </c>
      <c r="N455" t="s">
        <v>439</v>
      </c>
    </row>
    <row r="456" spans="1:14" ht="12.75">
      <c r="A456" t="s">
        <v>395</v>
      </c>
      <c r="B456" s="1">
        <v>36820</v>
      </c>
      <c r="C456" s="2">
        <v>0.9437037037037036</v>
      </c>
      <c r="D456" t="s">
        <v>431</v>
      </c>
      <c r="E456">
        <v>0.668</v>
      </c>
      <c r="F456">
        <v>9.6461</v>
      </c>
      <c r="G456" t="s">
        <v>432</v>
      </c>
      <c r="H456">
        <v>1.65</v>
      </c>
      <c r="I456">
        <v>64.7555</v>
      </c>
      <c r="K456" s="2">
        <v>0.94097222222222</v>
      </c>
      <c r="L456" s="3">
        <f t="shared" si="40"/>
        <v>295.94097222222223</v>
      </c>
      <c r="M456">
        <f t="shared" si="38"/>
        <v>519.4621258629788</v>
      </c>
      <c r="N456">
        <f aca="true" t="shared" si="41" ref="N456:N464">(277-103)/(-60+(AVERAGE($Q$4,$P$367)))*I456+277-((277-103)/(-60+(AVERAGE($Q$4,$P$367)))*210)</f>
        <v>104.38978765343055</v>
      </c>
    </row>
    <row r="457" spans="1:14" ht="12.75">
      <c r="A457" t="s">
        <v>396</v>
      </c>
      <c r="B457" s="1">
        <v>36820</v>
      </c>
      <c r="C457" s="2">
        <v>0.945787037037037</v>
      </c>
      <c r="D457" t="s">
        <v>431</v>
      </c>
      <c r="E457">
        <v>0.668</v>
      </c>
      <c r="F457">
        <v>8.8457</v>
      </c>
      <c r="G457" t="s">
        <v>432</v>
      </c>
      <c r="H457">
        <v>1.65</v>
      </c>
      <c r="I457">
        <v>66.0189</v>
      </c>
      <c r="K457" s="2">
        <v>0.943055555555554</v>
      </c>
      <c r="L457" s="3">
        <f t="shared" si="40"/>
        <v>295.94305555555553</v>
      </c>
      <c r="M457">
        <f t="shared" si="38"/>
        <v>476.35895613213137</v>
      </c>
      <c r="N457">
        <f t="shared" si="41"/>
        <v>105.89122655320753</v>
      </c>
    </row>
    <row r="458" spans="1:14" ht="12.75">
      <c r="A458" t="s">
        <v>397</v>
      </c>
      <c r="B458" s="1">
        <v>36820</v>
      </c>
      <c r="C458" s="2">
        <v>0.9478703703703704</v>
      </c>
      <c r="D458" t="s">
        <v>431</v>
      </c>
      <c r="E458">
        <v>0.666</v>
      </c>
      <c r="F458">
        <v>8.8312</v>
      </c>
      <c r="G458" t="s">
        <v>432</v>
      </c>
      <c r="H458">
        <v>1.648</v>
      </c>
      <c r="I458">
        <v>64.698</v>
      </c>
      <c r="K458" s="2">
        <v>0.945138888888887</v>
      </c>
      <c r="L458" s="3">
        <f t="shared" si="40"/>
        <v>295.9451388888889</v>
      </c>
      <c r="M458">
        <f t="shared" si="38"/>
        <v>475.57810160802177</v>
      </c>
      <c r="N458">
        <f t="shared" si="41"/>
        <v>104.32145400079705</v>
      </c>
    </row>
    <row r="459" spans="1:14" ht="12.75">
      <c r="A459" t="s">
        <v>398</v>
      </c>
      <c r="B459" s="1">
        <v>36820</v>
      </c>
      <c r="C459" s="2">
        <v>0.9499537037037037</v>
      </c>
      <c r="D459" t="s">
        <v>431</v>
      </c>
      <c r="E459">
        <v>0.668</v>
      </c>
      <c r="F459">
        <v>9.3639</v>
      </c>
      <c r="G459" t="s">
        <v>432</v>
      </c>
      <c r="H459">
        <v>1.648</v>
      </c>
      <c r="I459">
        <v>65.2273</v>
      </c>
      <c r="K459" s="2">
        <v>0.94722222222222</v>
      </c>
      <c r="L459" s="3">
        <f t="shared" si="40"/>
        <v>295.9472222222222</v>
      </c>
      <c r="M459">
        <f t="shared" si="38"/>
        <v>504.2650812627225</v>
      </c>
      <c r="N459">
        <f t="shared" si="41"/>
        <v>104.95048012843037</v>
      </c>
    </row>
    <row r="460" spans="1:14" ht="12.75">
      <c r="A460" t="s">
        <v>399</v>
      </c>
      <c r="B460" s="1">
        <v>36820</v>
      </c>
      <c r="C460" s="2">
        <v>0.952048611111111</v>
      </c>
      <c r="D460" t="s">
        <v>431</v>
      </c>
      <c r="E460">
        <v>0.666</v>
      </c>
      <c r="F460">
        <v>8.606</v>
      </c>
      <c r="G460" t="s">
        <v>432</v>
      </c>
      <c r="H460">
        <v>1.648</v>
      </c>
      <c r="I460">
        <v>64.986</v>
      </c>
      <c r="K460" s="2">
        <v>0.949305555555554</v>
      </c>
      <c r="L460" s="3">
        <f t="shared" si="40"/>
        <v>295.94930555555555</v>
      </c>
      <c r="M460">
        <f t="shared" si="38"/>
        <v>463.4506230680582</v>
      </c>
      <c r="N460">
        <f t="shared" si="41"/>
        <v>104.66371646963964</v>
      </c>
    </row>
    <row r="461" spans="1:14" ht="12.75">
      <c r="A461" t="s">
        <v>400</v>
      </c>
      <c r="B461" s="1">
        <v>36820</v>
      </c>
      <c r="C461" s="2">
        <v>0.9541319444444444</v>
      </c>
      <c r="D461" t="s">
        <v>431</v>
      </c>
      <c r="E461">
        <v>0.668</v>
      </c>
      <c r="F461">
        <v>9.3379</v>
      </c>
      <c r="G461" t="s">
        <v>432</v>
      </c>
      <c r="H461">
        <v>1.65</v>
      </c>
      <c r="I461">
        <v>64.6273</v>
      </c>
      <c r="K461" s="2">
        <v>0.951388888888887</v>
      </c>
      <c r="L461" s="3">
        <f t="shared" si="40"/>
        <v>295.9513888888889</v>
      </c>
      <c r="M461">
        <f t="shared" si="38"/>
        <v>502.8649283229398</v>
      </c>
      <c r="N461">
        <f t="shared" si="41"/>
        <v>104.2374333183416</v>
      </c>
    </row>
    <row r="462" spans="1:14" ht="12.75">
      <c r="A462" t="s">
        <v>401</v>
      </c>
      <c r="B462" s="1">
        <v>36820</v>
      </c>
      <c r="C462" s="2">
        <v>0.9562152777777778</v>
      </c>
      <c r="D462" t="s">
        <v>431</v>
      </c>
      <c r="E462">
        <v>0.668</v>
      </c>
      <c r="F462">
        <v>8.7979</v>
      </c>
      <c r="G462" t="s">
        <v>432</v>
      </c>
      <c r="H462">
        <v>1.648</v>
      </c>
      <c r="I462">
        <v>63.7684</v>
      </c>
      <c r="K462" s="2">
        <v>0.95347222222222</v>
      </c>
      <c r="L462" s="3">
        <f t="shared" si="40"/>
        <v>295.9534722222222</v>
      </c>
      <c r="M462">
        <f t="shared" si="38"/>
        <v>473.784828804377</v>
      </c>
      <c r="N462">
        <f t="shared" si="41"/>
        <v>103.2167068096995</v>
      </c>
    </row>
    <row r="463" spans="1:14" ht="12.75">
      <c r="A463" t="s">
        <v>402</v>
      </c>
      <c r="B463" s="1">
        <v>36820</v>
      </c>
      <c r="C463" s="2">
        <v>0.9582986111111111</v>
      </c>
      <c r="D463" t="s">
        <v>431</v>
      </c>
      <c r="E463">
        <v>0.666</v>
      </c>
      <c r="F463">
        <v>8.5266</v>
      </c>
      <c r="G463" t="s">
        <v>432</v>
      </c>
      <c r="H463">
        <v>1.648</v>
      </c>
      <c r="I463">
        <v>67.6731</v>
      </c>
      <c r="K463" s="2">
        <v>0.955555555555553</v>
      </c>
      <c r="L463" s="3">
        <f t="shared" si="40"/>
        <v>295.9555555555556</v>
      </c>
      <c r="M463">
        <f t="shared" si="38"/>
        <v>459.17477139810654</v>
      </c>
      <c r="N463">
        <f t="shared" si="41"/>
        <v>107.8570966086223</v>
      </c>
    </row>
    <row r="464" spans="1:14" ht="12.75">
      <c r="A464" t="s">
        <v>403</v>
      </c>
      <c r="B464" s="1">
        <v>36820</v>
      </c>
      <c r="C464" s="2">
        <v>0.9603819444444445</v>
      </c>
      <c r="D464" t="s">
        <v>431</v>
      </c>
      <c r="E464">
        <v>0.668</v>
      </c>
      <c r="F464">
        <v>8.8247</v>
      </c>
      <c r="G464" t="s">
        <v>432</v>
      </c>
      <c r="H464">
        <v>1.648</v>
      </c>
      <c r="I464">
        <v>62.8919</v>
      </c>
      <c r="K464" s="2">
        <v>0.957638888888886</v>
      </c>
      <c r="L464" s="3">
        <f t="shared" si="40"/>
        <v>295.9576388888889</v>
      </c>
      <c r="M464">
        <f t="shared" si="38"/>
        <v>475.2280633730761</v>
      </c>
      <c r="N464">
        <f t="shared" si="41"/>
        <v>102.17506426129475</v>
      </c>
    </row>
    <row r="465" spans="1:14" ht="12.75">
      <c r="A465" t="s">
        <v>439</v>
      </c>
      <c r="B465" s="1">
        <v>36820</v>
      </c>
      <c r="C465">
        <f>AVERAGE(C464,C466)</f>
        <v>0.9624652777777778</v>
      </c>
      <c r="D465" t="s">
        <v>431</v>
      </c>
      <c r="E465" t="s">
        <v>439</v>
      </c>
      <c r="F465" t="s">
        <v>439</v>
      </c>
      <c r="G465" t="s">
        <v>432</v>
      </c>
      <c r="H465" t="s">
        <v>439</v>
      </c>
      <c r="I465" t="s">
        <v>439</v>
      </c>
      <c r="K465" s="2">
        <v>0.959722222222219</v>
      </c>
      <c r="L465" s="3">
        <f t="shared" si="40"/>
        <v>295.95972222222224</v>
      </c>
      <c r="M465" t="s">
        <v>439</v>
      </c>
      <c r="N465" t="s">
        <v>439</v>
      </c>
    </row>
    <row r="466" spans="1:14" ht="12.75">
      <c r="A466" t="s">
        <v>404</v>
      </c>
      <c r="B466" s="1">
        <v>36820</v>
      </c>
      <c r="C466" s="2">
        <v>0.9645486111111111</v>
      </c>
      <c r="D466" t="s">
        <v>431</v>
      </c>
      <c r="E466">
        <v>0.668</v>
      </c>
      <c r="F466">
        <v>9.0654</v>
      </c>
      <c r="G466" t="s">
        <v>432</v>
      </c>
      <c r="H466">
        <v>1.651</v>
      </c>
      <c r="I466">
        <v>63.6474</v>
      </c>
      <c r="K466" s="2">
        <v>0.961805555555554</v>
      </c>
      <c r="L466" s="3">
        <f t="shared" si="40"/>
        <v>295.96180555555554</v>
      </c>
      <c r="M466">
        <f t="shared" si="38"/>
        <v>488.19024847329473</v>
      </c>
      <c r="N466">
        <f>(277-103)/(-60+(AVERAGE($Q$4,$P$367)))*I466+277-((277-103)/(-60+(AVERAGE($Q$4,$P$367)))*210)</f>
        <v>103.07290903633154</v>
      </c>
    </row>
    <row r="467" spans="1:14" ht="12.75">
      <c r="A467" t="s">
        <v>405</v>
      </c>
      <c r="B467" s="1">
        <v>36820</v>
      </c>
      <c r="C467" s="2">
        <v>0.9666435185185186</v>
      </c>
      <c r="D467" t="s">
        <v>431</v>
      </c>
      <c r="E467">
        <v>0.668</v>
      </c>
      <c r="F467">
        <v>9.5789</v>
      </c>
      <c r="G467" t="s">
        <v>432</v>
      </c>
      <c r="H467">
        <v>1.65</v>
      </c>
      <c r="I467">
        <v>66.5157</v>
      </c>
      <c r="K467" s="2">
        <v>0.963888888888887</v>
      </c>
      <c r="L467" s="3">
        <f t="shared" si="40"/>
        <v>295.9638888888889</v>
      </c>
      <c r="M467">
        <f t="shared" si="38"/>
        <v>515.8432690340022</v>
      </c>
      <c r="N467">
        <f>(277-103)/(-60+(AVERAGE($Q$4,$P$367)))*I467+277-((277-103)/(-60+(AVERAGE($Q$4,$P$367)))*210)</f>
        <v>106.48162931196103</v>
      </c>
    </row>
    <row r="468" spans="1:14" ht="12.75">
      <c r="A468" t="s">
        <v>406</v>
      </c>
      <c r="B468" s="1">
        <v>36820</v>
      </c>
      <c r="C468" s="2">
        <v>0.9687268518518519</v>
      </c>
      <c r="D468" t="s">
        <v>431</v>
      </c>
      <c r="E468">
        <v>0.668</v>
      </c>
      <c r="F468">
        <v>8.9141</v>
      </c>
      <c r="G468" t="s">
        <v>432</v>
      </c>
      <c r="H468">
        <v>1.648</v>
      </c>
      <c r="I468">
        <v>65.0597</v>
      </c>
      <c r="K468" s="2">
        <v>0.96597222222222</v>
      </c>
      <c r="L468" s="3">
        <f t="shared" si="40"/>
        <v>295.9659722222222</v>
      </c>
      <c r="M468">
        <f t="shared" si="38"/>
        <v>480.0424354044826</v>
      </c>
      <c r="N468">
        <f>(277-103)/(-60+(AVERAGE($Q$4,$P$367)))*I468+277-((277-103)/(-60+(AVERAGE($Q$4,$P$367)))*210)</f>
        <v>104.75130238614557</v>
      </c>
    </row>
    <row r="469" spans="1:14" ht="12.75">
      <c r="A469" t="s">
        <v>407</v>
      </c>
      <c r="B469" s="1">
        <v>36820</v>
      </c>
      <c r="C469" s="2">
        <v>0.9708101851851851</v>
      </c>
      <c r="D469" t="s">
        <v>431</v>
      </c>
      <c r="E469">
        <v>0.666</v>
      </c>
      <c r="F469">
        <v>8.5026</v>
      </c>
      <c r="G469" t="s">
        <v>432</v>
      </c>
      <c r="H469">
        <v>1.65</v>
      </c>
      <c r="I469">
        <v>64.1403</v>
      </c>
      <c r="K469" s="2">
        <v>0.968055555555553</v>
      </c>
      <c r="L469" s="3">
        <f t="shared" si="40"/>
        <v>295.96805555555557</v>
      </c>
      <c r="M469">
        <f t="shared" si="38"/>
        <v>457.8823225306148</v>
      </c>
      <c r="N469">
        <f>(277-103)/(-60+(AVERAGE($Q$4,$P$367)))*I469+277-((277-103)/(-60+(AVERAGE($Q$4,$P$367)))*210)</f>
        <v>103.65867699081949</v>
      </c>
    </row>
    <row r="470" spans="1:14" ht="12.75">
      <c r="A470" t="s">
        <v>439</v>
      </c>
      <c r="B470" s="1">
        <v>36820</v>
      </c>
      <c r="C470">
        <f>AVERAGE(C469,C471)</f>
        <v>0.9728935185185186</v>
      </c>
      <c r="D470" t="s">
        <v>431</v>
      </c>
      <c r="E470" t="s">
        <v>439</v>
      </c>
      <c r="F470" t="s">
        <v>439</v>
      </c>
      <c r="G470" t="s">
        <v>432</v>
      </c>
      <c r="H470" t="s">
        <v>439</v>
      </c>
      <c r="I470" t="s">
        <v>439</v>
      </c>
      <c r="K470" s="2">
        <v>0.970138888888886</v>
      </c>
      <c r="L470" s="3">
        <f t="shared" si="40"/>
        <v>295.97013888888887</v>
      </c>
      <c r="M470" t="s">
        <v>439</v>
      </c>
      <c r="N470" t="s">
        <v>439</v>
      </c>
    </row>
    <row r="471" spans="1:14" ht="12.75">
      <c r="A471" t="s">
        <v>408</v>
      </c>
      <c r="B471" s="1">
        <v>36820</v>
      </c>
      <c r="C471" s="2">
        <v>0.9749768518518519</v>
      </c>
      <c r="D471" t="s">
        <v>431</v>
      </c>
      <c r="E471">
        <v>0.668</v>
      </c>
      <c r="F471">
        <v>8.8646</v>
      </c>
      <c r="G471" t="s">
        <v>432</v>
      </c>
      <c r="H471">
        <v>1.65</v>
      </c>
      <c r="I471">
        <v>63.2658</v>
      </c>
      <c r="K471" s="2">
        <v>0.97222222222222</v>
      </c>
      <c r="L471" s="3">
        <f t="shared" si="40"/>
        <v>295.97222222222223</v>
      </c>
      <c r="M471">
        <f t="shared" si="38"/>
        <v>477.37675961528095</v>
      </c>
      <c r="N471">
        <f aca="true" t="shared" si="42" ref="N471:N484">(277-103)/(-60+(AVERAGE($Q$4,$P$367)))*I471+277-((277-103)/(-60+(AVERAGE($Q$4,$P$367)))*210)</f>
        <v>102.61941126511508</v>
      </c>
    </row>
    <row r="472" spans="1:14" ht="12.75">
      <c r="A472" t="s">
        <v>409</v>
      </c>
      <c r="B472" s="1">
        <v>36820</v>
      </c>
      <c r="C472" s="2">
        <v>0.9770601851851852</v>
      </c>
      <c r="D472" t="s">
        <v>431</v>
      </c>
      <c r="E472">
        <v>0.668</v>
      </c>
      <c r="F472">
        <v>8.4371</v>
      </c>
      <c r="G472" t="s">
        <v>432</v>
      </c>
      <c r="H472">
        <v>1.65</v>
      </c>
      <c r="I472">
        <v>64.5753</v>
      </c>
      <c r="K472" s="2">
        <v>0.974305555555554</v>
      </c>
      <c r="L472" s="3">
        <f t="shared" si="40"/>
        <v>295.97430555555553</v>
      </c>
      <c r="M472">
        <f t="shared" si="38"/>
        <v>454.3550141630854</v>
      </c>
      <c r="N472">
        <f t="shared" si="42"/>
        <v>104.17563592813391</v>
      </c>
    </row>
    <row r="473" spans="1:14" ht="12.75">
      <c r="A473" t="s">
        <v>410</v>
      </c>
      <c r="B473" s="1">
        <v>36820</v>
      </c>
      <c r="C473" s="2">
        <v>0.9791550925925926</v>
      </c>
      <c r="D473" t="s">
        <v>431</v>
      </c>
      <c r="E473">
        <v>0.668</v>
      </c>
      <c r="F473">
        <v>9.1183</v>
      </c>
      <c r="G473" t="s">
        <v>432</v>
      </c>
      <c r="H473">
        <v>1.65</v>
      </c>
      <c r="I473">
        <v>62.7637</v>
      </c>
      <c r="K473" s="2">
        <v>0.976388888888887</v>
      </c>
      <c r="L473" s="3">
        <f t="shared" si="40"/>
        <v>295.9763888888889</v>
      </c>
      <c r="M473">
        <f t="shared" si="38"/>
        <v>491.03902118539094</v>
      </c>
      <c r="N473">
        <f t="shared" si="42"/>
        <v>102.0227099262058</v>
      </c>
    </row>
    <row r="474" spans="1:14" ht="12.75">
      <c r="A474" t="s">
        <v>411</v>
      </c>
      <c r="B474" s="1">
        <v>36820</v>
      </c>
      <c r="C474" s="2">
        <v>0.9812384259259259</v>
      </c>
      <c r="D474" t="s">
        <v>431</v>
      </c>
      <c r="E474">
        <v>0.666</v>
      </c>
      <c r="F474">
        <v>9.2434</v>
      </c>
      <c r="G474" t="s">
        <v>432</v>
      </c>
      <c r="H474">
        <v>1.648</v>
      </c>
      <c r="I474">
        <v>62.0645</v>
      </c>
      <c r="K474" s="2">
        <v>0.97847222222222</v>
      </c>
      <c r="L474" s="3">
        <f t="shared" si="40"/>
        <v>295.9784722222222</v>
      </c>
      <c r="M474">
        <f t="shared" si="38"/>
        <v>497.77591090719136</v>
      </c>
      <c r="N474">
        <f t="shared" si="42"/>
        <v>101.19177271018233</v>
      </c>
    </row>
    <row r="475" spans="1:14" ht="12.75">
      <c r="A475" t="s">
        <v>412</v>
      </c>
      <c r="B475" s="1">
        <v>36820</v>
      </c>
      <c r="C475" s="2">
        <v>0.9833217592592592</v>
      </c>
      <c r="D475" t="s">
        <v>431</v>
      </c>
      <c r="E475">
        <v>0.666</v>
      </c>
      <c r="F475">
        <v>8.2986</v>
      </c>
      <c r="G475" t="s">
        <v>432</v>
      </c>
      <c r="H475">
        <v>1.648</v>
      </c>
      <c r="I475">
        <v>66.2272</v>
      </c>
      <c r="K475" s="2">
        <v>0.980555555555554</v>
      </c>
      <c r="L475" s="3">
        <f t="shared" si="40"/>
        <v>295.98055555555555</v>
      </c>
      <c r="M475">
        <f t="shared" si="38"/>
        <v>446.89650715693557</v>
      </c>
      <c r="N475">
        <f t="shared" si="42"/>
        <v>106.13877263744334</v>
      </c>
    </row>
    <row r="476" spans="1:14" ht="12.75">
      <c r="A476" t="s">
        <v>413</v>
      </c>
      <c r="B476" s="1">
        <v>36820</v>
      </c>
      <c r="C476" s="2">
        <v>0.9854050925925927</v>
      </c>
      <c r="D476" t="s">
        <v>431</v>
      </c>
      <c r="E476">
        <v>0.668</v>
      </c>
      <c r="F476">
        <v>8.7802</v>
      </c>
      <c r="G476" t="s">
        <v>432</v>
      </c>
      <c r="H476">
        <v>1.65</v>
      </c>
      <c r="I476">
        <v>63.7499</v>
      </c>
      <c r="K476" s="2">
        <v>0.982638888888887</v>
      </c>
      <c r="L476" s="3">
        <f t="shared" si="40"/>
        <v>295.9826388888889</v>
      </c>
      <c r="M476">
        <f t="shared" si="38"/>
        <v>472.831647764602</v>
      </c>
      <c r="N476">
        <f t="shared" si="42"/>
        <v>103.19472119972173</v>
      </c>
    </row>
    <row r="477" spans="1:14" ht="12.75">
      <c r="A477" t="s">
        <v>414</v>
      </c>
      <c r="B477" s="1">
        <v>36820</v>
      </c>
      <c r="C477" s="2">
        <v>0.9874884259259259</v>
      </c>
      <c r="D477" t="s">
        <v>431</v>
      </c>
      <c r="E477">
        <v>0.666</v>
      </c>
      <c r="F477">
        <v>8.7137</v>
      </c>
      <c r="G477" t="s">
        <v>432</v>
      </c>
      <c r="H477">
        <v>1.648</v>
      </c>
      <c r="I477">
        <v>66.3526</v>
      </c>
      <c r="K477" s="2">
        <v>0.98472222222222</v>
      </c>
      <c r="L477" s="3">
        <f t="shared" si="40"/>
        <v>295.9847222222222</v>
      </c>
      <c r="M477">
        <f t="shared" si="38"/>
        <v>469.250487360927</v>
      </c>
      <c r="N477">
        <f t="shared" si="42"/>
        <v>106.2877994207519</v>
      </c>
    </row>
    <row r="478" spans="1:14" ht="12.75">
      <c r="A478" t="s">
        <v>415</v>
      </c>
      <c r="B478" s="1">
        <v>36820</v>
      </c>
      <c r="C478" s="2">
        <v>0.9895717592592592</v>
      </c>
      <c r="D478" t="s">
        <v>431</v>
      </c>
      <c r="E478">
        <v>0.666</v>
      </c>
      <c r="F478">
        <v>8.5924</v>
      </c>
      <c r="G478" t="s">
        <v>432</v>
      </c>
      <c r="H478">
        <v>1.646</v>
      </c>
      <c r="I478">
        <v>65.2171</v>
      </c>
      <c r="K478" s="2">
        <v>0.986805555555553</v>
      </c>
      <c r="L478" s="3">
        <f t="shared" si="40"/>
        <v>295.9868055555556</v>
      </c>
      <c r="M478">
        <f t="shared" si="38"/>
        <v>462.7182353764795</v>
      </c>
      <c r="N478">
        <f t="shared" si="42"/>
        <v>104.93835833265885</v>
      </c>
    </row>
    <row r="479" spans="1:14" ht="12.75">
      <c r="A479" t="s">
        <v>416</v>
      </c>
      <c r="B479" s="1">
        <v>36820</v>
      </c>
      <c r="C479" s="2">
        <v>0.9916550925925925</v>
      </c>
      <c r="D479" t="s">
        <v>431</v>
      </c>
      <c r="E479">
        <v>0.668</v>
      </c>
      <c r="F479">
        <v>8.9374</v>
      </c>
      <c r="G479" t="s">
        <v>432</v>
      </c>
      <c r="H479">
        <v>1.65</v>
      </c>
      <c r="I479">
        <v>63.2176</v>
      </c>
      <c r="K479" s="2">
        <v>0.988888888888886</v>
      </c>
      <c r="L479" s="3">
        <f t="shared" si="40"/>
        <v>295.9888888888889</v>
      </c>
      <c r="M479">
        <f t="shared" si="38"/>
        <v>481.29718784667244</v>
      </c>
      <c r="N479">
        <f t="shared" si="42"/>
        <v>102.56212983803798</v>
      </c>
    </row>
    <row r="480" spans="1:14" ht="12.75">
      <c r="A480" t="s">
        <v>417</v>
      </c>
      <c r="B480" s="1">
        <v>36820</v>
      </c>
      <c r="C480" s="2">
        <v>0.99375</v>
      </c>
      <c r="D480" t="s">
        <v>431</v>
      </c>
      <c r="E480">
        <v>0.668</v>
      </c>
      <c r="F480">
        <v>9.1759</v>
      </c>
      <c r="G480" t="s">
        <v>432</v>
      </c>
      <c r="H480">
        <v>1.65</v>
      </c>
      <c r="I480">
        <v>63.7413</v>
      </c>
      <c r="K480" s="2">
        <v>0.990972222222219</v>
      </c>
      <c r="L480" s="3">
        <f t="shared" si="40"/>
        <v>295.99097222222224</v>
      </c>
      <c r="M480">
        <f t="shared" si="38"/>
        <v>494.14089846737096</v>
      </c>
      <c r="N480">
        <f t="shared" si="42"/>
        <v>103.18450086211047</v>
      </c>
    </row>
    <row r="481" spans="1:14" ht="12.75">
      <c r="A481" t="s">
        <v>418</v>
      </c>
      <c r="B481" s="1">
        <v>36820</v>
      </c>
      <c r="C481" s="2">
        <v>0.9958333333333332</v>
      </c>
      <c r="D481" t="s">
        <v>431</v>
      </c>
      <c r="E481">
        <v>0.668</v>
      </c>
      <c r="F481">
        <v>9.2768</v>
      </c>
      <c r="G481" t="s">
        <v>432</v>
      </c>
      <c r="H481">
        <v>1.648</v>
      </c>
      <c r="I481">
        <v>64.1919</v>
      </c>
      <c r="K481" s="2">
        <v>0.993055555555554</v>
      </c>
      <c r="L481" s="3">
        <f t="shared" si="40"/>
        <v>295.99305555555554</v>
      </c>
      <c r="M481">
        <f t="shared" si="38"/>
        <v>499.5745689144506</v>
      </c>
      <c r="N481">
        <f t="shared" si="42"/>
        <v>103.71999901648715</v>
      </c>
    </row>
    <row r="482" spans="1:14" ht="12.75">
      <c r="A482" t="s">
        <v>419</v>
      </c>
      <c r="B482" s="1">
        <v>36820</v>
      </c>
      <c r="C482" s="2">
        <v>0.9979166666666667</v>
      </c>
      <c r="D482" t="s">
        <v>431</v>
      </c>
      <c r="E482">
        <v>0.666</v>
      </c>
      <c r="F482">
        <v>8.5436</v>
      </c>
      <c r="G482" t="s">
        <v>432</v>
      </c>
      <c r="H482">
        <v>1.648</v>
      </c>
      <c r="I482">
        <v>66.8764</v>
      </c>
      <c r="K482" s="2">
        <v>0.995138888888887</v>
      </c>
      <c r="L482" s="3">
        <f t="shared" si="40"/>
        <v>295.9951388888889</v>
      </c>
      <c r="M482">
        <f t="shared" si="38"/>
        <v>460.0902560125798</v>
      </c>
      <c r="N482">
        <f t="shared" si="42"/>
        <v>106.91028928595941</v>
      </c>
    </row>
    <row r="483" spans="1:14" ht="12.75">
      <c r="A483" t="s">
        <v>420</v>
      </c>
      <c r="B483" s="1">
        <v>36820</v>
      </c>
      <c r="C483" s="2">
        <v>0</v>
      </c>
      <c r="D483" t="s">
        <v>431</v>
      </c>
      <c r="E483">
        <v>0.668</v>
      </c>
      <c r="F483">
        <v>8.4899</v>
      </c>
      <c r="G483" t="s">
        <v>432</v>
      </c>
      <c r="H483">
        <v>1.65</v>
      </c>
      <c r="I483">
        <v>64.4485</v>
      </c>
      <c r="K483" s="2">
        <v>0.99722222222222</v>
      </c>
      <c r="L483" s="3">
        <f t="shared" si="40"/>
        <v>295.9972222222222</v>
      </c>
      <c r="M483">
        <f t="shared" si="38"/>
        <v>457.1984016715671</v>
      </c>
      <c r="N483">
        <f t="shared" si="42"/>
        <v>104.02494536893514</v>
      </c>
    </row>
    <row r="484" spans="1:14" ht="12.75">
      <c r="A484" t="s">
        <v>421</v>
      </c>
      <c r="B484" s="1">
        <v>36820</v>
      </c>
      <c r="C484" s="2">
        <v>0.0020833333333333333</v>
      </c>
      <c r="D484" t="s">
        <v>431</v>
      </c>
      <c r="E484">
        <v>0.666</v>
      </c>
      <c r="F484">
        <v>9.1375</v>
      </c>
      <c r="G484" t="s">
        <v>432</v>
      </c>
      <c r="H484">
        <v>1.646</v>
      </c>
      <c r="I484">
        <v>62.3364</v>
      </c>
      <c r="K484" s="2">
        <v>0.999305555555553</v>
      </c>
      <c r="L484" s="3">
        <f t="shared" si="40"/>
        <v>295.99930555555557</v>
      </c>
      <c r="M484">
        <f t="shared" si="38"/>
        <v>492.0729802793843</v>
      </c>
      <c r="N484">
        <f t="shared" si="42"/>
        <v>101.51490175628757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