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<sst xmlns="http://schemas.openxmlformats.org/spreadsheetml/2006/main" count="1926" uniqueCount="429">
  <si>
    <t>c:\data\co\001018\fld1470</t>
  </si>
  <si>
    <t>c:\data\co\001018\fld1471</t>
  </si>
  <si>
    <t>c:\data\co\001018\fld1472</t>
  </si>
  <si>
    <t>c:\data\co\001018\fld1473</t>
  </si>
  <si>
    <t>c:\data\co\001018\fld1474</t>
  </si>
  <si>
    <t>c:\data\co\001018\fld1475</t>
  </si>
  <si>
    <t>c:\data\co\001018\fld1476</t>
  </si>
  <si>
    <t>c:\data\co\001018\fld1477</t>
  </si>
  <si>
    <t>c:\data\co\001018\fld1478</t>
  </si>
  <si>
    <t>c:\data\co\001018\fld1479</t>
  </si>
  <si>
    <t>c:\data\co\001018\fld1480</t>
  </si>
  <si>
    <t>c:\data\co\001018\fld1481</t>
  </si>
  <si>
    <t>c:\data\co\001018\fld1482</t>
  </si>
  <si>
    <t>c:\data\co\001018\fld1483</t>
  </si>
  <si>
    <t>c:\data\co\001018\fld1484</t>
  </si>
  <si>
    <t>c:\data\co\001018\fld1485</t>
  </si>
  <si>
    <t>c:\data\co\001018\fld1486</t>
  </si>
  <si>
    <t>c:\data\co\001018\fld1487</t>
  </si>
  <si>
    <t>c:\data\co\001018\fld1488</t>
  </si>
  <si>
    <t>c:\data\co\001018\fld1489</t>
  </si>
  <si>
    <t>c:\data\co\001018\fld1490</t>
  </si>
  <si>
    <t>c:\data\co\001018\fld1491</t>
  </si>
  <si>
    <t>c:\data\co\001018\fld1492</t>
  </si>
  <si>
    <t>c:\data\co\001018\fld1493</t>
  </si>
  <si>
    <t>c:\data\co\001018\fld1494</t>
  </si>
  <si>
    <t>c:\data\co\001018\fld1495</t>
  </si>
  <si>
    <t>c:\data\co\001018\fld1496</t>
  </si>
  <si>
    <t>c:\data\co\001018\fld1497</t>
  </si>
  <si>
    <t>c:\data\co\001018\fld1498</t>
  </si>
  <si>
    <t>c:\data\co\001018\fld1499</t>
  </si>
  <si>
    <t>c:\data\co\001018\fld1500</t>
  </si>
  <si>
    <t>c:\data\co\001018\fld1501</t>
  </si>
  <si>
    <t>c:\data\co\001018\fld1502</t>
  </si>
  <si>
    <t>c:\data\co\001018\fld1503</t>
  </si>
  <si>
    <t>c:\data\co\001018\fld1504</t>
  </si>
  <si>
    <t>c:\data\co\001018\fld1505</t>
  </si>
  <si>
    <t>c:\data\co\001018\fld1506</t>
  </si>
  <si>
    <t>c:\data\co\001018\fld1507</t>
  </si>
  <si>
    <t>c:\data\co\001018\fld1508</t>
  </si>
  <si>
    <t>c:\data\co\001018\fld1509</t>
  </si>
  <si>
    <t>c:\data\co\001018\fld1510</t>
  </si>
  <si>
    <t>c:\data\co\001018\fld1511</t>
  </si>
  <si>
    <t>c:\data\co\001018\fld1512</t>
  </si>
  <si>
    <t>c:\data\co\001018\fld1513</t>
  </si>
  <si>
    <t>c:\data\co\001018\fld1514</t>
  </si>
  <si>
    <t>c:\data\co\001018\fld1515</t>
  </si>
  <si>
    <t>c:\data\co\001018\fld1516</t>
  </si>
  <si>
    <t>c:\data\co\001018\fld1517</t>
  </si>
  <si>
    <t>c:\data\co\001018\fld1518</t>
  </si>
  <si>
    <t>c:\data\co\001018\fld1519</t>
  </si>
  <si>
    <t>c:\data\co\001018\fld1520</t>
  </si>
  <si>
    <t>c:\data\co\001018\fld1521</t>
  </si>
  <si>
    <t>c:\data\co\001018\fld1522</t>
  </si>
  <si>
    <t>c:\data\co\001018\fld1523</t>
  </si>
  <si>
    <t>c:\data\co\001018\fld1524</t>
  </si>
  <si>
    <t>c:\data\co\001018\fld1525</t>
  </si>
  <si>
    <t>c:\data\co\001018\fld1526</t>
  </si>
  <si>
    <t>c:\data\co\001018\fld1527</t>
  </si>
  <si>
    <t>c:\data\co\001018\fld1528</t>
  </si>
  <si>
    <t>c:\data\co\001018\fld1529</t>
  </si>
  <si>
    <t>c:\data\co\001018\fld1530</t>
  </si>
  <si>
    <t>c:\data\co\001018\fld1531</t>
  </si>
  <si>
    <t>c:\data\co\001018\fld1532</t>
  </si>
  <si>
    <t>c:\data\co\001018\fld1533</t>
  </si>
  <si>
    <t>c:\data\co\001018\fld1534</t>
  </si>
  <si>
    <t>c:\data\co\001018\fld1535</t>
  </si>
  <si>
    <t>c:\data\co\001018\fld1536</t>
  </si>
  <si>
    <t>c:\data\co\001018\fld1537</t>
  </si>
  <si>
    <t>c:\data\co\001018\fld1538</t>
  </si>
  <si>
    <t>c:\data\co\001018\fld1539</t>
  </si>
  <si>
    <t>c:\data\co\001018\fld1540</t>
  </si>
  <si>
    <t>c:\data\co\001018\fld1541</t>
  </si>
  <si>
    <t>c:\data\co\001018\fld1542</t>
  </si>
  <si>
    <t>c:\data\co\001018\fld1543</t>
  </si>
  <si>
    <t>c:\data\co\001018\fld1544</t>
  </si>
  <si>
    <t>c:\data\co\001018\fld1545</t>
  </si>
  <si>
    <t>c:\data\co\001018\fld1546</t>
  </si>
  <si>
    <t>c:\data\co\001018\fld1547</t>
  </si>
  <si>
    <t>c:\data\co\001018\fld1548</t>
  </si>
  <si>
    <t>c:\data\co\001018\fld1549</t>
  </si>
  <si>
    <t>c:\data\co\001018\fld1550</t>
  </si>
  <si>
    <t>c:\data\co\001018\fld1551</t>
  </si>
  <si>
    <t>c:\data\co\001018\fld1552</t>
  </si>
  <si>
    <t>c:\data\co\001018\fld1553</t>
  </si>
  <si>
    <t>c:\data\co\001018\fld1554</t>
  </si>
  <si>
    <t>c:\data\co\001018\fld1555</t>
  </si>
  <si>
    <t>c:\data\co\001018\fld1556</t>
  </si>
  <si>
    <t>c:\data\co\001018\fld1557</t>
  </si>
  <si>
    <t>c:\data\co\001018\fld1558</t>
  </si>
  <si>
    <t>c:\data\co\001018\fld1559</t>
  </si>
  <si>
    <t>c:\data\co\001018\fld1560</t>
  </si>
  <si>
    <t>c:\data\co\001018\fld1561</t>
  </si>
  <si>
    <t>c:\data\co\001018\fld1562</t>
  </si>
  <si>
    <t>c:\data\co\001018\fld1563</t>
  </si>
  <si>
    <t>c:\data\co\001018\fld1564</t>
  </si>
  <si>
    <t>c:\data\co\001018\fld1565</t>
  </si>
  <si>
    <t>c:\data\co\001018\fld1566</t>
  </si>
  <si>
    <t>c:\data\co\001018\fld1567</t>
  </si>
  <si>
    <t>c:\data\co\001018\fld1568</t>
  </si>
  <si>
    <t>c:\data\co\001018\fld1569</t>
  </si>
  <si>
    <t>c:\data\co\001018\fld1570</t>
  </si>
  <si>
    <t>c:\data\co\001018\fld1571</t>
  </si>
  <si>
    <t>c:\data\co\001018\fld1572</t>
  </si>
  <si>
    <t>c:\data\co\001018\fld1573</t>
  </si>
  <si>
    <t>c:\data\co\001018\fld1574</t>
  </si>
  <si>
    <t>c:\data\co\001018\fld1575</t>
  </si>
  <si>
    <t>c:\data\co\001018\fld1576</t>
  </si>
  <si>
    <t>c:\data\co\001018\fld1577</t>
  </si>
  <si>
    <t>c:\data\co\001018\fld1578</t>
  </si>
  <si>
    <t>c:\data\co\001018\fld1579</t>
  </si>
  <si>
    <t>c:\data\co\001018\fld1580</t>
  </si>
  <si>
    <t>c:\data\co\001018\fld1581</t>
  </si>
  <si>
    <t>c:\data\co\001018\fld1582</t>
  </si>
  <si>
    <t>c:\data\co\001018\fld1583</t>
  </si>
  <si>
    <t>c:\data\co\001018\fld1584</t>
  </si>
  <si>
    <t>c:\data\co\001018\fld1585</t>
  </si>
  <si>
    <t>c:\data\co\001018\fld1586</t>
  </si>
  <si>
    <t>c:\data\co\001018\fld1587</t>
  </si>
  <si>
    <t>c:\data\co\001018\fld1588</t>
  </si>
  <si>
    <t>c:\data\co\001018\fld1589</t>
  </si>
  <si>
    <t>c:\data\co\001018\fld1590</t>
  </si>
  <si>
    <t>c:\data\co\001018\fld1591</t>
  </si>
  <si>
    <t>c:\data\co\001018\fld1592</t>
  </si>
  <si>
    <t>c:\data\co\001018\fld1593</t>
  </si>
  <si>
    <t>c:\data\co\001018\fld1594</t>
  </si>
  <si>
    <t>c:\data\co\001018\fld1595</t>
  </si>
  <si>
    <t>c:\data\co\001018\fld1596</t>
  </si>
  <si>
    <t>c:\data\co\001018\fld1597</t>
  </si>
  <si>
    <t>c:\data\co\001018\fld1598</t>
  </si>
  <si>
    <t>c:\data\co\001018\fld1599</t>
  </si>
  <si>
    <t>c:\data\co\001018\fld1600</t>
  </si>
  <si>
    <t>c:\data\co\001018\fld1601</t>
  </si>
  <si>
    <t>c:\data\co\001018\fld1602</t>
  </si>
  <si>
    <t>c:\data\co\001018\fld1603</t>
  </si>
  <si>
    <t>c:\data\co\001018\fld1604</t>
  </si>
  <si>
    <t>c:\data\co\001018\fld1605</t>
  </si>
  <si>
    <t>c:\data\co\001018\fld1606</t>
  </si>
  <si>
    <t>c:\data\co\001018\fld1607</t>
  </si>
  <si>
    <t>c:\data\co\001018\fld1608</t>
  </si>
  <si>
    <t>c:\data\co\001018\fld1609</t>
  </si>
  <si>
    <t>c:\data\co\001018\fld1610</t>
  </si>
  <si>
    <t>c:\data\co\001018\fld1611</t>
  </si>
  <si>
    <t>c:\data\co\001018\fld1612</t>
  </si>
  <si>
    <t>c:\data\co\001018\fld1613</t>
  </si>
  <si>
    <t>c:\data\co\001018\fld1614</t>
  </si>
  <si>
    <t>c:\data\co\001018\fld1615</t>
  </si>
  <si>
    <t>c:\data\co\001018\fld1616</t>
  </si>
  <si>
    <t>c:\data\co\001018\fld1617</t>
  </si>
  <si>
    <t>c:\data\co\001018\fld1618</t>
  </si>
  <si>
    <t>c:\data\co\001018\fld1619</t>
  </si>
  <si>
    <t>c:\data\co\001018\fld1620</t>
  </si>
  <si>
    <t>c:\data\co\001018\fld1621</t>
  </si>
  <si>
    <t>c:\data\co\001018\fld1622</t>
  </si>
  <si>
    <t>c:\data\co\001018\fld1623</t>
  </si>
  <si>
    <t>c:\data\co\001018\fld1624</t>
  </si>
  <si>
    <t>c:\data\co\001018\fld1625</t>
  </si>
  <si>
    <t>c:\data\co\001018\fld1626</t>
  </si>
  <si>
    <t>c:\data\co\001018\fld1627</t>
  </si>
  <si>
    <t>c:\data\co\001018\fld1628</t>
  </si>
  <si>
    <t>c:\data\co\001018\fld1629</t>
  </si>
  <si>
    <t>c:\data\co\001018\fld1630</t>
  </si>
  <si>
    <t>c:\data\co\001018\fld1631</t>
  </si>
  <si>
    <t>c:\data\co\001018\fld1632</t>
  </si>
  <si>
    <t>c:\data\co\001018\fld1633</t>
  </si>
  <si>
    <t>c:\data\co\001018\fld1634</t>
  </si>
  <si>
    <t>c:\data\co\001018\fld1635</t>
  </si>
  <si>
    <t>c:\data\co\001018\fld1636</t>
  </si>
  <si>
    <t>c:\data\co\001018\fld1637</t>
  </si>
  <si>
    <t>c:\data\co\001018\fld1638</t>
  </si>
  <si>
    <t>c:\data\co\001018\fld1639</t>
  </si>
  <si>
    <t>c:\data\co\001018\fld1640</t>
  </si>
  <si>
    <t>c:\data\co\001018\fld1641</t>
  </si>
  <si>
    <t>c:\data\co\001018\fld1642</t>
  </si>
  <si>
    <t>c:\data\co\001018\fld1643</t>
  </si>
  <si>
    <t>c:\data\co\001018\fld1644</t>
  </si>
  <si>
    <t>c:\data\co\001018\fld1645</t>
  </si>
  <si>
    <t>c:\data\co\001018\fld1646</t>
  </si>
  <si>
    <t>c:\data\co\001018\fld1647</t>
  </si>
  <si>
    <t>c:\data\co\001018\fld1648</t>
  </si>
  <si>
    <t>c:\data\co\001018\fld1649</t>
  </si>
  <si>
    <t>c:\data\co\001018\fld1650</t>
  </si>
  <si>
    <t>c:\data\co\001018\fld1651</t>
  </si>
  <si>
    <t>c:\data\co\001018\fld1652</t>
  </si>
  <si>
    <t>c:\data\co\001018\fld1653</t>
  </si>
  <si>
    <t>c:\data\co\001018\fld1654</t>
  </si>
  <si>
    <t>c:\data\co\001018\fld1655</t>
  </si>
  <si>
    <t>c:\data\co\001018\fld1656</t>
  </si>
  <si>
    <t>c:\data\co\001018\fld1657</t>
  </si>
  <si>
    <t>c:\data\co\001018\fld1658</t>
  </si>
  <si>
    <t>c:\data\co\001018\fld1659</t>
  </si>
  <si>
    <t>c:\data\co\001018\fld1660</t>
  </si>
  <si>
    <t>c:\data\co\001018\fld1661</t>
  </si>
  <si>
    <t>c:\data\co\001018\fld1662</t>
  </si>
  <si>
    <t>c:\data\co\001018\fld1663</t>
  </si>
  <si>
    <t>c:\data\co\001018\fld1664</t>
  </si>
  <si>
    <t>c:\data\co\001018\fld1665</t>
  </si>
  <si>
    <t>c:\data\co\001018\fld1666</t>
  </si>
  <si>
    <t>c:\data\co\001018\fld1667</t>
  </si>
  <si>
    <t>c:\data\co\001018\fld1668</t>
  </si>
  <si>
    <t>c:\data\co\001018\fld1669</t>
  </si>
  <si>
    <t>c:\data\co\001018\fld1670</t>
  </si>
  <si>
    <t>c:\data\co\001018\fld1671</t>
  </si>
  <si>
    <t>c:\data\co\001018\fld1672</t>
  </si>
  <si>
    <t>c:\data\co\001018\fld1673</t>
  </si>
  <si>
    <t>c:\data\co\001018\fld1674</t>
  </si>
  <si>
    <t>c:\data\co\001018\fld1675</t>
  </si>
  <si>
    <t>c:\data\co\001018\fld1676</t>
  </si>
  <si>
    <t>c:\data\co\001018\fld1677</t>
  </si>
  <si>
    <t>c:\data\co\001018\fld1678</t>
  </si>
  <si>
    <t>c:\data\co\001018\fld1679</t>
  </si>
  <si>
    <t>c:\data\co\001018\fld1680</t>
  </si>
  <si>
    <t>c:\data\co\001018\fld1681</t>
  </si>
  <si>
    <t>c:\data\co\001018\fld1682</t>
  </si>
  <si>
    <t>c:\data\co\001018\fld1683</t>
  </si>
  <si>
    <t>c:\data\co\001018\fld1684</t>
  </si>
  <si>
    <t>c:\data\co\001018\fld1685</t>
  </si>
  <si>
    <t>c:\data\co\001018\fld1686</t>
  </si>
  <si>
    <t>c:\data\co\001018\fld1687</t>
  </si>
  <si>
    <t>c:\data\co\001018\fld1688</t>
  </si>
  <si>
    <t>c:\data\co\001018\fld1689</t>
  </si>
  <si>
    <t>c:\data\co\001018\fld1690</t>
  </si>
  <si>
    <t>c:\data\co\001018\fld1691</t>
  </si>
  <si>
    <t>c:\data\co\001018\fld1692</t>
  </si>
  <si>
    <t>c:\data\co\001018\fld1693</t>
  </si>
  <si>
    <t>c:\data\co\001018\fld1694</t>
  </si>
  <si>
    <t>c:\data\co\001018\fld1695</t>
  </si>
  <si>
    <t>c:\data\co\001018\fld1696</t>
  </si>
  <si>
    <t>c:\data\co\001018\fld1697</t>
  </si>
  <si>
    <t>c:\data\co\001018\fld1698</t>
  </si>
  <si>
    <t>c:\data\co\001018\fld1699</t>
  </si>
  <si>
    <t>c:\data\co\001018\fld1700</t>
  </si>
  <si>
    <t>c:\data\co\001018\fld1701</t>
  </si>
  <si>
    <t>c:\data\co\001018\fld1702</t>
  </si>
  <si>
    <t>c:\data\co\001018\fld1703</t>
  </si>
  <si>
    <t>c:\data\co\001018\fld1704</t>
  </si>
  <si>
    <t>c:\data\co\001018\fld1705</t>
  </si>
  <si>
    <t>c:\data\co\001018\fld1706</t>
  </si>
  <si>
    <t>c:\data\co\001018\fld1707</t>
  </si>
  <si>
    <t>c:\data\co\001018\fld1708</t>
  </si>
  <si>
    <t>c:\data\co\001018\fld1709</t>
  </si>
  <si>
    <t>c:\data\co\001018\fld1710</t>
  </si>
  <si>
    <t>c:\data\co\001018\fld1711</t>
  </si>
  <si>
    <t>c:\data\co\001018\fld1712</t>
  </si>
  <si>
    <t>c:\data\co\001018\fld1713</t>
  </si>
  <si>
    <t>c:\data\co\001018\fld1714</t>
  </si>
  <si>
    <t>c:\data\co\001018\fld1715</t>
  </si>
  <si>
    <t>c:\data\co\001018\fld1716</t>
  </si>
  <si>
    <t>c:\data\co\001018\fld1717</t>
  </si>
  <si>
    <t>c:\data\co\001018\fld1718</t>
  </si>
  <si>
    <t>c:\data\co\001018\fld1719</t>
  </si>
  <si>
    <t>c:\data\co\001018\fld1720</t>
  </si>
  <si>
    <t>c:\data\co\001018\fld1721</t>
  </si>
  <si>
    <t>c:\data\co\001018\fld1722</t>
  </si>
  <si>
    <t>c:\data\co\001018\fld1723</t>
  </si>
  <si>
    <t>c:\data\co\001018\fld1724</t>
  </si>
  <si>
    <t>c:\data\co\001018\fld1725</t>
  </si>
  <si>
    <t>c:\data\co\001018\fld1726</t>
  </si>
  <si>
    <t>c:\data\co\001018\fld1727</t>
  </si>
  <si>
    <t>c:\data\co\001018\fld1728</t>
  </si>
  <si>
    <t>c:\data\co\001018\fld1729</t>
  </si>
  <si>
    <t>c:\data\co\001018\fld1730</t>
  </si>
  <si>
    <t>c:\data\co\001018\fld1731</t>
  </si>
  <si>
    <t>c:\data\co\001018\fld1732</t>
  </si>
  <si>
    <t>c:\data\co\001018\fld1733</t>
  </si>
  <si>
    <t>c:\data\co\001018\fld1734</t>
  </si>
  <si>
    <t>c:\data\co\001018\fld1735</t>
  </si>
  <si>
    <t>c:\data\co\001018\fld1736</t>
  </si>
  <si>
    <t>c:\data\co\001018\fld1737</t>
  </si>
  <si>
    <t>c:\data\co\001018\fld1738</t>
  </si>
  <si>
    <t>c:\data\co\001018\fld1739</t>
  </si>
  <si>
    <t>c:\data\co\001018\fld1740</t>
  </si>
  <si>
    <t>c:\data\co\001018\fld1741</t>
  </si>
  <si>
    <t>c:\data\co\001018\fld1742</t>
  </si>
  <si>
    <t>c:\data\co\001018\fld1743</t>
  </si>
  <si>
    <t>c:\data\co\001018\fld1744</t>
  </si>
  <si>
    <t>c:\data\co\001018\fld1745</t>
  </si>
  <si>
    <t>c:\data\co\001018\fld1746</t>
  </si>
  <si>
    <t>c:\data\co\001018\fld1747</t>
  </si>
  <si>
    <t>c:\data\co\001018\fld1748</t>
  </si>
  <si>
    <t>c:\data\co\001018\fld1749</t>
  </si>
  <si>
    <t>c:\data\co\001018\fld1750</t>
  </si>
  <si>
    <t>c:\data\co\001018\fld1751</t>
  </si>
  <si>
    <t>c:\data\co\001018\fld1752</t>
  </si>
  <si>
    <t>c:\data\co\001018\fld1753</t>
  </si>
  <si>
    <t>c:\data\co\001018\fld1754</t>
  </si>
  <si>
    <t>c:\data\co\001018\fld1755</t>
  </si>
  <si>
    <t>c:\data\co\001018\fld1756</t>
  </si>
  <si>
    <t>c:\data\co\001018\fld1757</t>
  </si>
  <si>
    <t>c:\data\co\001018\fld1758</t>
  </si>
  <si>
    <t>c:\data\co\001018\fld1759</t>
  </si>
  <si>
    <t>c:\data\co\001018\fld1760</t>
  </si>
  <si>
    <t>c:\data\co\001018\fld1761</t>
  </si>
  <si>
    <t>c:\data\co\001018\fld1762</t>
  </si>
  <si>
    <t>c:\data\co\001018\fld1763</t>
  </si>
  <si>
    <t>c:\data\co\001018\fld1764</t>
  </si>
  <si>
    <t>c:\data\co\001018\fld1765</t>
  </si>
  <si>
    <t>c:\data\co\001018\fld1766</t>
  </si>
  <si>
    <t>c:\data\co\001018\fld1767</t>
  </si>
  <si>
    <t>c:\data\co\001018\fld1768</t>
  </si>
  <si>
    <t>c:\data\co\001018\fld1769</t>
  </si>
  <si>
    <t>c:\data\co\001018\fld1770</t>
  </si>
  <si>
    <t>c:\data\co\001018\fld1771</t>
  </si>
  <si>
    <t>c:\data\co\001018\fld1772</t>
  </si>
  <si>
    <t>c:\data\co\001018\fld1773</t>
  </si>
  <si>
    <t>c:\data\co\001018\fld1774</t>
  </si>
  <si>
    <t>c:\data\co\001018\fld1775</t>
  </si>
  <si>
    <t xml:space="preserve">lower </t>
  </si>
  <si>
    <t>c:\data\co\001018\fld1776</t>
  </si>
  <si>
    <t>value</t>
  </si>
  <si>
    <t>c:\data\co\001018\fld1777</t>
  </si>
  <si>
    <t>c:\data\co\001018\fld1778</t>
  </si>
  <si>
    <t>c:\data\co\001018\fld1779</t>
  </si>
  <si>
    <t>c:\data\co\001018\fld1780</t>
  </si>
  <si>
    <t>c:\data\co\001018\fld1781</t>
  </si>
  <si>
    <t>c:\data\co\001018\fld1782</t>
  </si>
  <si>
    <t>c:\data\co\001018\fld1783</t>
  </si>
  <si>
    <t>c:\data\co\001018\fld1784</t>
  </si>
  <si>
    <t>c:\data\co\001018\fld1785</t>
  </si>
  <si>
    <t>c:\data\co\001018\fld1786</t>
  </si>
  <si>
    <t>c:\data\co\001018\fld1787</t>
  </si>
  <si>
    <t>c:\data\co\001018\fld1788</t>
  </si>
  <si>
    <t>c:\data\co\001018\fld1789</t>
  </si>
  <si>
    <t>c:\data\co\001018\fld1790</t>
  </si>
  <si>
    <t>c:\data\co\001018\fld1791</t>
  </si>
  <si>
    <t>c:\data\co\001018\fld1792</t>
  </si>
  <si>
    <t>c:\data\co\001018\fld1793</t>
  </si>
  <si>
    <t>c:\data\co\001018\fld1794</t>
  </si>
  <si>
    <t>c:\data\co\001018\fld1795</t>
  </si>
  <si>
    <t>c:\data\co\001018\fld1796</t>
  </si>
  <si>
    <t>c:\data\co\001018\fld1797</t>
  </si>
  <si>
    <t>c:\data\co\001018\fld1798</t>
  </si>
  <si>
    <t>c:\data\co\001018\fld1799</t>
  </si>
  <si>
    <t>c:\data\co\001018\fld1800</t>
  </si>
  <si>
    <t>c:\data\co\001018\fld1801</t>
  </si>
  <si>
    <t>c:\data\co\001018\fld1802</t>
  </si>
  <si>
    <t>c:\data\co\001018\fld1803</t>
  </si>
  <si>
    <t>c:\data\co\001018\fld1804</t>
  </si>
  <si>
    <t>c:\data\co\001018\fld1805</t>
  </si>
  <si>
    <t>c:\data\co\001018\fld1806</t>
  </si>
  <si>
    <t>c:\data\co\001018\fld1807</t>
  </si>
  <si>
    <t>c:\data\co\001018\fld1808</t>
  </si>
  <si>
    <t>c:\data\co\001018\fld1809</t>
  </si>
  <si>
    <t>c:\data\co\001018\fld1810</t>
  </si>
  <si>
    <t>c:\data\co\001018\fld1811</t>
  </si>
  <si>
    <t>c:\data\co\001018\fld1812</t>
  </si>
  <si>
    <t>c:\data\co\001018\fld1813</t>
  </si>
  <si>
    <t>c:\data\co\001018\fld1814</t>
  </si>
  <si>
    <t>c:\data\co\001018\fld1815</t>
  </si>
  <si>
    <t>c:\data\co\001018\fld1816</t>
  </si>
  <si>
    <t>c:\data\co\001018\fld1817</t>
  </si>
  <si>
    <t>c:\data\co\001018\fld1818</t>
  </si>
  <si>
    <t>c:\data\co\001018\fld1819</t>
  </si>
  <si>
    <t>c:\data\co\001018\fld1820</t>
  </si>
  <si>
    <t>c:\data\co\001018\fld1821</t>
  </si>
  <si>
    <t>c:\data\co\001018\fld1822</t>
  </si>
  <si>
    <t>c:\data\co\001018\fld1823</t>
  </si>
  <si>
    <t>c:\data\co\001018\fld1824</t>
  </si>
  <si>
    <t>c:\data\co\001018\fld1825</t>
  </si>
  <si>
    <t>c:\data\co\001018\fld1826</t>
  </si>
  <si>
    <t>c:\data\co\001018\fld1827</t>
  </si>
  <si>
    <t>c:\data\co\001018\fld1828</t>
  </si>
  <si>
    <t>c:\data\co\001018\fld1829</t>
  </si>
  <si>
    <t>c:\data\co\001018\fld1830</t>
  </si>
  <si>
    <t>c:\data\co\001018\fld1831</t>
  </si>
  <si>
    <t>c:\data\co\001018\fld1832</t>
  </si>
  <si>
    <t>c:\data\co\001018\fld1833</t>
  </si>
  <si>
    <t>c:\data\co\001018\fld1834</t>
  </si>
  <si>
    <t>c:\data\co\001018\fld1835</t>
  </si>
  <si>
    <t>c:\data\co\001018\fld1836</t>
  </si>
  <si>
    <t>c:\data\co\001018\fld1837</t>
  </si>
  <si>
    <t>c:\data\co\001018\fld1838</t>
  </si>
  <si>
    <t>c:\data\co\001018\fld1839</t>
  </si>
  <si>
    <t>c:\data\co\001018\fld1840</t>
  </si>
  <si>
    <t>c:\data\co\001018\fld1841</t>
  </si>
  <si>
    <t>c:\data\co\001018\fld1842</t>
  </si>
  <si>
    <t>c:\data\co\001018\fld1843</t>
  </si>
  <si>
    <t>c:\data\co\001018\fld1844</t>
  </si>
  <si>
    <t>c:\data\co\001018\fld1845</t>
  </si>
  <si>
    <t>c:\data\co\001018\fld1846</t>
  </si>
  <si>
    <t>c:\data\co\001018\fld1847</t>
  </si>
  <si>
    <t>c:\data\co\001018\fld1848</t>
  </si>
  <si>
    <t>c:\data\co\001018\fld1849</t>
  </si>
  <si>
    <t>c:\data\co\001018\fld1850</t>
  </si>
  <si>
    <t>c:\data\co\001018\fld1851</t>
  </si>
  <si>
    <t>c:\data\co\001018\fld1852</t>
  </si>
  <si>
    <t>c:\data\co\001018\fld1853</t>
  </si>
  <si>
    <t>c:\data\co\001018\fld1854</t>
  </si>
  <si>
    <t>c:\data\co\001018\fld1855</t>
  </si>
  <si>
    <t>c:\data\co\001018\fld1856</t>
  </si>
  <si>
    <t>c:\data\co\001018\fld1857</t>
  </si>
  <si>
    <t>c:\data\co\001018\fld1858</t>
  </si>
  <si>
    <t>c:\data\co\001018\fld1859</t>
  </si>
  <si>
    <t>c:\data\co\001018\fld1860</t>
  </si>
  <si>
    <t>c:\data\co\001018\fld1861</t>
  </si>
  <si>
    <t>c:\data\co\001018\fld1862</t>
  </si>
  <si>
    <t>c:\data\co\001018\fld1863</t>
  </si>
  <si>
    <t>c:\data\co\001018\fld1864</t>
  </si>
  <si>
    <t>c:\data\co\001018\fld1865</t>
  </si>
  <si>
    <t>c:\data\co\001018\fld1866</t>
  </si>
  <si>
    <t>c:\data\co\001018\fld1867</t>
  </si>
  <si>
    <t>c:\data\co\001018\fld1868</t>
  </si>
  <si>
    <t>c:\data\co\001018\fld1869</t>
  </si>
  <si>
    <t>c:\data\co\001018\fld1870</t>
  </si>
  <si>
    <t>c:\data\co\001018\fld1871</t>
  </si>
  <si>
    <t>c:\data\co\001018\fld1872</t>
  </si>
  <si>
    <t>c:\data\co\001018\fld1873</t>
  </si>
  <si>
    <t>c:\data\co\001018\fld1874</t>
  </si>
  <si>
    <t>c:\data\co\001018\fld1875</t>
  </si>
  <si>
    <t>c:\data\co\001018\fld1876</t>
  </si>
  <si>
    <t>c:\data\co\001018\fld1877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</si>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</sst>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410</v>
      </c>
      <c r="B3" t="s">
        <v>411</v>
      </c>
      <c r="C3" t="s">
        <v>412</v>
      </c>
      <c r="E3" t="s">
        <v>413</v>
      </c>
      <c r="F3" t="s">
        <v>414</v>
      </c>
      <c r="H3" t="s">
        <v>415</v>
      </c>
      <c r="I3" t="s">
        <v>416</v>
      </c>
      <c r="K3" t="s">
        <v>417</v>
      </c>
      <c r="L3" t="s">
        <v>418</v>
      </c>
      <c r="M3" t="s">
        <v>419</v>
      </c>
      <c r="N3" t="s">
        <v>420</v>
      </c>
      <c r="O3" t="s">
        <v>421</v>
      </c>
      <c r="P3" t="s">
        <v>422</v>
      </c>
      <c r="Q3" t="s">
        <v>423</v>
      </c>
    </row>
    <row r="4" spans="11:17" ht="12.75">
      <c r="K4" t="s">
        <v>424</v>
      </c>
      <c r="M4" t="s">
        <v>425</v>
      </c>
      <c r="N4" t="s">
        <v>426</v>
      </c>
      <c r="O4">
        <v>277</v>
      </c>
      <c r="P4">
        <v>206.9563</v>
      </c>
      <c r="Q4">
        <v>206.7737666666667</v>
      </c>
    </row>
    <row r="5" spans="1:16" ht="12.75">
      <c r="A5" t="s">
        <v>0</v>
      </c>
      <c r="B5" s="1">
        <v>36821</v>
      </c>
      <c r="C5" s="2">
        <v>0.004166666666666667</v>
      </c>
      <c r="D5" t="s">
        <v>419</v>
      </c>
      <c r="E5">
        <v>0.666</v>
      </c>
      <c r="F5">
        <v>8.8492</v>
      </c>
      <c r="G5" t="s">
        <v>420</v>
      </c>
      <c r="H5">
        <v>1.648</v>
      </c>
      <c r="I5">
        <v>66.0215</v>
      </c>
      <c r="K5" s="2">
        <v>0.001388888888888889</v>
      </c>
      <c r="L5" s="3">
        <f>B5-DATE(1999,12,31)+K5</f>
        <v>296.00138888888887</v>
      </c>
      <c r="M5">
        <f>500*F5/AVERAGE($Q$47,$P$6)</f>
        <v>476.54743825864045</v>
      </c>
      <c r="N5">
        <f aca="true" t="shared" si="0" ref="N5:N14">(277-103)/(-60+(AVERAGE($P$4,$P$47)))*I5+277-((277-103)/(-60+(AVERAGE($P$4,$P$47)))*210)</f>
        <v>105.89431642271788</v>
      </c>
      <c r="P5" t="s">
        <v>419</v>
      </c>
    </row>
    <row r="6" spans="1:17" ht="12.75">
      <c r="A6" t="s">
        <v>1</v>
      </c>
      <c r="B6" s="1">
        <v>36821</v>
      </c>
      <c r="C6" s="2">
        <v>0.006261574074074075</v>
      </c>
      <c r="D6" t="s">
        <v>419</v>
      </c>
      <c r="E6">
        <v>0.666</v>
      </c>
      <c r="F6">
        <v>8.7286</v>
      </c>
      <c r="G6" t="s">
        <v>420</v>
      </c>
      <c r="H6">
        <v>1.65</v>
      </c>
      <c r="I6">
        <v>65.965</v>
      </c>
      <c r="K6" s="2">
        <v>0.003472222222222222</v>
      </c>
      <c r="L6" s="3">
        <f aca="true" t="shared" si="1" ref="L6:L69">B6-DATE(1999,12,31)+K6</f>
        <v>296.00347222222223</v>
      </c>
      <c r="M6">
        <f aca="true" t="shared" si="2" ref="M6:M44">500*F6/AVERAGE($Q$47,$P$6)</f>
        <v>470.05288269949483</v>
      </c>
      <c r="N6">
        <f t="shared" si="0"/>
        <v>105.82717118143452</v>
      </c>
      <c r="P6">
        <v>9.12045</v>
      </c>
      <c r="Q6">
        <v>9.594266666666668</v>
      </c>
    </row>
    <row r="7" spans="1:14" ht="12.75">
      <c r="A7" t="s">
        <v>2</v>
      </c>
      <c r="B7" s="1">
        <v>36821</v>
      </c>
      <c r="C7" s="2">
        <v>0.008344907407407409</v>
      </c>
      <c r="D7" t="s">
        <v>419</v>
      </c>
      <c r="E7">
        <v>0.666</v>
      </c>
      <c r="F7">
        <v>9.1614</v>
      </c>
      <c r="G7" t="s">
        <v>420</v>
      </c>
      <c r="H7">
        <v>1.646</v>
      </c>
      <c r="I7">
        <v>66.317</v>
      </c>
      <c r="K7" s="2">
        <v>0.005555555555555556</v>
      </c>
      <c r="L7" s="3">
        <f t="shared" si="1"/>
        <v>296.00555555555553</v>
      </c>
      <c r="M7">
        <f t="shared" si="2"/>
        <v>493.3600439432614</v>
      </c>
      <c r="N7">
        <f t="shared" si="0"/>
        <v>106.24549197668662</v>
      </c>
    </row>
    <row r="8" spans="1:14" ht="12.75">
      <c r="A8" t="s">
        <v>3</v>
      </c>
      <c r="B8" s="1">
        <v>36821</v>
      </c>
      <c r="C8" s="2">
        <v>0.01042824074074074</v>
      </c>
      <c r="D8" t="s">
        <v>419</v>
      </c>
      <c r="E8">
        <v>0.668</v>
      </c>
      <c r="F8">
        <v>9.4422</v>
      </c>
      <c r="G8" t="s">
        <v>420</v>
      </c>
      <c r="H8">
        <v>1.65</v>
      </c>
      <c r="I8">
        <v>66.6278</v>
      </c>
      <c r="K8" s="2">
        <v>0.007638888888888889</v>
      </c>
      <c r="L8" s="3">
        <f t="shared" si="1"/>
        <v>296.0076388888889</v>
      </c>
      <c r="M8">
        <f t="shared" si="2"/>
        <v>508.48169569291406</v>
      </c>
      <c r="N8">
        <f t="shared" si="0"/>
        <v>106.61485022431262</v>
      </c>
    </row>
    <row r="9" spans="1:14" ht="12.75">
      <c r="A9" t="s">
        <v>4</v>
      </c>
      <c r="B9" s="1">
        <v>36821</v>
      </c>
      <c r="C9" s="2">
        <v>0.012511574074074073</v>
      </c>
      <c r="D9" t="s">
        <v>419</v>
      </c>
      <c r="E9">
        <v>0.668</v>
      </c>
      <c r="F9">
        <v>9.5787</v>
      </c>
      <c r="G9" t="s">
        <v>420</v>
      </c>
      <c r="H9">
        <v>1.65</v>
      </c>
      <c r="I9">
        <v>63.1387</v>
      </c>
      <c r="K9" s="2">
        <v>0.009722222222222222</v>
      </c>
      <c r="L9" s="3">
        <f t="shared" si="1"/>
        <v>296.0097222222222</v>
      </c>
      <c r="M9">
        <f t="shared" si="2"/>
        <v>515.8324986267729</v>
      </c>
      <c r="N9">
        <f t="shared" si="0"/>
        <v>102.4683641825113</v>
      </c>
    </row>
    <row r="10" spans="1:14" ht="12.75">
      <c r="A10" t="s">
        <v>5</v>
      </c>
      <c r="B10" s="1">
        <v>36821</v>
      </c>
      <c r="C10" s="2">
        <v>0.014652777777777778</v>
      </c>
      <c r="D10" t="s">
        <v>419</v>
      </c>
      <c r="E10">
        <v>0.666</v>
      </c>
      <c r="F10">
        <v>8.425</v>
      </c>
      <c r="G10" t="s">
        <v>420</v>
      </c>
      <c r="H10">
        <v>1.648</v>
      </c>
      <c r="I10">
        <v>64.3546</v>
      </c>
      <c r="K10" s="2">
        <v>0.011805555555555555</v>
      </c>
      <c r="L10" s="3">
        <f t="shared" si="1"/>
        <v>296.01180555555555</v>
      </c>
      <c r="M10">
        <f t="shared" si="2"/>
        <v>453.7034045257251</v>
      </c>
      <c r="N10">
        <f t="shared" si="0"/>
        <v>103.9133535431562</v>
      </c>
    </row>
    <row r="11" spans="1:14" ht="12.75">
      <c r="A11" t="s">
        <v>6</v>
      </c>
      <c r="B11" s="1">
        <v>36821</v>
      </c>
      <c r="C11" s="2">
        <v>0.01667824074074074</v>
      </c>
      <c r="D11" t="s">
        <v>419</v>
      </c>
      <c r="E11">
        <v>0.67</v>
      </c>
      <c r="F11">
        <v>8.6937</v>
      </c>
      <c r="G11" t="s">
        <v>420</v>
      </c>
      <c r="H11">
        <v>1.65</v>
      </c>
      <c r="I11">
        <v>65.9872</v>
      </c>
      <c r="K11" s="2">
        <v>0.013888888888888888</v>
      </c>
      <c r="L11" s="3">
        <f t="shared" si="1"/>
        <v>296.0138888888889</v>
      </c>
      <c r="M11">
        <f t="shared" si="2"/>
        <v>468.1734466380173</v>
      </c>
      <c r="N11">
        <f t="shared" si="0"/>
        <v>105.85355391340781</v>
      </c>
    </row>
    <row r="12" spans="1:14" ht="12.75">
      <c r="A12" t="s">
        <v>7</v>
      </c>
      <c r="B12" s="1">
        <v>36821</v>
      </c>
      <c r="C12" s="2">
        <v>0.018761574074074073</v>
      </c>
      <c r="D12" t="s">
        <v>419</v>
      </c>
      <c r="E12">
        <v>0.668</v>
      </c>
      <c r="F12">
        <v>8.5927</v>
      </c>
      <c r="G12" t="s">
        <v>420</v>
      </c>
      <c r="H12">
        <v>1.65</v>
      </c>
      <c r="I12">
        <v>63.5804</v>
      </c>
      <c r="K12" s="2">
        <v>0.015972222222222224</v>
      </c>
      <c r="L12" s="3">
        <f t="shared" si="1"/>
        <v>296.0159722222222</v>
      </c>
      <c r="M12">
        <f t="shared" si="2"/>
        <v>462.73439098732325</v>
      </c>
      <c r="N12">
        <f t="shared" si="0"/>
        <v>102.99328547587166</v>
      </c>
    </row>
    <row r="13" spans="1:14" ht="12.75">
      <c r="A13" t="s">
        <v>8</v>
      </c>
      <c r="B13" s="1">
        <v>36821</v>
      </c>
      <c r="C13" s="2">
        <v>0.020844907407407406</v>
      </c>
      <c r="D13" t="s">
        <v>419</v>
      </c>
      <c r="E13">
        <v>0.668</v>
      </c>
      <c r="F13">
        <v>9.7336</v>
      </c>
      <c r="G13" t="s">
        <v>420</v>
      </c>
      <c r="H13">
        <v>1.65</v>
      </c>
      <c r="I13">
        <v>65.6853</v>
      </c>
      <c r="K13" s="2">
        <v>0.018055555555555557</v>
      </c>
      <c r="L13" s="3">
        <f t="shared" si="1"/>
        <v>296.0180555555556</v>
      </c>
      <c r="M13">
        <f t="shared" si="2"/>
        <v>524.1741790257088</v>
      </c>
      <c r="N13">
        <f t="shared" si="0"/>
        <v>105.49477252679813</v>
      </c>
    </row>
    <row r="14" spans="1:14" ht="12.75">
      <c r="A14" t="s">
        <v>9</v>
      </c>
      <c r="B14" s="1">
        <v>36821</v>
      </c>
      <c r="C14" s="2">
        <v>0.02292824074074074</v>
      </c>
      <c r="D14" t="s">
        <v>419</v>
      </c>
      <c r="E14">
        <v>0.666</v>
      </c>
      <c r="F14">
        <v>8.9968</v>
      </c>
      <c r="G14" t="s">
        <v>420</v>
      </c>
      <c r="H14">
        <v>1.648</v>
      </c>
      <c r="I14">
        <v>64.088</v>
      </c>
      <c r="K14" s="2">
        <v>0.02013888888888889</v>
      </c>
      <c r="L14" s="3">
        <f t="shared" si="1"/>
        <v>296.0201388888889</v>
      </c>
      <c r="M14">
        <f t="shared" si="2"/>
        <v>484.4959987937144</v>
      </c>
      <c r="N14">
        <f t="shared" si="0"/>
        <v>103.59652307720674</v>
      </c>
    </row>
    <row r="15" spans="1:14" ht="12.75">
      <c r="A15" t="s">
        <v>427</v>
      </c>
      <c r="B15" s="1">
        <v>36821</v>
      </c>
      <c r="C15">
        <f>AVERAGE(C14,C16)</f>
        <v>0.02501736111111111</v>
      </c>
      <c r="D15" t="s">
        <v>419</v>
      </c>
      <c r="E15" t="s">
        <v>427</v>
      </c>
      <c r="F15" t="s">
        <v>427</v>
      </c>
      <c r="G15" t="s">
        <v>420</v>
      </c>
      <c r="H15" t="s">
        <v>427</v>
      </c>
      <c r="I15" t="s">
        <v>427</v>
      </c>
      <c r="K15" s="2">
        <v>0.022222222222222223</v>
      </c>
      <c r="L15" s="3">
        <f t="shared" si="1"/>
        <v>296.02222222222224</v>
      </c>
      <c r="M15" t="s">
        <v>427</v>
      </c>
      <c r="N15" t="s">
        <v>427</v>
      </c>
    </row>
    <row r="16" spans="1:14" ht="12.75">
      <c r="A16" t="s">
        <v>10</v>
      </c>
      <c r="B16" s="1">
        <v>36821</v>
      </c>
      <c r="C16" s="2">
        <v>0.02710648148148148</v>
      </c>
      <c r="D16" t="s">
        <v>419</v>
      </c>
      <c r="E16">
        <v>0.668</v>
      </c>
      <c r="F16">
        <v>9.0823</v>
      </c>
      <c r="G16" t="s">
        <v>420</v>
      </c>
      <c r="H16">
        <v>1.646</v>
      </c>
      <c r="I16">
        <v>64.413</v>
      </c>
      <c r="K16" s="2">
        <v>0.024305555555555556</v>
      </c>
      <c r="L16" s="3">
        <f t="shared" si="1"/>
        <v>296.02430555555554</v>
      </c>
      <c r="M16">
        <f t="shared" si="2"/>
        <v>489.1003478841534</v>
      </c>
      <c r="N16">
        <f aca="true" t="shared" si="3" ref="N16:N22">(277-103)/(-60+(AVERAGE($P$4,$P$47)))*I16+277-((277-103)/(-60+(AVERAGE($P$4,$P$47)))*210)</f>
        <v>103.98275676600483</v>
      </c>
    </row>
    <row r="17" spans="1:14" ht="12.75">
      <c r="A17" t="s">
        <v>11</v>
      </c>
      <c r="B17" s="1">
        <v>36821</v>
      </c>
      <c r="C17" s="2">
        <v>0.02918981481481481</v>
      </c>
      <c r="D17" t="s">
        <v>419</v>
      </c>
      <c r="E17">
        <v>0.666</v>
      </c>
      <c r="F17">
        <v>9.2873</v>
      </c>
      <c r="G17" t="s">
        <v>420</v>
      </c>
      <c r="H17">
        <v>1.646</v>
      </c>
      <c r="I17">
        <v>65.3379</v>
      </c>
      <c r="K17" s="2">
        <v>0.02638888888888889</v>
      </c>
      <c r="L17" s="3">
        <f t="shared" si="1"/>
        <v>296.0263888888889</v>
      </c>
      <c r="M17">
        <f t="shared" si="2"/>
        <v>500.1400152939782</v>
      </c>
      <c r="N17">
        <f t="shared" si="3"/>
        <v>105.08191842375672</v>
      </c>
    </row>
    <row r="18" spans="1:14" ht="12.75">
      <c r="A18" t="s">
        <v>12</v>
      </c>
      <c r="B18" s="1">
        <v>36821</v>
      </c>
      <c r="C18" s="2">
        <v>0.03127314814814815</v>
      </c>
      <c r="D18" t="s">
        <v>419</v>
      </c>
      <c r="E18">
        <v>0.666</v>
      </c>
      <c r="F18">
        <v>8.8156</v>
      </c>
      <c r="G18" t="s">
        <v>420</v>
      </c>
      <c r="H18">
        <v>1.648</v>
      </c>
      <c r="I18">
        <v>67.2984</v>
      </c>
      <c r="K18" s="2">
        <v>0.02847222222222222</v>
      </c>
      <c r="L18" s="3">
        <f t="shared" si="1"/>
        <v>296.0284722222222</v>
      </c>
      <c r="M18">
        <f t="shared" si="2"/>
        <v>474.7380098441522</v>
      </c>
      <c r="N18">
        <f t="shared" si="3"/>
        <v>107.41179887572187</v>
      </c>
    </row>
    <row r="19" spans="1:14" ht="12.75">
      <c r="A19" t="s">
        <v>13</v>
      </c>
      <c r="B19" s="1">
        <v>36821</v>
      </c>
      <c r="C19" s="2">
        <v>0.03335648148148148</v>
      </c>
      <c r="D19" t="s">
        <v>419</v>
      </c>
      <c r="E19">
        <v>0.666</v>
      </c>
      <c r="F19">
        <v>8.6204</v>
      </c>
      <c r="G19" t="s">
        <v>420</v>
      </c>
      <c r="H19">
        <v>1.648</v>
      </c>
      <c r="I19">
        <v>64.8872</v>
      </c>
      <c r="K19" s="2">
        <v>0.030555555555555555</v>
      </c>
      <c r="L19" s="3">
        <f t="shared" si="1"/>
        <v>296.03055555555557</v>
      </c>
      <c r="M19">
        <f t="shared" si="2"/>
        <v>464.2260923885531</v>
      </c>
      <c r="N19">
        <f t="shared" si="3"/>
        <v>104.54630142824507</v>
      </c>
    </row>
    <row r="20" spans="1:14" ht="12.75">
      <c r="A20" t="s">
        <v>14</v>
      </c>
      <c r="B20" s="1">
        <v>36821</v>
      </c>
      <c r="C20" s="2">
        <v>0.03543981481481481</v>
      </c>
      <c r="D20" t="s">
        <v>419</v>
      </c>
      <c r="E20">
        <v>0.666</v>
      </c>
      <c r="F20">
        <v>9.2855</v>
      </c>
      <c r="G20" t="s">
        <v>420</v>
      </c>
      <c r="H20">
        <v>1.648</v>
      </c>
      <c r="I20">
        <v>66.2306</v>
      </c>
      <c r="K20" s="2">
        <v>0.03263888888888889</v>
      </c>
      <c r="L20" s="3">
        <f t="shared" si="1"/>
        <v>296.03263888888887</v>
      </c>
      <c r="M20">
        <f t="shared" si="2"/>
        <v>500.04308162891635</v>
      </c>
      <c r="N20">
        <f t="shared" si="3"/>
        <v>106.14281323603385</v>
      </c>
    </row>
    <row r="21" spans="1:14" ht="12.75">
      <c r="A21" t="s">
        <v>15</v>
      </c>
      <c r="B21" s="1">
        <v>36821</v>
      </c>
      <c r="C21" s="2">
        <v>0.03753472222222222</v>
      </c>
      <c r="D21" t="s">
        <v>419</v>
      </c>
      <c r="E21">
        <v>0.668</v>
      </c>
      <c r="F21">
        <v>8.8631</v>
      </c>
      <c r="G21" t="s">
        <v>420</v>
      </c>
      <c r="H21">
        <v>1.65</v>
      </c>
      <c r="I21">
        <v>66.7719</v>
      </c>
      <c r="K21" s="2">
        <v>0.034722222222222224</v>
      </c>
      <c r="L21" s="3">
        <f t="shared" si="1"/>
        <v>296.03472222222223</v>
      </c>
      <c r="M21">
        <f t="shared" si="2"/>
        <v>477.2959815610627</v>
      </c>
      <c r="N21">
        <f t="shared" si="3"/>
        <v>106.78610029986893</v>
      </c>
    </row>
    <row r="22" spans="1:14" ht="12.75">
      <c r="A22" t="s">
        <v>16</v>
      </c>
      <c r="B22" s="1">
        <v>36821</v>
      </c>
      <c r="C22" s="2">
        <v>0.03961805555555555</v>
      </c>
      <c r="D22" t="s">
        <v>419</v>
      </c>
      <c r="E22">
        <v>0.666</v>
      </c>
      <c r="F22">
        <v>9.8775</v>
      </c>
      <c r="G22" t="s">
        <v>420</v>
      </c>
      <c r="H22">
        <v>1.646</v>
      </c>
      <c r="I22">
        <v>65.2275</v>
      </c>
      <c r="K22" s="2">
        <v>0.03680555555555556</v>
      </c>
      <c r="L22" s="3">
        <f t="shared" si="1"/>
        <v>296.03680555555553</v>
      </c>
      <c r="M22">
        <f t="shared" si="2"/>
        <v>531.9234870270444</v>
      </c>
      <c r="N22">
        <f t="shared" si="3"/>
        <v>104.95071781070041</v>
      </c>
    </row>
    <row r="23" spans="1:14" ht="12.75">
      <c r="A23" t="s">
        <v>427</v>
      </c>
      <c r="B23" s="1">
        <v>36821</v>
      </c>
      <c r="C23">
        <f>AVERAGE(C22,C24)</f>
        <v>0.041701388888888885</v>
      </c>
      <c r="D23" t="s">
        <v>419</v>
      </c>
      <c r="E23" t="s">
        <v>427</v>
      </c>
      <c r="F23" t="s">
        <v>427</v>
      </c>
      <c r="G23" t="s">
        <v>420</v>
      </c>
      <c r="H23" t="s">
        <v>427</v>
      </c>
      <c r="I23" t="s">
        <v>427</v>
      </c>
      <c r="K23" s="2">
        <v>0.03888888888888889</v>
      </c>
      <c r="L23" s="3">
        <f t="shared" si="1"/>
        <v>296.0388888888889</v>
      </c>
      <c r="M23" t="s">
        <v>427</v>
      </c>
      <c r="N23" t="s">
        <v>427</v>
      </c>
    </row>
    <row r="24" spans="1:14" ht="12.75">
      <c r="A24" t="s">
        <v>17</v>
      </c>
      <c r="B24" s="1">
        <v>36821</v>
      </c>
      <c r="C24" s="2">
        <v>0.04378472222222222</v>
      </c>
      <c r="D24" t="s">
        <v>419</v>
      </c>
      <c r="E24">
        <v>0.668</v>
      </c>
      <c r="F24">
        <v>8.6766</v>
      </c>
      <c r="G24" t="s">
        <v>420</v>
      </c>
      <c r="H24">
        <v>1.648</v>
      </c>
      <c r="I24">
        <v>62.5218</v>
      </c>
      <c r="K24" s="2">
        <v>0.04097222222222222</v>
      </c>
      <c r="L24" s="3">
        <f t="shared" si="1"/>
        <v>296.0409722222222</v>
      </c>
      <c r="M24">
        <f t="shared" si="2"/>
        <v>467.2525768199295</v>
      </c>
      <c r="N24">
        <f aca="true" t="shared" si="4" ref="N24:N41">(277-103)/(-60+(AVERAGE($P$4,$P$47)))*I24+277-((277-103)/(-60+(AVERAGE($P$4,$P$47)))*210)</f>
        <v>101.73523322060495</v>
      </c>
    </row>
    <row r="25" spans="1:14" ht="12.75">
      <c r="A25" t="s">
        <v>18</v>
      </c>
      <c r="B25" s="1">
        <v>36821</v>
      </c>
      <c r="C25" s="2">
        <v>0.04586805555555556</v>
      </c>
      <c r="D25" t="s">
        <v>419</v>
      </c>
      <c r="E25">
        <v>0.668</v>
      </c>
      <c r="F25">
        <v>8.6743</v>
      </c>
      <c r="G25" t="s">
        <v>420</v>
      </c>
      <c r="H25">
        <v>1.648</v>
      </c>
      <c r="I25">
        <v>63.1526</v>
      </c>
      <c r="K25" s="2">
        <v>0.04305555555555556</v>
      </c>
      <c r="L25" s="3">
        <f t="shared" si="1"/>
        <v>296.04305555555555</v>
      </c>
      <c r="M25">
        <f t="shared" si="2"/>
        <v>467.12871713679493</v>
      </c>
      <c r="N25">
        <f t="shared" si="4"/>
        <v>102.48488310027832</v>
      </c>
    </row>
    <row r="26" spans="1:14" ht="12.75">
      <c r="A26" t="s">
        <v>19</v>
      </c>
      <c r="B26" s="1">
        <v>36821</v>
      </c>
      <c r="C26" s="2">
        <v>0.04795138888888889</v>
      </c>
      <c r="D26" t="s">
        <v>419</v>
      </c>
      <c r="E26">
        <v>0.668</v>
      </c>
      <c r="F26">
        <v>9.6707</v>
      </c>
      <c r="G26" t="s">
        <v>420</v>
      </c>
      <c r="H26">
        <v>1.65</v>
      </c>
      <c r="I26">
        <v>64.5103</v>
      </c>
      <c r="K26" s="2">
        <v>0.04513888888888889</v>
      </c>
      <c r="L26" s="3">
        <f t="shared" si="1"/>
        <v>296.0451388888889</v>
      </c>
      <c r="M26">
        <f t="shared" si="2"/>
        <v>520.7868859521578</v>
      </c>
      <c r="N26">
        <f t="shared" si="4"/>
        <v>104.09838919037426</v>
      </c>
    </row>
    <row r="27" spans="1:14" ht="12.75">
      <c r="A27" t="s">
        <v>20</v>
      </c>
      <c r="B27" s="1">
        <v>36821</v>
      </c>
      <c r="C27" s="2">
        <v>0.050034722222222223</v>
      </c>
      <c r="D27" t="s">
        <v>419</v>
      </c>
      <c r="E27">
        <v>0.666</v>
      </c>
      <c r="F27">
        <v>8.7247</v>
      </c>
      <c r="G27" t="s">
        <v>420</v>
      </c>
      <c r="H27">
        <v>1.648</v>
      </c>
      <c r="I27">
        <v>63.5557</v>
      </c>
      <c r="K27" s="2">
        <v>0.04722222222222222</v>
      </c>
      <c r="L27" s="3">
        <f t="shared" si="1"/>
        <v>296.0472222222222</v>
      </c>
      <c r="M27">
        <f t="shared" si="2"/>
        <v>469.8428597585275</v>
      </c>
      <c r="N27">
        <f t="shared" si="4"/>
        <v>102.96393171552299</v>
      </c>
    </row>
    <row r="28" spans="1:14" ht="12.75">
      <c r="A28" t="s">
        <v>21</v>
      </c>
      <c r="B28" s="1">
        <v>36821</v>
      </c>
      <c r="C28" s="2">
        <v>0.05212962962962963</v>
      </c>
      <c r="D28" t="s">
        <v>419</v>
      </c>
      <c r="E28">
        <v>0.666</v>
      </c>
      <c r="F28">
        <v>9.1776</v>
      </c>
      <c r="G28" t="s">
        <v>420</v>
      </c>
      <c r="H28">
        <v>1.65</v>
      </c>
      <c r="I28">
        <v>63.6475</v>
      </c>
      <c r="K28" s="2">
        <v>0.049305555555555554</v>
      </c>
      <c r="L28" s="3">
        <f t="shared" si="1"/>
        <v>296.0493055555556</v>
      </c>
      <c r="M28">
        <f t="shared" si="2"/>
        <v>494.2324469288184</v>
      </c>
      <c r="N28">
        <f t="shared" si="4"/>
        <v>103.07302787746656</v>
      </c>
    </row>
    <row r="29" spans="1:14" ht="12.75">
      <c r="A29" t="s">
        <v>22</v>
      </c>
      <c r="B29" s="1">
        <v>36821</v>
      </c>
      <c r="C29" s="2">
        <v>0.05421296296296296</v>
      </c>
      <c r="D29" t="s">
        <v>419</v>
      </c>
      <c r="E29">
        <v>0.666</v>
      </c>
      <c r="F29">
        <v>8.4832</v>
      </c>
      <c r="G29" t="s">
        <v>420</v>
      </c>
      <c r="H29">
        <v>1.648</v>
      </c>
      <c r="I29">
        <v>64.006</v>
      </c>
      <c r="K29" s="2">
        <v>0.051388888888888894</v>
      </c>
      <c r="L29" s="3">
        <f t="shared" si="1"/>
        <v>296.0513888888889</v>
      </c>
      <c r="M29">
        <f t="shared" si="2"/>
        <v>456.83759302939245</v>
      </c>
      <c r="N29">
        <f t="shared" si="4"/>
        <v>103.49907334649461</v>
      </c>
    </row>
    <row r="30" spans="1:14" ht="12.75">
      <c r="A30" t="s">
        <v>23</v>
      </c>
      <c r="B30" s="1">
        <v>36821</v>
      </c>
      <c r="C30" s="2">
        <v>0.056296296296296296</v>
      </c>
      <c r="D30" t="s">
        <v>419</v>
      </c>
      <c r="E30">
        <v>0.666</v>
      </c>
      <c r="F30">
        <v>9.0085</v>
      </c>
      <c r="G30" t="s">
        <v>420</v>
      </c>
      <c r="H30">
        <v>1.646</v>
      </c>
      <c r="I30">
        <v>65.5244</v>
      </c>
      <c r="K30" s="2">
        <v>0.05347222222222222</v>
      </c>
      <c r="L30" s="3">
        <f t="shared" si="1"/>
        <v>296.05347222222224</v>
      </c>
      <c r="M30">
        <f t="shared" si="2"/>
        <v>485.1260676166165</v>
      </c>
      <c r="N30">
        <f t="shared" si="4"/>
        <v>105.30355714055932</v>
      </c>
    </row>
    <row r="31" spans="1:14" ht="12.75">
      <c r="A31" t="s">
        <v>24</v>
      </c>
      <c r="B31" s="1">
        <v>36821</v>
      </c>
      <c r="C31" s="2">
        <v>0.058379629629629635</v>
      </c>
      <c r="D31" t="s">
        <v>419</v>
      </c>
      <c r="E31">
        <v>0.666</v>
      </c>
      <c r="F31">
        <v>8.7194</v>
      </c>
      <c r="G31" t="s">
        <v>420</v>
      </c>
      <c r="H31">
        <v>1.646</v>
      </c>
      <c r="I31">
        <v>66.7903</v>
      </c>
      <c r="K31" s="2">
        <v>0.05555555555555555</v>
      </c>
      <c r="L31" s="3">
        <f t="shared" si="1"/>
        <v>296.05555555555554</v>
      </c>
      <c r="M31">
        <f t="shared" si="2"/>
        <v>469.5574439669563</v>
      </c>
      <c r="N31">
        <f t="shared" si="4"/>
        <v>106.80796706871169</v>
      </c>
    </row>
    <row r="32" spans="1:14" ht="12.75">
      <c r="A32" t="s">
        <v>25</v>
      </c>
      <c r="B32" s="1">
        <v>36821</v>
      </c>
      <c r="C32" s="2">
        <v>0.06046296296296296</v>
      </c>
      <c r="D32" t="s">
        <v>419</v>
      </c>
      <c r="E32">
        <v>0.666</v>
      </c>
      <c r="F32">
        <v>8.6695</v>
      </c>
      <c r="G32" t="s">
        <v>420</v>
      </c>
      <c r="H32">
        <v>1.648</v>
      </c>
      <c r="I32">
        <v>62.0215</v>
      </c>
      <c r="K32" s="2">
        <v>0.057638888888888885</v>
      </c>
      <c r="L32" s="3">
        <f t="shared" si="1"/>
        <v>296.0576388888889</v>
      </c>
      <c r="M32">
        <f t="shared" si="2"/>
        <v>466.8702273632966</v>
      </c>
      <c r="N32">
        <f t="shared" si="4"/>
        <v>101.14067102212593</v>
      </c>
    </row>
    <row r="33" spans="1:14" ht="12.75">
      <c r="A33" t="s">
        <v>26</v>
      </c>
      <c r="B33" s="1">
        <v>36821</v>
      </c>
      <c r="C33" s="2">
        <v>0.0625462962962963</v>
      </c>
      <c r="D33" t="s">
        <v>419</v>
      </c>
      <c r="E33">
        <v>0.666</v>
      </c>
      <c r="F33">
        <v>9.0803</v>
      </c>
      <c r="G33" t="s">
        <v>420</v>
      </c>
      <c r="H33">
        <v>1.648</v>
      </c>
      <c r="I33">
        <v>65.0918</v>
      </c>
      <c r="K33" s="2">
        <v>0.059722222222222225</v>
      </c>
      <c r="L33" s="3">
        <f t="shared" si="1"/>
        <v>296.0597222222222</v>
      </c>
      <c r="M33">
        <f t="shared" si="2"/>
        <v>488.9926438118624</v>
      </c>
      <c r="N33">
        <f t="shared" si="4"/>
        <v>104.78945039048531</v>
      </c>
    </row>
    <row r="34" spans="1:14" ht="12.75">
      <c r="A34" t="s">
        <v>27</v>
      </c>
      <c r="B34" s="1">
        <v>36821</v>
      </c>
      <c r="C34" s="2">
        <v>0.06462962962962963</v>
      </c>
      <c r="D34" t="s">
        <v>419</v>
      </c>
      <c r="E34">
        <v>0.671</v>
      </c>
      <c r="F34">
        <v>8.9448</v>
      </c>
      <c r="G34" t="s">
        <v>420</v>
      </c>
      <c r="H34">
        <v>1.655</v>
      </c>
      <c r="I34">
        <v>64.8307</v>
      </c>
      <c r="K34" s="2">
        <v>0.06180555555555556</v>
      </c>
      <c r="L34" s="3">
        <f t="shared" si="1"/>
        <v>296.06180555555557</v>
      </c>
      <c r="M34">
        <f t="shared" si="2"/>
        <v>481.6956929141491</v>
      </c>
      <c r="N34">
        <f t="shared" si="4"/>
        <v>104.47915618696166</v>
      </c>
    </row>
    <row r="35" spans="1:14" ht="12.75">
      <c r="A35" t="s">
        <v>28</v>
      </c>
      <c r="B35" s="1">
        <v>36821</v>
      </c>
      <c r="C35" s="2">
        <v>0.06671296296296296</v>
      </c>
      <c r="D35" t="s">
        <v>419</v>
      </c>
      <c r="E35">
        <v>0.668</v>
      </c>
      <c r="F35">
        <v>8.8177</v>
      </c>
      <c r="G35" t="s">
        <v>420</v>
      </c>
      <c r="H35">
        <v>1.648</v>
      </c>
      <c r="I35">
        <v>64.8969</v>
      </c>
      <c r="K35" s="2">
        <v>0.06388888888888888</v>
      </c>
      <c r="L35" s="3">
        <f t="shared" si="1"/>
        <v>296.06388888888887</v>
      </c>
      <c r="M35">
        <f t="shared" si="2"/>
        <v>474.8510991200577</v>
      </c>
      <c r="N35">
        <f t="shared" si="4"/>
        <v>104.5578290183415</v>
      </c>
    </row>
    <row r="36" spans="1:14" ht="12.75">
      <c r="A36" t="s">
        <v>29</v>
      </c>
      <c r="B36" s="1">
        <v>36821</v>
      </c>
      <c r="C36" s="2">
        <v>0.06880787037037038</v>
      </c>
      <c r="D36" t="s">
        <v>419</v>
      </c>
      <c r="E36">
        <v>0.668</v>
      </c>
      <c r="F36">
        <v>8.9745</v>
      </c>
      <c r="G36" t="s">
        <v>420</v>
      </c>
      <c r="H36">
        <v>1.65</v>
      </c>
      <c r="I36">
        <v>65.3428</v>
      </c>
      <c r="K36" s="2">
        <v>0.06597222222222222</v>
      </c>
      <c r="L36" s="3">
        <f t="shared" si="1"/>
        <v>296.06597222222223</v>
      </c>
      <c r="M36">
        <f t="shared" si="2"/>
        <v>483.29509838767</v>
      </c>
      <c r="N36">
        <f t="shared" si="4"/>
        <v>105.08774163937247</v>
      </c>
    </row>
    <row r="37" spans="1:14" ht="12.75">
      <c r="A37" t="s">
        <v>30</v>
      </c>
      <c r="B37" s="1">
        <v>36821</v>
      </c>
      <c r="C37" s="2">
        <v>0.0708912037037037</v>
      </c>
      <c r="D37" t="s">
        <v>419</v>
      </c>
      <c r="E37">
        <v>0.668</v>
      </c>
      <c r="F37">
        <v>9.3923</v>
      </c>
      <c r="G37" t="s">
        <v>420</v>
      </c>
      <c r="H37">
        <v>1.651</v>
      </c>
      <c r="I37">
        <v>63.2167</v>
      </c>
      <c r="K37" s="2">
        <v>0.06805555555555555</v>
      </c>
      <c r="L37" s="3">
        <f t="shared" si="1"/>
        <v>296.06805555555553</v>
      </c>
      <c r="M37">
        <f t="shared" si="2"/>
        <v>505.79447908925437</v>
      </c>
      <c r="N37">
        <f t="shared" si="4"/>
        <v>102.56106026782285</v>
      </c>
    </row>
    <row r="38" spans="1:14" ht="12.75">
      <c r="A38" t="s">
        <v>31</v>
      </c>
      <c r="B38" s="1">
        <v>36821</v>
      </c>
      <c r="C38" s="2">
        <v>0.07297453703703703</v>
      </c>
      <c r="D38" t="s">
        <v>419</v>
      </c>
      <c r="E38">
        <v>0.668</v>
      </c>
      <c r="F38">
        <v>9.0914</v>
      </c>
      <c r="G38" t="s">
        <v>420</v>
      </c>
      <c r="H38">
        <v>1.65</v>
      </c>
      <c r="I38">
        <v>65.145</v>
      </c>
      <c r="K38" s="2">
        <v>0.07013888888888889</v>
      </c>
      <c r="L38" s="3">
        <f t="shared" si="1"/>
        <v>296.0701388888889</v>
      </c>
      <c r="M38">
        <f t="shared" si="2"/>
        <v>489.59040141307736</v>
      </c>
      <c r="N38">
        <f t="shared" si="4"/>
        <v>104.85267387431318</v>
      </c>
    </row>
    <row r="39" spans="1:14" ht="12.75">
      <c r="A39" t="s">
        <v>32</v>
      </c>
      <c r="B39" s="1">
        <v>36821</v>
      </c>
      <c r="C39" s="2">
        <v>0.07505787037037037</v>
      </c>
      <c r="D39" t="s">
        <v>419</v>
      </c>
      <c r="E39">
        <v>0.666</v>
      </c>
      <c r="F39">
        <v>8.8375</v>
      </c>
      <c r="G39" t="s">
        <v>420</v>
      </c>
      <c r="H39">
        <v>1.648</v>
      </c>
      <c r="I39">
        <v>66.4038</v>
      </c>
      <c r="K39" s="2">
        <v>0.07222222222222223</v>
      </c>
      <c r="L39" s="3">
        <f t="shared" si="1"/>
        <v>296.0722222222222</v>
      </c>
      <c r="M39">
        <f t="shared" si="2"/>
        <v>475.9173694357383</v>
      </c>
      <c r="N39">
        <f t="shared" si="4"/>
        <v>106.34864608187948</v>
      </c>
    </row>
    <row r="40" spans="1:14" ht="12.75">
      <c r="A40" t="s">
        <v>33</v>
      </c>
      <c r="B40" s="1">
        <v>36821</v>
      </c>
      <c r="C40" s="2">
        <v>0.07714120370370371</v>
      </c>
      <c r="D40" t="s">
        <v>419</v>
      </c>
      <c r="E40">
        <v>0.668</v>
      </c>
      <c r="F40">
        <v>8.846</v>
      </c>
      <c r="G40" t="s">
        <v>420</v>
      </c>
      <c r="H40">
        <v>1.651</v>
      </c>
      <c r="I40">
        <v>65.7292</v>
      </c>
      <c r="K40" s="2">
        <v>0.07430555555555556</v>
      </c>
      <c r="L40" s="3">
        <f t="shared" si="1"/>
        <v>296.07430555555555</v>
      </c>
      <c r="M40">
        <f t="shared" si="2"/>
        <v>476.375111742975</v>
      </c>
      <c r="N40">
        <f t="shared" si="4"/>
        <v>105.54694378506966</v>
      </c>
    </row>
    <row r="41" spans="1:14" ht="12.75">
      <c r="A41" t="s">
        <v>34</v>
      </c>
      <c r="B41" s="1">
        <v>36821</v>
      </c>
      <c r="C41" s="2">
        <v>0.07923611111111112</v>
      </c>
      <c r="D41" t="s">
        <v>419</v>
      </c>
      <c r="E41">
        <v>0.666</v>
      </c>
      <c r="F41">
        <v>9.0306</v>
      </c>
      <c r="G41" t="s">
        <v>420</v>
      </c>
      <c r="H41">
        <v>1.65</v>
      </c>
      <c r="I41">
        <v>62.291</v>
      </c>
      <c r="K41" s="2">
        <v>0.0763888888888889</v>
      </c>
      <c r="L41" s="3">
        <f t="shared" si="1"/>
        <v>296.0763888888889</v>
      </c>
      <c r="M41">
        <f t="shared" si="2"/>
        <v>486.3161976154318</v>
      </c>
      <c r="N41">
        <f t="shared" si="4"/>
        <v>101.4609478809908</v>
      </c>
    </row>
    <row r="42" spans="1:14" ht="12.75">
      <c r="A42" t="s">
        <v>427</v>
      </c>
      <c r="B42" s="1">
        <v>36821</v>
      </c>
      <c r="C42">
        <f>AVERAGE(C41,C43)</f>
        <v>0.08131944444444444</v>
      </c>
      <c r="D42" t="s">
        <v>419</v>
      </c>
      <c r="E42" t="s">
        <v>427</v>
      </c>
      <c r="F42" t="s">
        <v>427</v>
      </c>
      <c r="G42" t="s">
        <v>420</v>
      </c>
      <c r="H42" t="s">
        <v>427</v>
      </c>
      <c r="I42" t="s">
        <v>427</v>
      </c>
      <c r="K42" s="2">
        <v>0.07847222222222222</v>
      </c>
      <c r="L42" s="3">
        <f t="shared" si="1"/>
        <v>296.0784722222222</v>
      </c>
      <c r="M42" t="s">
        <v>427</v>
      </c>
      <c r="N42" t="s">
        <v>427</v>
      </c>
    </row>
    <row r="43" spans="1:14" ht="12.75">
      <c r="A43" t="s">
        <v>35</v>
      </c>
      <c r="B43" s="1">
        <v>36821</v>
      </c>
      <c r="C43" s="2">
        <v>0.08340277777777777</v>
      </c>
      <c r="D43" t="s">
        <v>419</v>
      </c>
      <c r="E43">
        <v>0.666</v>
      </c>
      <c r="F43">
        <v>9.5496</v>
      </c>
      <c r="G43" t="s">
        <v>420</v>
      </c>
      <c r="H43">
        <v>1.648</v>
      </c>
      <c r="I43">
        <v>64.7578</v>
      </c>
      <c r="K43" s="2">
        <v>0.08055555555555556</v>
      </c>
      <c r="L43" s="3">
        <f t="shared" si="1"/>
        <v>296.0805555555556</v>
      </c>
      <c r="M43">
        <f t="shared" si="2"/>
        <v>514.2654043749394</v>
      </c>
      <c r="N43">
        <f>(277-103)/(-60+(AVERAGE($P$4,$P$47)))*I43+277-((277-103)/(-60+(AVERAGE($P$4,$P$47)))*210)</f>
        <v>104.39252099953589</v>
      </c>
    </row>
    <row r="44" spans="1:14" ht="12.75">
      <c r="A44" t="s">
        <v>36</v>
      </c>
      <c r="B44" s="1">
        <v>36821</v>
      </c>
      <c r="C44" s="2">
        <v>0.08548611111111111</v>
      </c>
      <c r="D44" t="s">
        <v>419</v>
      </c>
      <c r="E44">
        <v>0.666</v>
      </c>
      <c r="F44">
        <v>9.137</v>
      </c>
      <c r="G44" t="s">
        <v>420</v>
      </c>
      <c r="H44">
        <v>1.65</v>
      </c>
      <c r="I44">
        <v>64.4321</v>
      </c>
      <c r="K44" s="2">
        <v>0.08263888888888889</v>
      </c>
      <c r="L44" s="3">
        <f t="shared" si="1"/>
        <v>296.0826388888889</v>
      </c>
      <c r="M44">
        <f t="shared" si="2"/>
        <v>492.04605426131155</v>
      </c>
      <c r="N44">
        <f>(277-103)/(-60+(AVERAGE($P$4,$P$47)))*I44+277-((277-103)/(-60+(AVERAGE($P$4,$P$47)))*210)</f>
        <v>104.00545542279266</v>
      </c>
    </row>
    <row r="45" spans="1:17" ht="12.75">
      <c r="A45" t="s">
        <v>37</v>
      </c>
      <c r="B45" s="1">
        <v>36821</v>
      </c>
      <c r="C45" s="2">
        <v>0.08756944444444444</v>
      </c>
      <c r="D45" t="s">
        <v>419</v>
      </c>
      <c r="E45">
        <v>0.666</v>
      </c>
      <c r="F45">
        <v>9.3859</v>
      </c>
      <c r="G45" t="s">
        <v>420</v>
      </c>
      <c r="H45">
        <v>1.645</v>
      </c>
      <c r="I45">
        <v>201.4656</v>
      </c>
      <c r="K45" s="2">
        <v>0.08472222222222221</v>
      </c>
      <c r="L45" s="3">
        <f t="shared" si="1"/>
        <v>296.08472222222224</v>
      </c>
      <c r="M45" t="s">
        <v>427</v>
      </c>
      <c r="N45" t="s">
        <v>427</v>
      </c>
      <c r="P45" t="s">
        <v>428</v>
      </c>
      <c r="Q45" t="s">
        <v>419</v>
      </c>
    </row>
    <row r="46" spans="1:14" ht="12.75">
      <c r="A46" t="s">
        <v>427</v>
      </c>
      <c r="B46" s="1">
        <v>36821</v>
      </c>
      <c r="C46">
        <f>AVERAGE(C45,C47)</f>
        <v>0.08968171296296296</v>
      </c>
      <c r="D46" t="s">
        <v>419</v>
      </c>
      <c r="E46" t="s">
        <v>427</v>
      </c>
      <c r="F46" t="s">
        <v>427</v>
      </c>
      <c r="G46" t="s">
        <v>420</v>
      </c>
      <c r="H46" t="s">
        <v>427</v>
      </c>
      <c r="I46" t="s">
        <v>427</v>
      </c>
      <c r="K46" s="2">
        <v>0.08680555555555557</v>
      </c>
      <c r="L46" s="3">
        <f t="shared" si="1"/>
        <v>296.08680555555554</v>
      </c>
      <c r="M46" t="s">
        <v>427</v>
      </c>
      <c r="N46" t="s">
        <v>427</v>
      </c>
    </row>
    <row r="47" spans="1:17" ht="12.75">
      <c r="A47" t="s">
        <v>38</v>
      </c>
      <c r="B47" s="1">
        <v>36821</v>
      </c>
      <c r="C47" s="2">
        <v>0.09179398148148149</v>
      </c>
      <c r="D47" t="s">
        <v>419</v>
      </c>
      <c r="E47">
        <v>0.666</v>
      </c>
      <c r="F47">
        <v>9.716</v>
      </c>
      <c r="G47" t="s">
        <v>420</v>
      </c>
      <c r="H47">
        <v>1.646</v>
      </c>
      <c r="I47">
        <v>204.0244</v>
      </c>
      <c r="K47" s="2">
        <v>0.08888888888888889</v>
      </c>
      <c r="L47" s="3">
        <f t="shared" si="1"/>
        <v>296.0888888888889</v>
      </c>
      <c r="M47" t="s">
        <v>427</v>
      </c>
      <c r="N47" t="s">
        <v>427</v>
      </c>
      <c r="P47">
        <f>AVERAGE(I46:I48)</f>
        <v>205.8716</v>
      </c>
      <c r="Q47">
        <f>AVERAGE(F46:F48)</f>
        <v>9.44895</v>
      </c>
    </row>
    <row r="48" spans="1:17" ht="12.75">
      <c r="A48" t="s">
        <v>39</v>
      </c>
      <c r="B48" s="1">
        <v>36821</v>
      </c>
      <c r="C48" s="2">
        <v>0.09381944444444444</v>
      </c>
      <c r="D48" t="s">
        <v>419</v>
      </c>
      <c r="E48">
        <v>0.666</v>
      </c>
      <c r="F48">
        <v>9.1819</v>
      </c>
      <c r="G48" t="s">
        <v>420</v>
      </c>
      <c r="H48">
        <v>1.645</v>
      </c>
      <c r="I48">
        <v>207.7188</v>
      </c>
      <c r="K48" s="2">
        <v>0.09097222222222222</v>
      </c>
      <c r="L48" s="3">
        <f t="shared" si="1"/>
        <v>296.0909722222222</v>
      </c>
      <c r="M48" t="s">
        <v>427</v>
      </c>
      <c r="N48" t="s">
        <v>427</v>
      </c>
      <c r="P48">
        <f>STDEV(I46:I48)</f>
        <v>2.612335292417405</v>
      </c>
      <c r="Q48">
        <f>STDEV(F46:F48)</f>
        <v>0.37766573183173907</v>
      </c>
    </row>
    <row r="49" spans="1:14" ht="12.75">
      <c r="A49" t="s">
        <v>40</v>
      </c>
      <c r="B49" s="1">
        <v>36821</v>
      </c>
      <c r="C49" s="2">
        <v>0.09591435185185186</v>
      </c>
      <c r="D49" t="s">
        <v>419</v>
      </c>
      <c r="E49">
        <v>0.666</v>
      </c>
      <c r="F49">
        <v>8.6197</v>
      </c>
      <c r="G49" t="s">
        <v>420</v>
      </c>
      <c r="H49">
        <v>1.646</v>
      </c>
      <c r="I49">
        <v>64.9831</v>
      </c>
      <c r="K49" s="2">
        <v>0.09305555555555556</v>
      </c>
      <c r="L49" s="3">
        <f t="shared" si="1"/>
        <v>296.09305555555557</v>
      </c>
      <c r="M49">
        <f aca="true" t="shared" si="5" ref="M49:M112">500*F49/AVERAGE($Q$207,$Q$47)</f>
        <v>453.19137749737126</v>
      </c>
      <c r="N49">
        <f aca="true" t="shared" si="6" ref="N49:N54">(277-103)/(-60+(AVERAGE($P$207,$P$47)))*I49+277-((277-103)/(-60+(AVERAGE($P$207,$P$47)))*210)</f>
        <v>105.28622092864009</v>
      </c>
    </row>
    <row r="50" spans="1:14" ht="12.75">
      <c r="A50" t="s">
        <v>41</v>
      </c>
      <c r="B50" s="1">
        <v>36821</v>
      </c>
      <c r="C50" s="2">
        <v>0.09805555555555556</v>
      </c>
      <c r="D50" t="s">
        <v>419</v>
      </c>
      <c r="E50">
        <v>0.666</v>
      </c>
      <c r="F50">
        <v>9.2677</v>
      </c>
      <c r="G50" t="s">
        <v>420</v>
      </c>
      <c r="H50">
        <v>1.648</v>
      </c>
      <c r="I50">
        <v>64.1867</v>
      </c>
      <c r="K50" s="2">
        <v>0.09513888888888888</v>
      </c>
      <c r="L50" s="3">
        <f t="shared" si="1"/>
        <v>296.09513888888887</v>
      </c>
      <c r="M50">
        <f t="shared" si="5"/>
        <v>487.26077812828595</v>
      </c>
      <c r="N50">
        <f t="shared" si="6"/>
        <v>104.34320770981913</v>
      </c>
    </row>
    <row r="51" spans="1:14" ht="12.75">
      <c r="A51" t="s">
        <v>42</v>
      </c>
      <c r="B51" s="1">
        <v>36821</v>
      </c>
      <c r="C51" s="2">
        <v>0.10008101851851851</v>
      </c>
      <c r="D51" t="s">
        <v>419</v>
      </c>
      <c r="E51">
        <v>0.666</v>
      </c>
      <c r="F51">
        <v>8.972</v>
      </c>
      <c r="G51" t="s">
        <v>420</v>
      </c>
      <c r="H51">
        <v>1.65</v>
      </c>
      <c r="I51">
        <v>64.4894</v>
      </c>
      <c r="K51" s="2">
        <v>0.09722222222222222</v>
      </c>
      <c r="L51" s="3">
        <f t="shared" si="1"/>
        <v>296.09722222222223</v>
      </c>
      <c r="M51">
        <f t="shared" si="5"/>
        <v>471.71398527865404</v>
      </c>
      <c r="N51">
        <f t="shared" si="6"/>
        <v>104.70163325142778</v>
      </c>
    </row>
    <row r="52" spans="1:14" ht="12.75">
      <c r="A52" t="s">
        <v>43</v>
      </c>
      <c r="B52" s="1">
        <v>36821</v>
      </c>
      <c r="C52" s="2">
        <v>0.10216435185185185</v>
      </c>
      <c r="D52" t="s">
        <v>419</v>
      </c>
      <c r="E52">
        <v>0.668</v>
      </c>
      <c r="F52">
        <v>8.9124</v>
      </c>
      <c r="G52" t="s">
        <v>420</v>
      </c>
      <c r="H52">
        <v>1.648</v>
      </c>
      <c r="I52">
        <v>64.5749</v>
      </c>
      <c r="K52" s="2">
        <v>0.09930555555555555</v>
      </c>
      <c r="L52" s="3">
        <f t="shared" si="1"/>
        <v>296.09930555555553</v>
      </c>
      <c r="M52">
        <f t="shared" si="5"/>
        <v>468.5804416403785</v>
      </c>
      <c r="N52">
        <f t="shared" si="6"/>
        <v>104.80287336972157</v>
      </c>
    </row>
    <row r="53" spans="1:14" ht="12.75">
      <c r="A53" t="s">
        <v>44</v>
      </c>
      <c r="B53" s="1">
        <v>36821</v>
      </c>
      <c r="C53" s="2">
        <v>0.10430555555555555</v>
      </c>
      <c r="D53" t="s">
        <v>419</v>
      </c>
      <c r="E53">
        <v>0.668</v>
      </c>
      <c r="F53">
        <v>9.471</v>
      </c>
      <c r="G53" t="s">
        <v>420</v>
      </c>
      <c r="H53">
        <v>1.648</v>
      </c>
      <c r="I53">
        <v>64.9551</v>
      </c>
      <c r="K53" s="2">
        <v>0.1013888888888889</v>
      </c>
      <c r="L53" s="3">
        <f t="shared" si="1"/>
        <v>296.1013888888889</v>
      </c>
      <c r="M53">
        <f t="shared" si="5"/>
        <v>497.94952681388014</v>
      </c>
      <c r="N53">
        <f t="shared" si="6"/>
        <v>105.25306627001754</v>
      </c>
    </row>
    <row r="54" spans="1:14" ht="12.75">
      <c r="A54" t="s">
        <v>45</v>
      </c>
      <c r="B54" s="1">
        <v>36821</v>
      </c>
      <c r="C54" s="2">
        <v>0.10633101851851852</v>
      </c>
      <c r="D54" t="s">
        <v>419</v>
      </c>
      <c r="E54">
        <v>0.666</v>
      </c>
      <c r="F54">
        <v>8.403</v>
      </c>
      <c r="G54" t="s">
        <v>420</v>
      </c>
      <c r="H54">
        <v>1.65</v>
      </c>
      <c r="I54">
        <v>63.5736</v>
      </c>
      <c r="K54" s="2">
        <v>0.10347222222222223</v>
      </c>
      <c r="L54" s="3">
        <f t="shared" si="1"/>
        <v>296.1034722222222</v>
      </c>
      <c r="M54">
        <f t="shared" si="5"/>
        <v>441.7981072555205</v>
      </c>
      <c r="N54">
        <f t="shared" si="6"/>
        <v>103.61723909548073</v>
      </c>
    </row>
    <row r="55" spans="1:14" ht="12.75">
      <c r="A55" t="s">
        <v>427</v>
      </c>
      <c r="B55" s="1">
        <v>36821</v>
      </c>
      <c r="C55">
        <f>AVERAGE(C54,C56)</f>
        <v>0.10841435185185185</v>
      </c>
      <c r="D55" t="s">
        <v>419</v>
      </c>
      <c r="E55" t="s">
        <v>427</v>
      </c>
      <c r="F55" t="s">
        <v>427</v>
      </c>
      <c r="G55" t="s">
        <v>420</v>
      </c>
      <c r="H55" t="s">
        <v>427</v>
      </c>
      <c r="I55" t="s">
        <v>427</v>
      </c>
      <c r="K55" s="2">
        <v>0.10555555555555556</v>
      </c>
      <c r="L55" s="3">
        <f t="shared" si="1"/>
        <v>296.10555555555555</v>
      </c>
      <c r="M55" t="s">
        <v>427</v>
      </c>
      <c r="N55" t="s">
        <v>427</v>
      </c>
    </row>
    <row r="56" spans="1:14" ht="12.75">
      <c r="A56" t="s">
        <v>46</v>
      </c>
      <c r="B56" s="1">
        <v>36821</v>
      </c>
      <c r="C56" s="2">
        <v>0.11049768518518517</v>
      </c>
      <c r="D56" t="s">
        <v>419</v>
      </c>
      <c r="E56">
        <v>0.668</v>
      </c>
      <c r="F56">
        <v>8.1094</v>
      </c>
      <c r="G56" t="s">
        <v>420</v>
      </c>
      <c r="H56">
        <v>1.648</v>
      </c>
      <c r="I56">
        <v>62.0064</v>
      </c>
      <c r="K56" s="2">
        <v>0.1076388888888889</v>
      </c>
      <c r="L56" s="3">
        <f t="shared" si="1"/>
        <v>296.1076388888889</v>
      </c>
      <c r="M56">
        <f t="shared" si="5"/>
        <v>426.3617245005258</v>
      </c>
      <c r="N56">
        <f aca="true" t="shared" si="7" ref="N56:N61">(277-103)/(-60+(AVERAGE($P$207,$P$47)))*I56+277-((277-103)/(-60+(AVERAGE($P$207,$P$47)))*210)</f>
        <v>101.76152548857954</v>
      </c>
    </row>
    <row r="57" spans="1:14" ht="12.75">
      <c r="A57" t="s">
        <v>47</v>
      </c>
      <c r="B57" s="1">
        <v>36821</v>
      </c>
      <c r="C57" s="2">
        <v>0.11259259259259259</v>
      </c>
      <c r="D57" t="s">
        <v>419</v>
      </c>
      <c r="E57">
        <v>0.671</v>
      </c>
      <c r="F57">
        <v>8.6372</v>
      </c>
      <c r="G57" t="s">
        <v>420</v>
      </c>
      <c r="H57">
        <v>1.65</v>
      </c>
      <c r="I57">
        <v>61.2197</v>
      </c>
      <c r="K57" s="2">
        <v>0.10972222222222222</v>
      </c>
      <c r="L57" s="3">
        <f t="shared" si="1"/>
        <v>296.1097222222222</v>
      </c>
      <c r="M57">
        <f t="shared" si="5"/>
        <v>454.1114616193481</v>
      </c>
      <c r="N57">
        <f t="shared" si="7"/>
        <v>100.82999799078141</v>
      </c>
    </row>
    <row r="58" spans="1:14" ht="12.75">
      <c r="A58" t="s">
        <v>48</v>
      </c>
      <c r="B58" s="1">
        <v>36821</v>
      </c>
      <c r="C58" s="2">
        <v>0.11467592592592592</v>
      </c>
      <c r="D58" t="s">
        <v>419</v>
      </c>
      <c r="E58">
        <v>0.666</v>
      </c>
      <c r="F58">
        <v>9.8483</v>
      </c>
      <c r="G58" t="s">
        <v>420</v>
      </c>
      <c r="H58">
        <v>1.646</v>
      </c>
      <c r="I58">
        <v>62.1971</v>
      </c>
      <c r="K58" s="2">
        <v>0.11180555555555556</v>
      </c>
      <c r="L58" s="3">
        <f t="shared" si="1"/>
        <v>296.1118055555556</v>
      </c>
      <c r="M58">
        <f t="shared" si="5"/>
        <v>517.7865404837013</v>
      </c>
      <c r="N58">
        <f t="shared" si="7"/>
        <v>101.98733239569799</v>
      </c>
    </row>
    <row r="59" spans="1:14" ht="12.75">
      <c r="A59" t="s">
        <v>49</v>
      </c>
      <c r="B59" s="1">
        <v>36821</v>
      </c>
      <c r="C59" s="2">
        <v>0.11675925925925927</v>
      </c>
      <c r="D59" t="s">
        <v>419</v>
      </c>
      <c r="E59">
        <v>0.666</v>
      </c>
      <c r="F59">
        <v>8.7547</v>
      </c>
      <c r="G59" t="s">
        <v>420</v>
      </c>
      <c r="H59">
        <v>1.648</v>
      </c>
      <c r="I59">
        <v>64.5755</v>
      </c>
      <c r="K59" s="2">
        <v>0.11388888888888889</v>
      </c>
      <c r="L59" s="3">
        <f t="shared" si="1"/>
        <v>296.1138888888889</v>
      </c>
      <c r="M59">
        <f t="shared" si="5"/>
        <v>460.2891692954784</v>
      </c>
      <c r="N59">
        <f t="shared" si="7"/>
        <v>104.80358382669203</v>
      </c>
    </row>
    <row r="60" spans="1:14" ht="12.75">
      <c r="A60" t="s">
        <v>50</v>
      </c>
      <c r="B60" s="1">
        <v>36821</v>
      </c>
      <c r="C60" s="2">
        <v>0.1188425925925926</v>
      </c>
      <c r="D60" t="s">
        <v>419</v>
      </c>
      <c r="E60">
        <v>0.666</v>
      </c>
      <c r="F60">
        <v>9.586</v>
      </c>
      <c r="G60" t="s">
        <v>420</v>
      </c>
      <c r="H60">
        <v>1.648</v>
      </c>
      <c r="I60">
        <v>64.794</v>
      </c>
      <c r="K60" s="2">
        <v>0.11597222222222221</v>
      </c>
      <c r="L60" s="3">
        <f t="shared" si="1"/>
        <v>296.11597222222224</v>
      </c>
      <c r="M60">
        <f t="shared" si="5"/>
        <v>503.9957939011567</v>
      </c>
      <c r="N60">
        <f t="shared" si="7"/>
        <v>105.06230857344292</v>
      </c>
    </row>
    <row r="61" spans="1:14" ht="12.75">
      <c r="A61" t="s">
        <v>51</v>
      </c>
      <c r="B61" s="1">
        <v>36821</v>
      </c>
      <c r="C61" s="2">
        <v>0.1209837962962963</v>
      </c>
      <c r="D61" t="s">
        <v>419</v>
      </c>
      <c r="E61">
        <v>0.668</v>
      </c>
      <c r="F61">
        <v>9.1525</v>
      </c>
      <c r="G61" t="s">
        <v>420</v>
      </c>
      <c r="H61">
        <v>1.648</v>
      </c>
      <c r="I61">
        <v>64.5639</v>
      </c>
      <c r="K61" s="2">
        <v>0.11805555555555557</v>
      </c>
      <c r="L61" s="3">
        <f t="shared" si="1"/>
        <v>296.11805555555554</v>
      </c>
      <c r="M61">
        <f t="shared" si="5"/>
        <v>481.2039957939012</v>
      </c>
      <c r="N61">
        <f t="shared" si="7"/>
        <v>104.78984832526271</v>
      </c>
    </row>
    <row r="62" spans="1:14" ht="12.75">
      <c r="A62" t="s">
        <v>427</v>
      </c>
      <c r="B62" s="1">
        <v>36821</v>
      </c>
      <c r="C62">
        <f>AVERAGE(C61,C63)</f>
        <v>0.12304398148148148</v>
      </c>
      <c r="D62" t="s">
        <v>419</v>
      </c>
      <c r="E62" t="s">
        <v>427</v>
      </c>
      <c r="F62" t="s">
        <v>427</v>
      </c>
      <c r="G62" t="s">
        <v>420</v>
      </c>
      <c r="H62" t="s">
        <v>427</v>
      </c>
      <c r="I62" t="s">
        <v>427</v>
      </c>
      <c r="K62" s="2">
        <v>0.12013888888888889</v>
      </c>
      <c r="L62" s="3">
        <f t="shared" si="1"/>
        <v>296.1201388888889</v>
      </c>
      <c r="M62" t="s">
        <v>427</v>
      </c>
      <c r="N62" t="s">
        <v>427</v>
      </c>
    </row>
    <row r="63" spans="1:14" ht="12.75">
      <c r="A63" t="s">
        <v>52</v>
      </c>
      <c r="B63" s="1">
        <v>36821</v>
      </c>
      <c r="C63" s="2">
        <v>0.12510416666666666</v>
      </c>
      <c r="D63" t="s">
        <v>419</v>
      </c>
      <c r="E63">
        <v>0.668</v>
      </c>
      <c r="F63">
        <v>9.3216</v>
      </c>
      <c r="G63" t="s">
        <v>420</v>
      </c>
      <c r="H63">
        <v>1.65</v>
      </c>
      <c r="I63">
        <v>63.1682</v>
      </c>
      <c r="K63" s="2">
        <v>0.12222222222222223</v>
      </c>
      <c r="L63" s="3">
        <f t="shared" si="1"/>
        <v>296.1222222222222</v>
      </c>
      <c r="M63">
        <f t="shared" si="5"/>
        <v>490.0946372239748</v>
      </c>
      <c r="N63">
        <f>(277-103)/(-60+(AVERAGE($P$207,$P$47)))*I63+277-((277-103)/(-60+(AVERAGE($P$207,$P$47)))*210)</f>
        <v>103.13720700242447</v>
      </c>
    </row>
    <row r="64" spans="1:14" ht="12.75">
      <c r="A64" t="s">
        <v>53</v>
      </c>
      <c r="B64" s="1">
        <v>36821</v>
      </c>
      <c r="C64" s="2">
        <v>0.1271875</v>
      </c>
      <c r="D64" t="s">
        <v>419</v>
      </c>
      <c r="E64">
        <v>0.666</v>
      </c>
      <c r="F64">
        <v>9.2594</v>
      </c>
      <c r="G64" t="s">
        <v>420</v>
      </c>
      <c r="H64">
        <v>1.646</v>
      </c>
      <c r="I64">
        <v>63.7676</v>
      </c>
      <c r="K64" s="2">
        <v>0.12430555555555556</v>
      </c>
      <c r="L64" s="3">
        <f t="shared" si="1"/>
        <v>296.12430555555557</v>
      </c>
      <c r="M64">
        <f t="shared" si="5"/>
        <v>486.8243953732913</v>
      </c>
      <c r="N64">
        <f>(277-103)/(-60+(AVERAGE($P$207,$P$47)))*I64+277-((277-103)/(-60+(AVERAGE($P$207,$P$47)))*210)</f>
        <v>103.84695351593689</v>
      </c>
    </row>
    <row r="65" spans="1:14" ht="12.75">
      <c r="A65" t="s">
        <v>54</v>
      </c>
      <c r="B65" s="1">
        <v>36821</v>
      </c>
      <c r="C65" s="2">
        <v>0.12927083333333333</v>
      </c>
      <c r="D65" t="s">
        <v>419</v>
      </c>
      <c r="E65">
        <v>0.668</v>
      </c>
      <c r="F65">
        <v>9.0133</v>
      </c>
      <c r="G65" t="s">
        <v>420</v>
      </c>
      <c r="H65">
        <v>1.65</v>
      </c>
      <c r="I65">
        <v>66.4228</v>
      </c>
      <c r="K65" s="2">
        <v>0.12638888888888888</v>
      </c>
      <c r="L65" s="3">
        <f t="shared" si="1"/>
        <v>296.12638888888887</v>
      </c>
      <c r="M65">
        <f t="shared" si="5"/>
        <v>473.8853838065194</v>
      </c>
      <c r="N65">
        <f>(277-103)/(-60+(AVERAGE($P$207,$P$47)))*I65+277-((277-103)/(-60+(AVERAGE($P$207,$P$47)))*210)</f>
        <v>106.9909624293137</v>
      </c>
    </row>
    <row r="66" spans="1:14" ht="12.75">
      <c r="A66" t="s">
        <v>55</v>
      </c>
      <c r="B66" s="1">
        <v>36821</v>
      </c>
      <c r="C66" s="2">
        <v>0.13135416666666666</v>
      </c>
      <c r="D66" t="s">
        <v>419</v>
      </c>
      <c r="E66">
        <v>0.668</v>
      </c>
      <c r="F66">
        <v>8.7915</v>
      </c>
      <c r="G66" t="s">
        <v>420</v>
      </c>
      <c r="H66">
        <v>1.65</v>
      </c>
      <c r="I66">
        <v>64.3853</v>
      </c>
      <c r="K66" s="2">
        <v>0.12847222222222224</v>
      </c>
      <c r="L66" s="3">
        <f t="shared" si="1"/>
        <v>296.12847222222223</v>
      </c>
      <c r="M66">
        <f t="shared" si="5"/>
        <v>462.22397476340694</v>
      </c>
      <c r="N66">
        <f>(277-103)/(-60+(AVERAGE($P$207,$P$47)))*I66+277-((277-103)/(-60+(AVERAGE($P$207,$P$47)))*210)</f>
        <v>104.57836896704896</v>
      </c>
    </row>
    <row r="67" spans="1:14" ht="12.75">
      <c r="A67" t="s">
        <v>427</v>
      </c>
      <c r="B67" s="1">
        <v>36821</v>
      </c>
      <c r="C67">
        <f>AVERAGE(C66,C68)</f>
        <v>0.1334375</v>
      </c>
      <c r="D67" t="s">
        <v>419</v>
      </c>
      <c r="E67" t="s">
        <v>427</v>
      </c>
      <c r="F67" t="s">
        <v>427</v>
      </c>
      <c r="G67" t="s">
        <v>420</v>
      </c>
      <c r="H67" t="s">
        <v>427</v>
      </c>
      <c r="I67" t="s">
        <v>427</v>
      </c>
      <c r="K67" s="2">
        <v>0.13055555555555556</v>
      </c>
      <c r="L67" s="3">
        <f t="shared" si="1"/>
        <v>296.13055555555553</v>
      </c>
      <c r="M67" t="s">
        <v>427</v>
      </c>
      <c r="N67" t="s">
        <v>427</v>
      </c>
    </row>
    <row r="68" spans="1:14" ht="12.75">
      <c r="A68" t="s">
        <v>56</v>
      </c>
      <c r="B68" s="1">
        <v>36821</v>
      </c>
      <c r="C68" s="2">
        <v>0.13552083333333334</v>
      </c>
      <c r="D68" t="s">
        <v>419</v>
      </c>
      <c r="E68">
        <v>0.666</v>
      </c>
      <c r="F68">
        <v>9.1876</v>
      </c>
      <c r="G68" t="s">
        <v>420</v>
      </c>
      <c r="H68">
        <v>1.65</v>
      </c>
      <c r="I68">
        <v>60.8704</v>
      </c>
      <c r="K68" s="2">
        <v>0.1326388888888889</v>
      </c>
      <c r="L68" s="3">
        <f t="shared" si="1"/>
        <v>296.1326388888889</v>
      </c>
      <c r="M68">
        <f t="shared" si="5"/>
        <v>483.0494216614091</v>
      </c>
      <c r="N68">
        <f aca="true" t="shared" si="8" ref="N68:N74">(277-103)/(-60+(AVERAGE($P$207,$P$47)))*I68+277-((277-103)/(-60+(AVERAGE($P$207,$P$47)))*210)</f>
        <v>100.41639362446529</v>
      </c>
    </row>
    <row r="69" spans="1:14" ht="12.75">
      <c r="A69" t="s">
        <v>57</v>
      </c>
      <c r="B69" s="1">
        <v>36821</v>
      </c>
      <c r="C69" s="2">
        <v>0.13761574074074076</v>
      </c>
      <c r="D69" t="s">
        <v>419</v>
      </c>
      <c r="E69">
        <v>0.668</v>
      </c>
      <c r="F69">
        <v>8.4273</v>
      </c>
      <c r="G69" t="s">
        <v>420</v>
      </c>
      <c r="H69">
        <v>1.651</v>
      </c>
      <c r="I69">
        <v>63.7113</v>
      </c>
      <c r="K69" s="2">
        <v>0.13472222222222222</v>
      </c>
      <c r="L69" s="3">
        <f t="shared" si="1"/>
        <v>296.1347222222222</v>
      </c>
      <c r="M69">
        <f t="shared" si="5"/>
        <v>443.0757097791799</v>
      </c>
      <c r="N69">
        <f t="shared" si="8"/>
        <v>103.78028897020658</v>
      </c>
    </row>
    <row r="70" spans="1:14" ht="12.75">
      <c r="A70" t="s">
        <v>58</v>
      </c>
      <c r="B70" s="1">
        <v>36821</v>
      </c>
      <c r="C70" s="2">
        <v>0.1396875</v>
      </c>
      <c r="D70" t="s">
        <v>419</v>
      </c>
      <c r="E70">
        <v>0.668</v>
      </c>
      <c r="F70">
        <v>9.7376</v>
      </c>
      <c r="G70" t="s">
        <v>420</v>
      </c>
      <c r="H70">
        <v>1.648</v>
      </c>
      <c r="I70">
        <v>62.4599</v>
      </c>
      <c r="K70" s="2">
        <v>0.13680555555555554</v>
      </c>
      <c r="L70" s="3">
        <f aca="true" t="shared" si="9" ref="L70:L133">B70-DATE(1999,12,31)+K70</f>
        <v>296.13680555555555</v>
      </c>
      <c r="M70">
        <f t="shared" si="5"/>
        <v>511.96635120925345</v>
      </c>
      <c r="N70">
        <f t="shared" si="8"/>
        <v>102.29851254876951</v>
      </c>
    </row>
    <row r="71" spans="1:14" ht="12.75">
      <c r="A71" t="s">
        <v>59</v>
      </c>
      <c r="B71" s="1">
        <v>36821</v>
      </c>
      <c r="C71" s="2">
        <v>0.1417824074074074</v>
      </c>
      <c r="D71" t="s">
        <v>419</v>
      </c>
      <c r="E71">
        <v>0.668</v>
      </c>
      <c r="F71">
        <v>8.317</v>
      </c>
      <c r="G71" t="s">
        <v>420</v>
      </c>
      <c r="H71">
        <v>1.648</v>
      </c>
      <c r="I71">
        <v>64.5236</v>
      </c>
      <c r="K71" s="2">
        <v>0.1388888888888889</v>
      </c>
      <c r="L71" s="3">
        <f t="shared" si="9"/>
        <v>296.1388888888889</v>
      </c>
      <c r="M71">
        <f t="shared" si="5"/>
        <v>437.2765509989485</v>
      </c>
      <c r="N71">
        <f t="shared" si="8"/>
        <v>104.74212929874528</v>
      </c>
    </row>
    <row r="72" spans="1:14" ht="12.75">
      <c r="A72" t="s">
        <v>60</v>
      </c>
      <c r="B72" s="1">
        <v>36821</v>
      </c>
      <c r="C72" s="2">
        <v>0.14386574074074074</v>
      </c>
      <c r="D72" t="s">
        <v>419</v>
      </c>
      <c r="E72">
        <v>0.666</v>
      </c>
      <c r="F72">
        <v>8.6688</v>
      </c>
      <c r="G72" t="s">
        <v>420</v>
      </c>
      <c r="H72">
        <v>1.648</v>
      </c>
      <c r="I72">
        <v>64.8864</v>
      </c>
      <c r="K72" s="2">
        <v>0.14097222222222222</v>
      </c>
      <c r="L72" s="3">
        <f t="shared" si="9"/>
        <v>296.1409722222222</v>
      </c>
      <c r="M72">
        <f t="shared" si="5"/>
        <v>455.77287066246055</v>
      </c>
      <c r="N72">
        <f t="shared" si="8"/>
        <v>105.17171894689727</v>
      </c>
    </row>
    <row r="73" spans="1:14" ht="12.75">
      <c r="A73" t="s">
        <v>61</v>
      </c>
      <c r="B73" s="1">
        <v>36821</v>
      </c>
      <c r="C73" s="2">
        <v>0.14594907407407406</v>
      </c>
      <c r="D73" t="s">
        <v>419</v>
      </c>
      <c r="E73">
        <v>0.666</v>
      </c>
      <c r="F73">
        <v>9.8674</v>
      </c>
      <c r="G73" t="s">
        <v>420</v>
      </c>
      <c r="H73">
        <v>1.646</v>
      </c>
      <c r="I73">
        <v>62.8964</v>
      </c>
      <c r="K73" s="2">
        <v>0.14305555555555557</v>
      </c>
      <c r="L73" s="3">
        <f t="shared" si="9"/>
        <v>296.1430555555556</v>
      </c>
      <c r="M73">
        <f t="shared" si="5"/>
        <v>518.7907465825447</v>
      </c>
      <c r="N73">
        <f t="shared" si="8"/>
        <v>102.81536999479579</v>
      </c>
    </row>
    <row r="74" spans="1:14" ht="12.75">
      <c r="A74" t="s">
        <v>62</v>
      </c>
      <c r="B74" s="1">
        <v>36821</v>
      </c>
      <c r="C74" s="2">
        <v>0.1480324074074074</v>
      </c>
      <c r="D74" t="s">
        <v>419</v>
      </c>
      <c r="E74">
        <v>0.666</v>
      </c>
      <c r="F74">
        <v>9.4008</v>
      </c>
      <c r="G74" t="s">
        <v>420</v>
      </c>
      <c r="H74">
        <v>1.648</v>
      </c>
      <c r="I74">
        <v>66.6531</v>
      </c>
      <c r="K74" s="2">
        <v>0.1451388888888889</v>
      </c>
      <c r="L74" s="3">
        <f t="shared" si="9"/>
        <v>296.1451388888889</v>
      </c>
      <c r="M74">
        <f t="shared" si="5"/>
        <v>494.2586750788644</v>
      </c>
      <c r="N74">
        <f t="shared" si="8"/>
        <v>107.26365949648402</v>
      </c>
    </row>
    <row r="75" spans="1:14" ht="12.75">
      <c r="A75" t="s">
        <v>427</v>
      </c>
      <c r="B75" s="1">
        <v>36821</v>
      </c>
      <c r="C75">
        <f>AVERAGE(C74,C76)</f>
        <v>0.15012152777777776</v>
      </c>
      <c r="D75" t="s">
        <v>419</v>
      </c>
      <c r="E75" t="s">
        <v>427</v>
      </c>
      <c r="F75" t="s">
        <v>427</v>
      </c>
      <c r="G75" t="s">
        <v>420</v>
      </c>
      <c r="H75" t="s">
        <v>427</v>
      </c>
      <c r="I75" t="s">
        <v>427</v>
      </c>
      <c r="K75" s="2">
        <v>0.14722222222222223</v>
      </c>
      <c r="L75" s="3">
        <f t="shared" si="9"/>
        <v>296.14722222222224</v>
      </c>
      <c r="M75" t="s">
        <v>427</v>
      </c>
      <c r="N75" t="s">
        <v>427</v>
      </c>
    </row>
    <row r="76" spans="1:14" ht="12.75">
      <c r="A76" t="s">
        <v>63</v>
      </c>
      <c r="B76" s="1">
        <v>36821</v>
      </c>
      <c r="C76" s="2">
        <v>0.15221064814814814</v>
      </c>
      <c r="D76" t="s">
        <v>419</v>
      </c>
      <c r="E76">
        <v>0.666</v>
      </c>
      <c r="F76">
        <v>8.4898</v>
      </c>
      <c r="G76" t="s">
        <v>420</v>
      </c>
      <c r="H76">
        <v>1.648</v>
      </c>
      <c r="I76">
        <v>60.1513</v>
      </c>
      <c r="K76" s="2">
        <v>0.14930555555555555</v>
      </c>
      <c r="L76" s="3">
        <f t="shared" si="9"/>
        <v>296.14930555555554</v>
      </c>
      <c r="M76">
        <f t="shared" si="5"/>
        <v>446.36172450052584</v>
      </c>
      <c r="N76">
        <f aca="true" t="shared" si="10" ref="N76:N87">(277-103)/(-60+(AVERAGE($P$207,$P$47)))*I76+277-((277-103)/(-60+(AVERAGE($P$207,$P$47)))*210)</f>
        <v>99.56491094534158</v>
      </c>
    </row>
    <row r="77" spans="1:14" ht="12.75">
      <c r="A77" t="s">
        <v>64</v>
      </c>
      <c r="B77" s="1">
        <v>36821</v>
      </c>
      <c r="C77" s="2">
        <v>0.15429398148148146</v>
      </c>
      <c r="D77" t="s">
        <v>419</v>
      </c>
      <c r="E77">
        <v>0.666</v>
      </c>
      <c r="F77">
        <v>9.7206</v>
      </c>
      <c r="G77" t="s">
        <v>420</v>
      </c>
      <c r="H77">
        <v>1.648</v>
      </c>
      <c r="I77">
        <v>62.602</v>
      </c>
      <c r="K77" s="2">
        <v>0.15138888888888888</v>
      </c>
      <c r="L77" s="3">
        <f t="shared" si="9"/>
        <v>296.1513888888889</v>
      </c>
      <c r="M77">
        <f t="shared" si="5"/>
        <v>511.07255520504725</v>
      </c>
      <c r="N77">
        <f t="shared" si="10"/>
        <v>102.46677244127886</v>
      </c>
    </row>
    <row r="78" spans="1:14" ht="12.75">
      <c r="A78" t="s">
        <v>65</v>
      </c>
      <c r="B78" s="1">
        <v>36821</v>
      </c>
      <c r="C78" s="2">
        <v>0.15637731481481482</v>
      </c>
      <c r="D78" t="s">
        <v>419</v>
      </c>
      <c r="E78">
        <v>0.668</v>
      </c>
      <c r="F78">
        <v>9.0764</v>
      </c>
      <c r="G78" t="s">
        <v>420</v>
      </c>
      <c r="H78">
        <v>1.65</v>
      </c>
      <c r="I78">
        <v>64.2922</v>
      </c>
      <c r="K78" s="2">
        <v>0.15347222222222223</v>
      </c>
      <c r="L78" s="3">
        <f t="shared" si="9"/>
        <v>296.1534722222222</v>
      </c>
      <c r="M78">
        <f t="shared" si="5"/>
        <v>477.2029442691903</v>
      </c>
      <c r="N78">
        <f t="shared" si="10"/>
        <v>104.46812972712905</v>
      </c>
    </row>
    <row r="79" spans="1:14" ht="12.75">
      <c r="A79" t="s">
        <v>66</v>
      </c>
      <c r="B79" s="1">
        <v>36821</v>
      </c>
      <c r="C79" s="2">
        <v>0.15846064814814814</v>
      </c>
      <c r="D79" t="s">
        <v>419</v>
      </c>
      <c r="E79">
        <v>0.666</v>
      </c>
      <c r="F79">
        <v>8.9667</v>
      </c>
      <c r="G79" t="s">
        <v>420</v>
      </c>
      <c r="H79">
        <v>1.646</v>
      </c>
      <c r="I79">
        <v>65.5222</v>
      </c>
      <c r="K79" s="2">
        <v>0.15555555555555556</v>
      </c>
      <c r="L79" s="3">
        <f t="shared" si="9"/>
        <v>296.15555555555557</v>
      </c>
      <c r="M79">
        <f t="shared" si="5"/>
        <v>471.43533123028385</v>
      </c>
      <c r="N79">
        <f t="shared" si="10"/>
        <v>105.92456651661894</v>
      </c>
    </row>
    <row r="80" spans="1:14" ht="12.75">
      <c r="A80" t="s">
        <v>67</v>
      </c>
      <c r="B80" s="1">
        <v>36821</v>
      </c>
      <c r="C80" s="2">
        <v>0.1605439814814815</v>
      </c>
      <c r="D80" t="s">
        <v>419</v>
      </c>
      <c r="E80">
        <v>0.666</v>
      </c>
      <c r="F80">
        <v>8.9114</v>
      </c>
      <c r="G80" t="s">
        <v>420</v>
      </c>
      <c r="H80">
        <v>1.648</v>
      </c>
      <c r="I80">
        <v>63.2537</v>
      </c>
      <c r="K80" s="2">
        <v>0.15763888888888888</v>
      </c>
      <c r="L80" s="3">
        <f t="shared" si="9"/>
        <v>296.15763888888887</v>
      </c>
      <c r="M80">
        <f t="shared" si="5"/>
        <v>468.52786540483703</v>
      </c>
      <c r="N80">
        <f t="shared" si="10"/>
        <v>103.23844712071832</v>
      </c>
    </row>
    <row r="81" spans="1:14" ht="12.75">
      <c r="A81" t="s">
        <v>68</v>
      </c>
      <c r="B81" s="1">
        <v>36821</v>
      </c>
      <c r="C81" s="2">
        <v>0.16262731481481482</v>
      </c>
      <c r="D81" t="s">
        <v>419</v>
      </c>
      <c r="E81">
        <v>0.668</v>
      </c>
      <c r="F81">
        <v>9.4129</v>
      </c>
      <c r="G81" t="s">
        <v>420</v>
      </c>
      <c r="H81">
        <v>1.65</v>
      </c>
      <c r="I81">
        <v>62.4092</v>
      </c>
      <c r="K81" s="2">
        <v>0.15972222222222224</v>
      </c>
      <c r="L81" s="3">
        <f t="shared" si="9"/>
        <v>296.15972222222223</v>
      </c>
      <c r="M81">
        <f t="shared" si="5"/>
        <v>494.8948475289169</v>
      </c>
      <c r="N81">
        <f t="shared" si="10"/>
        <v>102.23847893476369</v>
      </c>
    </row>
    <row r="82" spans="1:14" ht="12.75">
      <c r="A82" t="s">
        <v>69</v>
      </c>
      <c r="B82" s="1">
        <v>36821</v>
      </c>
      <c r="C82" s="2">
        <v>0.16471064814814815</v>
      </c>
      <c r="D82" t="s">
        <v>419</v>
      </c>
      <c r="E82">
        <v>0.668</v>
      </c>
      <c r="F82">
        <v>8.3126</v>
      </c>
      <c r="G82" t="s">
        <v>420</v>
      </c>
      <c r="H82">
        <v>1.65</v>
      </c>
      <c r="I82">
        <v>65.5152</v>
      </c>
      <c r="K82" s="2">
        <v>0.16180555555555556</v>
      </c>
      <c r="L82" s="3">
        <f t="shared" si="9"/>
        <v>296.16180555555553</v>
      </c>
      <c r="M82">
        <f t="shared" si="5"/>
        <v>437.0452155625658</v>
      </c>
      <c r="N82">
        <f t="shared" si="10"/>
        <v>105.91627785196329</v>
      </c>
    </row>
    <row r="83" spans="1:14" ht="12.75">
      <c r="A83" t="s">
        <v>70</v>
      </c>
      <c r="B83" s="1">
        <v>36821</v>
      </c>
      <c r="C83" s="2">
        <v>0.16685185185185183</v>
      </c>
      <c r="D83" t="s">
        <v>419</v>
      </c>
      <c r="E83">
        <v>0.668</v>
      </c>
      <c r="F83">
        <v>10.2325</v>
      </c>
      <c r="G83" t="s">
        <v>420</v>
      </c>
      <c r="H83">
        <v>1.648</v>
      </c>
      <c r="I83">
        <v>62.6824</v>
      </c>
      <c r="K83" s="2">
        <v>0.1638888888888889</v>
      </c>
      <c r="L83" s="3">
        <f t="shared" si="9"/>
        <v>296.1638888888889</v>
      </c>
      <c r="M83">
        <f t="shared" si="5"/>
        <v>537.9863301787592</v>
      </c>
      <c r="N83">
        <f t="shared" si="10"/>
        <v>102.56197367532354</v>
      </c>
    </row>
    <row r="84" spans="1:14" ht="12.75">
      <c r="A84" t="s">
        <v>71</v>
      </c>
      <c r="B84" s="1">
        <v>36821</v>
      </c>
      <c r="C84" s="2">
        <v>0.1688888888888889</v>
      </c>
      <c r="D84" t="s">
        <v>419</v>
      </c>
      <c r="E84">
        <v>0.67</v>
      </c>
      <c r="F84">
        <v>9.1344</v>
      </c>
      <c r="G84" t="s">
        <v>420</v>
      </c>
      <c r="H84">
        <v>1.651</v>
      </c>
      <c r="I84">
        <v>65.0984</v>
      </c>
      <c r="K84" s="2">
        <v>0.16597222222222222</v>
      </c>
      <c r="L84" s="3">
        <f t="shared" si="9"/>
        <v>296.1659722222222</v>
      </c>
      <c r="M84">
        <f t="shared" si="5"/>
        <v>480.25236593059935</v>
      </c>
      <c r="N84">
        <f t="shared" si="10"/>
        <v>105.42274707646789</v>
      </c>
    </row>
    <row r="85" spans="1:14" ht="12.75">
      <c r="A85" t="s">
        <v>72</v>
      </c>
      <c r="B85" s="1">
        <v>36821</v>
      </c>
      <c r="C85" s="2">
        <v>0.17097222222222222</v>
      </c>
      <c r="D85" t="s">
        <v>419</v>
      </c>
      <c r="E85">
        <v>0.666</v>
      </c>
      <c r="F85">
        <v>9.4513</v>
      </c>
      <c r="G85" t="s">
        <v>420</v>
      </c>
      <c r="H85">
        <v>1.65</v>
      </c>
      <c r="I85">
        <v>62.3432</v>
      </c>
      <c r="K85" s="2">
        <v>0.16805555555555554</v>
      </c>
      <c r="L85" s="3">
        <f t="shared" si="9"/>
        <v>296.16805555555555</v>
      </c>
      <c r="M85">
        <f t="shared" si="5"/>
        <v>496.91377497371184</v>
      </c>
      <c r="N85">
        <f t="shared" si="10"/>
        <v>102.16032866801055</v>
      </c>
    </row>
    <row r="86" spans="1:14" ht="12.75">
      <c r="A86" t="s">
        <v>73</v>
      </c>
      <c r="B86" s="1">
        <v>36821</v>
      </c>
      <c r="C86" s="2">
        <v>0.17305555555555555</v>
      </c>
      <c r="D86" t="s">
        <v>419</v>
      </c>
      <c r="E86">
        <v>0.666</v>
      </c>
      <c r="F86">
        <v>9.4294</v>
      </c>
      <c r="G86" t="s">
        <v>420</v>
      </c>
      <c r="H86">
        <v>1.65</v>
      </c>
      <c r="I86">
        <v>60.2092</v>
      </c>
      <c r="K86" s="2">
        <v>0.17013888888888887</v>
      </c>
      <c r="L86" s="3">
        <f t="shared" si="9"/>
        <v>296.1701388888889</v>
      </c>
      <c r="M86">
        <f t="shared" si="5"/>
        <v>495.76235541535226</v>
      </c>
      <c r="N86">
        <f t="shared" si="10"/>
        <v>99.63347004299317</v>
      </c>
    </row>
    <row r="87" spans="1:14" ht="12.75">
      <c r="A87" t="s">
        <v>74</v>
      </c>
      <c r="B87" s="1">
        <v>36821</v>
      </c>
      <c r="C87" s="2">
        <v>0.17513888888888887</v>
      </c>
      <c r="D87" t="s">
        <v>419</v>
      </c>
      <c r="E87">
        <v>0.666</v>
      </c>
      <c r="F87">
        <v>7.9677</v>
      </c>
      <c r="G87" t="s">
        <v>420</v>
      </c>
      <c r="H87">
        <v>1.646</v>
      </c>
      <c r="I87">
        <v>65.3648</v>
      </c>
      <c r="K87" s="2">
        <v>0.17222222222222225</v>
      </c>
      <c r="L87" s="3">
        <f t="shared" si="9"/>
        <v>296.1722222222222</v>
      </c>
      <c r="M87">
        <f t="shared" si="5"/>
        <v>418.9116719242902</v>
      </c>
      <c r="N87">
        <f t="shared" si="10"/>
        <v>105.73818997136226</v>
      </c>
    </row>
    <row r="88" spans="1:14" ht="12.75">
      <c r="A88" t="s">
        <v>427</v>
      </c>
      <c r="B88" s="1">
        <v>36821</v>
      </c>
      <c r="C88">
        <f>AVERAGE(C87,C89)</f>
        <v>0.17725115740740738</v>
      </c>
      <c r="D88" t="s">
        <v>419</v>
      </c>
      <c r="E88" t="s">
        <v>427</v>
      </c>
      <c r="F88" t="s">
        <v>427</v>
      </c>
      <c r="G88" t="s">
        <v>420</v>
      </c>
      <c r="H88" t="s">
        <v>427</v>
      </c>
      <c r="I88" t="s">
        <v>427</v>
      </c>
      <c r="K88" s="2">
        <v>0.17430555555555557</v>
      </c>
      <c r="L88" s="3">
        <f t="shared" si="9"/>
        <v>296.1743055555556</v>
      </c>
      <c r="M88" t="s">
        <v>427</v>
      </c>
      <c r="N88" t="s">
        <v>427</v>
      </c>
    </row>
    <row r="89" spans="1:14" ht="12.75">
      <c r="A89" t="s">
        <v>75</v>
      </c>
      <c r="B89" s="1">
        <v>36821</v>
      </c>
      <c r="C89" s="2">
        <v>0.1793634259259259</v>
      </c>
      <c r="D89" t="s">
        <v>419</v>
      </c>
      <c r="E89">
        <v>0.666</v>
      </c>
      <c r="F89">
        <v>9.5245</v>
      </c>
      <c r="G89" t="s">
        <v>420</v>
      </c>
      <c r="H89">
        <v>1.65</v>
      </c>
      <c r="I89">
        <v>65.3952</v>
      </c>
      <c r="K89" s="2">
        <v>0.1763888888888889</v>
      </c>
      <c r="L89" s="3">
        <f t="shared" si="9"/>
        <v>296.1763888888889</v>
      </c>
      <c r="M89">
        <f t="shared" si="5"/>
        <v>500.76235541535226</v>
      </c>
      <c r="N89">
        <f aca="true" t="shared" si="11" ref="N89:N95">(277-103)/(-60+(AVERAGE($P$207,$P$47)))*I89+277-((277-103)/(-60+(AVERAGE($P$207,$P$47)))*210)</f>
        <v>105.77418645786673</v>
      </c>
    </row>
    <row r="90" spans="1:14" ht="12.75">
      <c r="A90" t="s">
        <v>76</v>
      </c>
      <c r="B90" s="1">
        <v>36821</v>
      </c>
      <c r="C90" s="2">
        <v>0.18140046296296297</v>
      </c>
      <c r="D90" t="s">
        <v>419</v>
      </c>
      <c r="E90">
        <v>0.668</v>
      </c>
      <c r="F90">
        <v>8.2868</v>
      </c>
      <c r="G90" t="s">
        <v>420</v>
      </c>
      <c r="H90">
        <v>1.651</v>
      </c>
      <c r="I90">
        <v>61.5536</v>
      </c>
      <c r="K90" s="2">
        <v>0.17847222222222223</v>
      </c>
      <c r="L90" s="3">
        <f t="shared" si="9"/>
        <v>296.17847222222224</v>
      </c>
      <c r="M90">
        <f t="shared" si="5"/>
        <v>435.6887486855941</v>
      </c>
      <c r="N90">
        <f t="shared" si="11"/>
        <v>101.22536729485512</v>
      </c>
    </row>
    <row r="91" spans="1:14" ht="12.75">
      <c r="A91" t="s">
        <v>77</v>
      </c>
      <c r="B91" s="1">
        <v>36821</v>
      </c>
      <c r="C91" s="2">
        <v>0.1834837962962963</v>
      </c>
      <c r="D91" t="s">
        <v>419</v>
      </c>
      <c r="E91">
        <v>0.668</v>
      </c>
      <c r="F91">
        <v>8.6535</v>
      </c>
      <c r="G91" t="s">
        <v>420</v>
      </c>
      <c r="H91">
        <v>1.65</v>
      </c>
      <c r="I91">
        <v>63.1784</v>
      </c>
      <c r="K91" s="2">
        <v>0.18055555555555555</v>
      </c>
      <c r="L91" s="3">
        <f t="shared" si="9"/>
        <v>296.18055555555554</v>
      </c>
      <c r="M91">
        <f t="shared" si="5"/>
        <v>454.9684542586751</v>
      </c>
      <c r="N91">
        <f t="shared" si="11"/>
        <v>103.14928477092269</v>
      </c>
    </row>
    <row r="92" spans="1:14" ht="12.75">
      <c r="A92" t="s">
        <v>78</v>
      </c>
      <c r="B92" s="1">
        <v>36821</v>
      </c>
      <c r="C92" s="2">
        <v>0.18556712962962962</v>
      </c>
      <c r="D92" t="s">
        <v>419</v>
      </c>
      <c r="E92">
        <v>0.666</v>
      </c>
      <c r="F92">
        <v>8.6069</v>
      </c>
      <c r="G92" t="s">
        <v>420</v>
      </c>
      <c r="H92">
        <v>1.648</v>
      </c>
      <c r="I92">
        <v>61.7864</v>
      </c>
      <c r="K92" s="2">
        <v>0.1826388888888889</v>
      </c>
      <c r="L92" s="3">
        <f t="shared" si="9"/>
        <v>296.1826388888889</v>
      </c>
      <c r="M92">
        <f t="shared" si="5"/>
        <v>452.5184016824395</v>
      </c>
      <c r="N92">
        <f t="shared" si="11"/>
        <v>101.50102459940246</v>
      </c>
    </row>
    <row r="93" spans="1:14" ht="12.75">
      <c r="A93" t="s">
        <v>79</v>
      </c>
      <c r="B93" s="1">
        <v>36821</v>
      </c>
      <c r="C93" s="2">
        <v>0.18765046296296295</v>
      </c>
      <c r="D93" t="s">
        <v>419</v>
      </c>
      <c r="E93">
        <v>0.666</v>
      </c>
      <c r="F93">
        <v>9.1151</v>
      </c>
      <c r="G93" t="s">
        <v>420</v>
      </c>
      <c r="H93">
        <v>1.648</v>
      </c>
      <c r="I93">
        <v>65.4319</v>
      </c>
      <c r="K93" s="2">
        <v>0.18472222222222223</v>
      </c>
      <c r="L93" s="3">
        <f t="shared" si="9"/>
        <v>296.1847222222222</v>
      </c>
      <c r="M93">
        <f t="shared" si="5"/>
        <v>479.2376445846478</v>
      </c>
      <c r="N93">
        <f t="shared" si="11"/>
        <v>105.81764274256125</v>
      </c>
    </row>
    <row r="94" spans="1:14" ht="12.75">
      <c r="A94" t="s">
        <v>80</v>
      </c>
      <c r="B94" s="1">
        <v>36821</v>
      </c>
      <c r="C94" s="2">
        <v>0.1897337962962963</v>
      </c>
      <c r="D94" t="s">
        <v>419</v>
      </c>
      <c r="E94">
        <v>0.668</v>
      </c>
      <c r="F94">
        <v>8.6233</v>
      </c>
      <c r="G94" t="s">
        <v>420</v>
      </c>
      <c r="H94">
        <v>1.646</v>
      </c>
      <c r="I94">
        <v>60.9699</v>
      </c>
      <c r="K94" s="2">
        <v>0.18680555555555556</v>
      </c>
      <c r="L94" s="3">
        <f t="shared" si="9"/>
        <v>296.18680555555557</v>
      </c>
      <c r="M94">
        <f t="shared" si="5"/>
        <v>453.3806519453208</v>
      </c>
      <c r="N94">
        <f t="shared" si="11"/>
        <v>100.53421107207038</v>
      </c>
    </row>
    <row r="95" spans="1:14" ht="12.75">
      <c r="A95" t="s">
        <v>81</v>
      </c>
      <c r="B95" s="1">
        <v>36821</v>
      </c>
      <c r="C95" s="2">
        <v>0.19181712962962963</v>
      </c>
      <c r="D95" t="s">
        <v>419</v>
      </c>
      <c r="E95">
        <v>0.666</v>
      </c>
      <c r="F95">
        <v>8.6799</v>
      </c>
      <c r="G95" t="s">
        <v>420</v>
      </c>
      <c r="H95">
        <v>1.648</v>
      </c>
      <c r="I95">
        <v>64.2422</v>
      </c>
      <c r="K95" s="2">
        <v>0.18888888888888888</v>
      </c>
      <c r="L95" s="3">
        <f t="shared" si="9"/>
        <v>296.18888888888887</v>
      </c>
      <c r="M95">
        <f t="shared" si="5"/>
        <v>456.3564668769716</v>
      </c>
      <c r="N95">
        <f t="shared" si="11"/>
        <v>104.40892497958885</v>
      </c>
    </row>
    <row r="96" spans="1:14" ht="12.75">
      <c r="A96" t="s">
        <v>427</v>
      </c>
      <c r="B96" s="1">
        <v>36821</v>
      </c>
      <c r="C96">
        <f>AVERAGE(C95,C97)</f>
        <v>0.19390625</v>
      </c>
      <c r="D96" t="s">
        <v>419</v>
      </c>
      <c r="E96" t="s">
        <v>427</v>
      </c>
      <c r="F96" t="s">
        <v>427</v>
      </c>
      <c r="G96" t="s">
        <v>420</v>
      </c>
      <c r="H96" t="s">
        <v>427</v>
      </c>
      <c r="I96" t="s">
        <v>427</v>
      </c>
      <c r="K96" s="2">
        <v>0.1909722222222222</v>
      </c>
      <c r="L96" s="3">
        <f t="shared" si="9"/>
        <v>296.19097222222223</v>
      </c>
      <c r="M96" t="s">
        <v>427</v>
      </c>
      <c r="N96" t="s">
        <v>427</v>
      </c>
    </row>
    <row r="97" spans="1:14" ht="12.75">
      <c r="A97" t="s">
        <v>82</v>
      </c>
      <c r="B97" s="1">
        <v>36821</v>
      </c>
      <c r="C97" s="2">
        <v>0.19599537037037038</v>
      </c>
      <c r="D97" t="s">
        <v>419</v>
      </c>
      <c r="E97">
        <v>0.666</v>
      </c>
      <c r="F97">
        <v>9.0186</v>
      </c>
      <c r="G97" t="s">
        <v>420</v>
      </c>
      <c r="H97">
        <v>1.65</v>
      </c>
      <c r="I97">
        <v>62.4144</v>
      </c>
      <c r="K97" s="2">
        <v>0.19305555555555554</v>
      </c>
      <c r="L97" s="3">
        <f t="shared" si="9"/>
        <v>296.19305555555553</v>
      </c>
      <c r="M97">
        <f t="shared" si="5"/>
        <v>474.1640378548895</v>
      </c>
      <c r="N97">
        <f>(277-103)/(-60+(AVERAGE($P$207,$P$47)))*I97+277-((277-103)/(-60+(AVERAGE($P$207,$P$47)))*210)</f>
        <v>102.24463622850789</v>
      </c>
    </row>
    <row r="98" spans="1:14" ht="12.75">
      <c r="A98" t="s">
        <v>83</v>
      </c>
      <c r="B98" s="1">
        <v>36821</v>
      </c>
      <c r="C98" s="2">
        <v>0.1980787037037037</v>
      </c>
      <c r="D98" t="s">
        <v>419</v>
      </c>
      <c r="E98">
        <v>0.668</v>
      </c>
      <c r="F98">
        <v>9.077</v>
      </c>
      <c r="G98" t="s">
        <v>420</v>
      </c>
      <c r="H98">
        <v>1.648</v>
      </c>
      <c r="I98">
        <v>62.6122</v>
      </c>
      <c r="K98" s="2">
        <v>0.1951388888888889</v>
      </c>
      <c r="L98" s="3">
        <f t="shared" si="9"/>
        <v>296.1951388888889</v>
      </c>
      <c r="M98">
        <f t="shared" si="5"/>
        <v>477.23449001051523</v>
      </c>
      <c r="N98">
        <f>(277-103)/(-60+(AVERAGE($P$207,$P$47)))*I98+277-((277-103)/(-60+(AVERAGE($P$207,$P$47)))*210)</f>
        <v>102.47885020977708</v>
      </c>
    </row>
    <row r="99" spans="1:14" ht="12.75">
      <c r="A99" t="s">
        <v>84</v>
      </c>
      <c r="B99" s="1">
        <v>36821</v>
      </c>
      <c r="C99" s="2">
        <v>0.20016203703703703</v>
      </c>
      <c r="D99" t="s">
        <v>419</v>
      </c>
      <c r="E99">
        <v>0.666</v>
      </c>
      <c r="F99">
        <v>9.5094</v>
      </c>
      <c r="G99" t="s">
        <v>420</v>
      </c>
      <c r="H99">
        <v>1.648</v>
      </c>
      <c r="I99">
        <v>60.9145</v>
      </c>
      <c r="K99" s="2">
        <v>0.19722222222222222</v>
      </c>
      <c r="L99" s="3">
        <f t="shared" si="9"/>
        <v>296.1972222222222</v>
      </c>
      <c r="M99">
        <f t="shared" si="5"/>
        <v>499.9684542586751</v>
      </c>
      <c r="N99">
        <f>(277-103)/(-60+(AVERAGE($P$207,$P$47)))*I99+277-((277-103)/(-60+(AVERAGE($P$207,$P$47)))*210)</f>
        <v>100.4686122117958</v>
      </c>
    </row>
    <row r="100" spans="1:14" ht="12.75">
      <c r="A100" t="s">
        <v>427</v>
      </c>
      <c r="B100" s="1">
        <v>36821</v>
      </c>
      <c r="C100">
        <f>AVERAGE(C99,C101)</f>
        <v>0.20224537037037038</v>
      </c>
      <c r="D100" t="s">
        <v>419</v>
      </c>
      <c r="E100" t="s">
        <v>427</v>
      </c>
      <c r="F100" t="s">
        <v>427</v>
      </c>
      <c r="G100" t="s">
        <v>420</v>
      </c>
      <c r="H100" t="s">
        <v>427</v>
      </c>
      <c r="I100" t="s">
        <v>427</v>
      </c>
      <c r="K100" s="2">
        <v>0.19930555555555554</v>
      </c>
      <c r="L100" s="3">
        <f t="shared" si="9"/>
        <v>296.19930555555555</v>
      </c>
      <c r="M100" t="s">
        <v>427</v>
      </c>
      <c r="N100" t="s">
        <v>427</v>
      </c>
    </row>
    <row r="101" spans="1:14" ht="12.75">
      <c r="A101" t="s">
        <v>85</v>
      </c>
      <c r="B101" s="1">
        <v>36821</v>
      </c>
      <c r="C101" s="2">
        <v>0.2043287037037037</v>
      </c>
      <c r="D101" t="s">
        <v>419</v>
      </c>
      <c r="E101">
        <v>0.666</v>
      </c>
      <c r="F101">
        <v>8.7974</v>
      </c>
      <c r="G101" t="s">
        <v>420</v>
      </c>
      <c r="H101">
        <v>1.648</v>
      </c>
      <c r="I101">
        <v>60.8211</v>
      </c>
      <c r="K101" s="2">
        <v>0.20138888888888887</v>
      </c>
      <c r="L101" s="3">
        <f t="shared" si="9"/>
        <v>296.2013888888889</v>
      </c>
      <c r="M101">
        <f t="shared" si="5"/>
        <v>462.534174553102</v>
      </c>
      <c r="N101">
        <f>(277-103)/(-60+(AVERAGE($P$207,$P$47)))*I101+277-((277-103)/(-60+(AVERAGE($P$207,$P$47)))*210)</f>
        <v>100.35801774339063</v>
      </c>
    </row>
    <row r="102" spans="1:14" ht="12.75">
      <c r="A102" t="s">
        <v>86</v>
      </c>
      <c r="B102" s="1">
        <v>36821</v>
      </c>
      <c r="C102" s="2">
        <v>0.20641203703703703</v>
      </c>
      <c r="D102" t="s">
        <v>419</v>
      </c>
      <c r="E102">
        <v>0.666</v>
      </c>
      <c r="F102">
        <v>9.8965</v>
      </c>
      <c r="G102" t="s">
        <v>420</v>
      </c>
      <c r="H102">
        <v>1.646</v>
      </c>
      <c r="I102">
        <v>64.7813</v>
      </c>
      <c r="K102" s="2">
        <v>0.2034722222222222</v>
      </c>
      <c r="L102" s="3">
        <f t="shared" si="9"/>
        <v>296.2034722222222</v>
      </c>
      <c r="M102">
        <f t="shared" si="5"/>
        <v>520.3207150368033</v>
      </c>
      <c r="N102">
        <f>(277-103)/(-60+(AVERAGE($P$207,$P$47)))*I102+277-((277-103)/(-60+(AVERAGE($P$207,$P$47)))*210)</f>
        <v>105.0472705675677</v>
      </c>
    </row>
    <row r="103" spans="1:14" ht="12.75">
      <c r="A103" t="s">
        <v>87</v>
      </c>
      <c r="B103" s="1">
        <v>36821</v>
      </c>
      <c r="C103" s="2">
        <v>0.20849537037037036</v>
      </c>
      <c r="D103" t="s">
        <v>419</v>
      </c>
      <c r="E103">
        <v>0.666</v>
      </c>
      <c r="F103">
        <v>8.8118</v>
      </c>
      <c r="G103" t="s">
        <v>420</v>
      </c>
      <c r="H103">
        <v>1.646</v>
      </c>
      <c r="I103">
        <v>63.5814</v>
      </c>
      <c r="K103" s="2">
        <v>0.20555555555555557</v>
      </c>
      <c r="L103" s="3">
        <f t="shared" si="9"/>
        <v>296.2055555555556</v>
      </c>
      <c r="M103">
        <f t="shared" si="5"/>
        <v>463.29127234490005</v>
      </c>
      <c r="N103">
        <f>(277-103)/(-60+(AVERAGE($P$207,$P$47)))*I103+277-((277-103)/(-60+(AVERAGE($P$207,$P$47)))*210)</f>
        <v>103.62647503609702</v>
      </c>
    </row>
    <row r="104" spans="1:14" ht="12.75">
      <c r="A104" t="s">
        <v>88</v>
      </c>
      <c r="B104" s="1">
        <v>36821</v>
      </c>
      <c r="C104" s="2">
        <v>0.2105787037037037</v>
      </c>
      <c r="D104" t="s">
        <v>419</v>
      </c>
      <c r="E104">
        <v>0.668</v>
      </c>
      <c r="F104">
        <v>8.8021</v>
      </c>
      <c r="G104" t="s">
        <v>420</v>
      </c>
      <c r="H104">
        <v>1.65</v>
      </c>
      <c r="I104">
        <v>63.5414</v>
      </c>
      <c r="K104" s="2">
        <v>0.2076388888888889</v>
      </c>
      <c r="L104" s="3">
        <f t="shared" si="9"/>
        <v>296.2076388888889</v>
      </c>
      <c r="M104">
        <f t="shared" si="5"/>
        <v>462.78128286014714</v>
      </c>
      <c r="N104">
        <f>(277-103)/(-60+(AVERAGE($P$207,$P$47)))*I104+277-((277-103)/(-60+(AVERAGE($P$207,$P$47)))*210)</f>
        <v>103.57911123806485</v>
      </c>
    </row>
    <row r="105" spans="1:14" ht="12.75">
      <c r="A105" t="s">
        <v>427</v>
      </c>
      <c r="B105" s="1">
        <v>36821</v>
      </c>
      <c r="C105">
        <f>AVERAGE(C104,C106)</f>
        <v>0.21266782407407409</v>
      </c>
      <c r="D105" t="s">
        <v>419</v>
      </c>
      <c r="E105" t="s">
        <v>427</v>
      </c>
      <c r="F105" t="s">
        <v>427</v>
      </c>
      <c r="G105" t="s">
        <v>420</v>
      </c>
      <c r="H105" t="s">
        <v>427</v>
      </c>
      <c r="I105" t="s">
        <v>427</v>
      </c>
      <c r="K105" s="2">
        <v>0.20972222222222223</v>
      </c>
      <c r="L105" s="3">
        <f t="shared" si="9"/>
        <v>296.20972222222224</v>
      </c>
      <c r="M105" t="s">
        <v>427</v>
      </c>
      <c r="N105" t="s">
        <v>427</v>
      </c>
    </row>
    <row r="106" spans="1:14" ht="12.75">
      <c r="A106" t="s">
        <v>89</v>
      </c>
      <c r="B106" s="1">
        <v>36821</v>
      </c>
      <c r="C106" s="2">
        <v>0.21475694444444446</v>
      </c>
      <c r="D106" t="s">
        <v>419</v>
      </c>
      <c r="E106">
        <v>0.666</v>
      </c>
      <c r="F106">
        <v>8.46</v>
      </c>
      <c r="G106" t="s">
        <v>420</v>
      </c>
      <c r="H106">
        <v>1.648</v>
      </c>
      <c r="I106">
        <v>61.3212</v>
      </c>
      <c r="K106" s="2">
        <v>0.21180555555555555</v>
      </c>
      <c r="L106" s="3">
        <f t="shared" si="9"/>
        <v>296.21180555555554</v>
      </c>
      <c r="M106">
        <f t="shared" si="5"/>
        <v>444.794952681388</v>
      </c>
      <c r="N106">
        <f>(277-103)/(-60+(AVERAGE($P$207,$P$47)))*I106+277-((277-103)/(-60+(AVERAGE($P$207,$P$47)))*210)</f>
        <v>100.95018362828807</v>
      </c>
    </row>
    <row r="107" spans="1:14" ht="12.75">
      <c r="A107" t="s">
        <v>90</v>
      </c>
      <c r="B107" s="1">
        <v>36821</v>
      </c>
      <c r="C107" s="2">
        <v>0.21684027777777778</v>
      </c>
      <c r="D107" t="s">
        <v>419</v>
      </c>
      <c r="E107">
        <v>0.668</v>
      </c>
      <c r="F107">
        <v>8.9827</v>
      </c>
      <c r="G107" t="s">
        <v>420</v>
      </c>
      <c r="H107">
        <v>1.65</v>
      </c>
      <c r="I107">
        <v>60.5485</v>
      </c>
      <c r="K107" s="2">
        <v>0.2138888888888889</v>
      </c>
      <c r="L107" s="3">
        <f t="shared" si="9"/>
        <v>296.2138888888889</v>
      </c>
      <c r="M107">
        <f t="shared" si="5"/>
        <v>472.27655099894844</v>
      </c>
      <c r="N107">
        <f>(277-103)/(-60+(AVERAGE($P$207,$P$47)))*I107+277-((277-103)/(-60+(AVERAGE($P$207,$P$47)))*210)</f>
        <v>100.03523345980125</v>
      </c>
    </row>
    <row r="108" spans="1:14" ht="12.75">
      <c r="A108" t="s">
        <v>91</v>
      </c>
      <c r="B108" s="1">
        <v>36821</v>
      </c>
      <c r="C108" s="2">
        <v>0.2189236111111111</v>
      </c>
      <c r="D108" t="s">
        <v>419</v>
      </c>
      <c r="E108">
        <v>0.666</v>
      </c>
      <c r="F108">
        <v>9.0205</v>
      </c>
      <c r="G108" t="s">
        <v>420</v>
      </c>
      <c r="H108">
        <v>1.65</v>
      </c>
      <c r="I108">
        <v>63.6294</v>
      </c>
      <c r="K108" s="2">
        <v>0.21597222222222223</v>
      </c>
      <c r="L108" s="3">
        <f t="shared" si="9"/>
        <v>296.2159722222222</v>
      </c>
      <c r="M108">
        <f t="shared" si="5"/>
        <v>474.2639327024185</v>
      </c>
      <c r="N108">
        <f>(277-103)/(-60+(AVERAGE($P$207,$P$47)))*I108+277-((277-103)/(-60+(AVERAGE($P$207,$P$47)))*210)</f>
        <v>103.68331159373565</v>
      </c>
    </row>
    <row r="109" spans="1:14" ht="12.75">
      <c r="A109" t="s">
        <v>92</v>
      </c>
      <c r="B109" s="1">
        <v>36821</v>
      </c>
      <c r="C109" s="2">
        <v>0.22100694444444444</v>
      </c>
      <c r="D109" t="s">
        <v>419</v>
      </c>
      <c r="E109">
        <v>0.668</v>
      </c>
      <c r="F109">
        <v>9.2147</v>
      </c>
      <c r="G109" t="s">
        <v>420</v>
      </c>
      <c r="H109">
        <v>1.651</v>
      </c>
      <c r="I109">
        <v>62.4407</v>
      </c>
      <c r="K109" s="2">
        <v>0.21805555555555556</v>
      </c>
      <c r="L109" s="3">
        <f t="shared" si="9"/>
        <v>296.21805555555557</v>
      </c>
      <c r="M109">
        <f t="shared" si="5"/>
        <v>484.4742376445847</v>
      </c>
      <c r="N109">
        <f>(277-103)/(-60+(AVERAGE($P$207,$P$47)))*I109+277-((277-103)/(-60+(AVERAGE($P$207,$P$47)))*210)</f>
        <v>102.27577792571401</v>
      </c>
    </row>
    <row r="110" spans="1:14" ht="12.75">
      <c r="A110" t="s">
        <v>93</v>
      </c>
      <c r="B110" s="1">
        <v>36821</v>
      </c>
      <c r="C110" s="2">
        <v>0.2230902777777778</v>
      </c>
      <c r="D110" t="s">
        <v>419</v>
      </c>
      <c r="E110">
        <v>0.668</v>
      </c>
      <c r="F110">
        <v>9.4002</v>
      </c>
      <c r="G110" t="s">
        <v>420</v>
      </c>
      <c r="H110">
        <v>1.65</v>
      </c>
      <c r="I110">
        <v>61.1666</v>
      </c>
      <c r="K110" s="2">
        <v>0.22013888888888888</v>
      </c>
      <c r="L110" s="3">
        <f t="shared" si="9"/>
        <v>296.22013888888887</v>
      </c>
      <c r="M110">
        <f t="shared" si="5"/>
        <v>494.2271293375395</v>
      </c>
      <c r="N110">
        <f>(277-103)/(-60+(AVERAGE($P$207,$P$47)))*I110+277-((277-103)/(-60+(AVERAGE($P$207,$P$47)))*210)</f>
        <v>100.76712254889367</v>
      </c>
    </row>
    <row r="111" spans="1:14" ht="12.75">
      <c r="A111" t="s">
        <v>427</v>
      </c>
      <c r="B111" s="1">
        <v>36821</v>
      </c>
      <c r="C111">
        <f>AVERAGE(C110,C112)</f>
        <v>0.22517939814814814</v>
      </c>
      <c r="D111" t="s">
        <v>419</v>
      </c>
      <c r="E111" t="s">
        <v>427</v>
      </c>
      <c r="F111" t="s">
        <v>427</v>
      </c>
      <c r="G111" t="s">
        <v>420</v>
      </c>
      <c r="H111" t="s">
        <v>427</v>
      </c>
      <c r="I111" t="s">
        <v>427</v>
      </c>
      <c r="K111" s="2">
        <v>0.2222222222222222</v>
      </c>
      <c r="L111" s="3">
        <f t="shared" si="9"/>
        <v>296.22222222222223</v>
      </c>
      <c r="M111" t="s">
        <v>427</v>
      </c>
      <c r="N111" t="s">
        <v>427</v>
      </c>
    </row>
    <row r="112" spans="1:14" ht="12.75">
      <c r="A112" t="s">
        <v>94</v>
      </c>
      <c r="B112" s="1">
        <v>36821</v>
      </c>
      <c r="C112" s="2">
        <v>0.2272685185185185</v>
      </c>
      <c r="D112" t="s">
        <v>419</v>
      </c>
      <c r="E112">
        <v>0.67</v>
      </c>
      <c r="F112">
        <v>9.3453</v>
      </c>
      <c r="G112" t="s">
        <v>420</v>
      </c>
      <c r="H112">
        <v>1.651</v>
      </c>
      <c r="I112">
        <v>61.2365</v>
      </c>
      <c r="K112" s="2">
        <v>0.22430555555555556</v>
      </c>
      <c r="L112" s="3">
        <f t="shared" si="9"/>
        <v>296.22430555555553</v>
      </c>
      <c r="M112">
        <f t="shared" si="5"/>
        <v>491.3406940063091</v>
      </c>
      <c r="N112">
        <f aca="true" t="shared" si="12" ref="N112:N120">(277-103)/(-60+(AVERAGE($P$207,$P$47)))*I112+277-((277-103)/(-60+(AVERAGE($P$207,$P$47)))*210)</f>
        <v>100.84989078595493</v>
      </c>
    </row>
    <row r="113" spans="1:14" ht="12.75">
      <c r="A113" t="s">
        <v>95</v>
      </c>
      <c r="B113" s="1">
        <v>36821</v>
      </c>
      <c r="C113" s="2">
        <v>0.22935185185185183</v>
      </c>
      <c r="D113" t="s">
        <v>419</v>
      </c>
      <c r="E113">
        <v>0.668</v>
      </c>
      <c r="F113">
        <v>8.5933</v>
      </c>
      <c r="G113" t="s">
        <v>420</v>
      </c>
      <c r="H113">
        <v>1.65</v>
      </c>
      <c r="I113">
        <v>62.8826</v>
      </c>
      <c r="K113" s="2">
        <v>0.2263888888888889</v>
      </c>
      <c r="L113" s="3">
        <f t="shared" si="9"/>
        <v>296.2263888888889</v>
      </c>
      <c r="M113">
        <f aca="true" t="shared" si="13" ref="M113:M176">500*F113/AVERAGE($Q$207,$Q$47)</f>
        <v>451.80336487907465</v>
      </c>
      <c r="N113">
        <f t="shared" si="12"/>
        <v>102.79902948447466</v>
      </c>
    </row>
    <row r="114" spans="1:14" ht="12.75">
      <c r="A114" t="s">
        <v>96</v>
      </c>
      <c r="B114" s="1">
        <v>36821</v>
      </c>
      <c r="C114" s="2">
        <v>0.23143518518518516</v>
      </c>
      <c r="D114" t="s">
        <v>419</v>
      </c>
      <c r="E114">
        <v>0.666</v>
      </c>
      <c r="F114">
        <v>9.2289</v>
      </c>
      <c r="G114" t="s">
        <v>420</v>
      </c>
      <c r="H114">
        <v>1.65</v>
      </c>
      <c r="I114">
        <v>61.0343</v>
      </c>
      <c r="K114" s="2">
        <v>0.22847222222222222</v>
      </c>
      <c r="L114" s="3">
        <f t="shared" si="9"/>
        <v>296.2284722222222</v>
      </c>
      <c r="M114">
        <f t="shared" si="13"/>
        <v>485.22082018927443</v>
      </c>
      <c r="N114">
        <f t="shared" si="12"/>
        <v>100.61046678690218</v>
      </c>
    </row>
    <row r="115" spans="1:14" ht="12.75">
      <c r="A115" t="s">
        <v>97</v>
      </c>
      <c r="B115" s="1">
        <v>36821</v>
      </c>
      <c r="C115" s="2">
        <v>0.23351851851851854</v>
      </c>
      <c r="D115" t="s">
        <v>419</v>
      </c>
      <c r="E115">
        <v>0.666</v>
      </c>
      <c r="F115">
        <v>8.6338</v>
      </c>
      <c r="G115" t="s">
        <v>420</v>
      </c>
      <c r="H115">
        <v>1.648</v>
      </c>
      <c r="I115">
        <v>62.1014</v>
      </c>
      <c r="K115" s="2">
        <v>0.23055555555555554</v>
      </c>
      <c r="L115" s="3">
        <f t="shared" si="9"/>
        <v>296.23055555555555</v>
      </c>
      <c r="M115">
        <f t="shared" si="13"/>
        <v>453.9327024185069</v>
      </c>
      <c r="N115">
        <f t="shared" si="12"/>
        <v>101.87401450890599</v>
      </c>
    </row>
    <row r="116" spans="1:14" ht="12.75">
      <c r="A116" t="s">
        <v>98</v>
      </c>
      <c r="B116" s="1">
        <v>36821</v>
      </c>
      <c r="C116" s="2">
        <v>0.23560185185185187</v>
      </c>
      <c r="D116" t="s">
        <v>419</v>
      </c>
      <c r="E116">
        <v>0.668</v>
      </c>
      <c r="F116">
        <v>8.5482</v>
      </c>
      <c r="G116" t="s">
        <v>420</v>
      </c>
      <c r="H116">
        <v>1.651</v>
      </c>
      <c r="I116">
        <v>61.636</v>
      </c>
      <c r="K116" s="2">
        <v>0.23263888888888887</v>
      </c>
      <c r="L116" s="3">
        <f t="shared" si="9"/>
        <v>296.2326388888889</v>
      </c>
      <c r="M116">
        <f t="shared" si="13"/>
        <v>449.4321766561514</v>
      </c>
      <c r="N116">
        <f t="shared" si="12"/>
        <v>101.32293671880143</v>
      </c>
    </row>
    <row r="117" spans="1:14" ht="12.75">
      <c r="A117" t="s">
        <v>99</v>
      </c>
      <c r="B117" s="1">
        <v>36821</v>
      </c>
      <c r="C117" s="2">
        <v>0.23769675925925926</v>
      </c>
      <c r="D117" t="s">
        <v>419</v>
      </c>
      <c r="E117">
        <v>0.668</v>
      </c>
      <c r="F117">
        <v>9.3563</v>
      </c>
      <c r="G117" t="s">
        <v>420</v>
      </c>
      <c r="H117">
        <v>1.648</v>
      </c>
      <c r="I117">
        <v>59.7036</v>
      </c>
      <c r="K117" s="2">
        <v>0.2347222222222222</v>
      </c>
      <c r="L117" s="3">
        <f t="shared" si="9"/>
        <v>296.2347222222222</v>
      </c>
      <c r="M117">
        <f t="shared" si="13"/>
        <v>491.919032597266</v>
      </c>
      <c r="N117">
        <f t="shared" si="12"/>
        <v>99.03479163586633</v>
      </c>
    </row>
    <row r="118" spans="1:14" ht="12.75">
      <c r="A118" t="s">
        <v>100</v>
      </c>
      <c r="B118" s="1">
        <v>36821</v>
      </c>
      <c r="C118" s="2">
        <v>0.2397800925925926</v>
      </c>
      <c r="D118" t="s">
        <v>419</v>
      </c>
      <c r="E118">
        <v>0.668</v>
      </c>
      <c r="F118">
        <v>8.4823</v>
      </c>
      <c r="G118" t="s">
        <v>420</v>
      </c>
      <c r="H118">
        <v>1.65</v>
      </c>
      <c r="I118">
        <v>63.4281</v>
      </c>
      <c r="K118" s="2">
        <v>0.23680555555555557</v>
      </c>
      <c r="L118" s="3">
        <f t="shared" si="9"/>
        <v>296.2368055555556</v>
      </c>
      <c r="M118">
        <f t="shared" si="13"/>
        <v>445.9674027339643</v>
      </c>
      <c r="N118">
        <f t="shared" si="12"/>
        <v>103.44495328013863</v>
      </c>
    </row>
    <row r="119" spans="1:14" ht="12.75">
      <c r="A119" t="s">
        <v>101</v>
      </c>
      <c r="B119" s="1">
        <v>36821</v>
      </c>
      <c r="C119" s="2">
        <v>0.2418634259259259</v>
      </c>
      <c r="D119" t="s">
        <v>419</v>
      </c>
      <c r="E119">
        <v>0.668</v>
      </c>
      <c r="F119">
        <v>9.0656</v>
      </c>
      <c r="G119" t="s">
        <v>420</v>
      </c>
      <c r="H119">
        <v>1.651</v>
      </c>
      <c r="I119">
        <v>64.0996</v>
      </c>
      <c r="K119" s="2">
        <v>0.2388888888888889</v>
      </c>
      <c r="L119" s="3">
        <f t="shared" si="9"/>
        <v>296.2388888888889</v>
      </c>
      <c r="M119">
        <f t="shared" si="13"/>
        <v>476.63512092534177</v>
      </c>
      <c r="N119">
        <f t="shared" si="12"/>
        <v>104.24007303960406</v>
      </c>
    </row>
    <row r="120" spans="1:14" ht="12.75">
      <c r="A120" t="s">
        <v>102</v>
      </c>
      <c r="B120" s="1">
        <v>36821</v>
      </c>
      <c r="C120" s="2">
        <v>0.24394675925925924</v>
      </c>
      <c r="D120" t="s">
        <v>419</v>
      </c>
      <c r="E120">
        <v>0.666</v>
      </c>
      <c r="F120">
        <v>8.9421</v>
      </c>
      <c r="G120" t="s">
        <v>420</v>
      </c>
      <c r="H120">
        <v>1.65</v>
      </c>
      <c r="I120">
        <v>61.9631</v>
      </c>
      <c r="K120" s="2">
        <v>0.24097222222222223</v>
      </c>
      <c r="L120" s="3">
        <f t="shared" si="9"/>
        <v>296.24097222222224</v>
      </c>
      <c r="M120">
        <f t="shared" si="13"/>
        <v>470.14195583596216</v>
      </c>
      <c r="N120">
        <f t="shared" si="12"/>
        <v>101.71025417720966</v>
      </c>
    </row>
    <row r="121" spans="1:14" ht="12.75">
      <c r="A121" t="s">
        <v>427</v>
      </c>
      <c r="B121" s="1">
        <v>36821</v>
      </c>
      <c r="C121">
        <f>AVERAGE(C120,C122)</f>
        <v>0.24603009259259256</v>
      </c>
      <c r="D121" t="s">
        <v>419</v>
      </c>
      <c r="E121" t="s">
        <v>427</v>
      </c>
      <c r="F121" t="s">
        <v>427</v>
      </c>
      <c r="G121" t="s">
        <v>420</v>
      </c>
      <c r="H121" t="s">
        <v>427</v>
      </c>
      <c r="I121" t="s">
        <v>427</v>
      </c>
      <c r="K121" s="2">
        <v>0.24305555555555555</v>
      </c>
      <c r="L121" s="3">
        <f t="shared" si="9"/>
        <v>296.24305555555554</v>
      </c>
      <c r="M121" t="s">
        <v>427</v>
      </c>
      <c r="N121" t="s">
        <v>427</v>
      </c>
    </row>
    <row r="122" spans="1:14" ht="12.75">
      <c r="A122" t="s">
        <v>103</v>
      </c>
      <c r="B122" s="1">
        <v>36821</v>
      </c>
      <c r="C122" s="2">
        <v>0.24811342592592592</v>
      </c>
      <c r="D122" t="s">
        <v>419</v>
      </c>
      <c r="E122">
        <v>0.668</v>
      </c>
      <c r="F122">
        <v>9.3463</v>
      </c>
      <c r="G122" t="s">
        <v>420</v>
      </c>
      <c r="H122">
        <v>1.648</v>
      </c>
      <c r="I122">
        <v>60.1338</v>
      </c>
      <c r="K122" s="2">
        <v>0.24513888888888888</v>
      </c>
      <c r="L122" s="3">
        <f t="shared" si="9"/>
        <v>296.2451388888889</v>
      </c>
      <c r="M122">
        <f t="shared" si="13"/>
        <v>491.39327024185064</v>
      </c>
      <c r="N122">
        <f>(277-103)/(-60+(AVERAGE($P$207,$P$47)))*I122+277-((277-103)/(-60+(AVERAGE($P$207,$P$47)))*210)</f>
        <v>99.54418928370251</v>
      </c>
    </row>
    <row r="123" spans="1:14" ht="12.75">
      <c r="A123" t="s">
        <v>104</v>
      </c>
      <c r="B123" s="1">
        <v>36821</v>
      </c>
      <c r="C123" s="2">
        <v>0.25019675925925927</v>
      </c>
      <c r="D123" t="s">
        <v>419</v>
      </c>
      <c r="E123">
        <v>0.671</v>
      </c>
      <c r="F123">
        <v>9.4405</v>
      </c>
      <c r="G123" t="s">
        <v>420</v>
      </c>
      <c r="H123">
        <v>1.655</v>
      </c>
      <c r="I123">
        <v>61.8452</v>
      </c>
      <c r="K123" s="2">
        <v>0.24722222222222223</v>
      </c>
      <c r="L123" s="3">
        <f t="shared" si="9"/>
        <v>296.2472222222222</v>
      </c>
      <c r="M123">
        <f t="shared" si="13"/>
        <v>496.3459516298633</v>
      </c>
      <c r="N123">
        <f>(277-103)/(-60+(AVERAGE($P$207,$P$47)))*I123+277-((277-103)/(-60+(AVERAGE($P$207,$P$47)))*210)</f>
        <v>101.57064938250977</v>
      </c>
    </row>
    <row r="124" spans="1:14" ht="12.75">
      <c r="A124" t="s">
        <v>105</v>
      </c>
      <c r="B124" s="1">
        <v>36821</v>
      </c>
      <c r="C124" s="2">
        <v>0.25229166666666664</v>
      </c>
      <c r="D124" t="s">
        <v>419</v>
      </c>
      <c r="E124">
        <v>0.67</v>
      </c>
      <c r="F124">
        <v>9.4908</v>
      </c>
      <c r="G124" t="s">
        <v>420</v>
      </c>
      <c r="H124">
        <v>1.65</v>
      </c>
      <c r="I124">
        <v>59.4158</v>
      </c>
      <c r="K124" s="2">
        <v>0.24930555555555556</v>
      </c>
      <c r="L124" s="3">
        <f t="shared" si="9"/>
        <v>296.24930555555557</v>
      </c>
      <c r="M124">
        <f t="shared" si="13"/>
        <v>498.9905362776025</v>
      </c>
      <c r="N124">
        <f>(277-103)/(-60+(AVERAGE($P$207,$P$47)))*I124+277-((277-103)/(-60+(AVERAGE($P$207,$P$47)))*210)</f>
        <v>98.6940091090247</v>
      </c>
    </row>
    <row r="125" spans="1:14" ht="12.75">
      <c r="A125" t="s">
        <v>427</v>
      </c>
      <c r="B125" s="1">
        <v>36821</v>
      </c>
      <c r="C125">
        <f>AVERAGE(C124,C126)</f>
        <v>0.254375</v>
      </c>
      <c r="D125" t="s">
        <v>419</v>
      </c>
      <c r="E125" t="s">
        <v>427</v>
      </c>
      <c r="F125" t="s">
        <v>427</v>
      </c>
      <c r="G125" t="s">
        <v>420</v>
      </c>
      <c r="H125" t="s">
        <v>427</v>
      </c>
      <c r="I125" t="s">
        <v>427</v>
      </c>
      <c r="K125" s="2">
        <v>0.2513888888888889</v>
      </c>
      <c r="L125" s="3">
        <f t="shared" si="9"/>
        <v>296.25138888888887</v>
      </c>
      <c r="M125" t="s">
        <v>427</v>
      </c>
      <c r="N125" t="s">
        <v>427</v>
      </c>
    </row>
    <row r="126" spans="1:14" ht="12.75">
      <c r="A126" t="s">
        <v>106</v>
      </c>
      <c r="B126" s="1">
        <v>36821</v>
      </c>
      <c r="C126" s="2">
        <v>0.25645833333333334</v>
      </c>
      <c r="D126" t="s">
        <v>419</v>
      </c>
      <c r="E126">
        <v>0.668</v>
      </c>
      <c r="F126">
        <v>8.6888</v>
      </c>
      <c r="G126" t="s">
        <v>420</v>
      </c>
      <c r="H126">
        <v>1.65</v>
      </c>
      <c r="I126">
        <v>60.7819</v>
      </c>
      <c r="K126" s="2">
        <v>0.2534722222222222</v>
      </c>
      <c r="L126" s="3">
        <f t="shared" si="9"/>
        <v>296.25347222222223</v>
      </c>
      <c r="M126">
        <f t="shared" si="13"/>
        <v>456.82439537329134</v>
      </c>
      <c r="N126">
        <f aca="true" t="shared" si="14" ref="N126:N133">(277-103)/(-60+(AVERAGE($P$207,$P$47)))*I126+277-((277-103)/(-60+(AVERAGE($P$207,$P$47)))*210)</f>
        <v>100.31160122131905</v>
      </c>
    </row>
    <row r="127" spans="1:14" ht="12.75">
      <c r="A127" t="s">
        <v>107</v>
      </c>
      <c r="B127" s="1">
        <v>36821</v>
      </c>
      <c r="C127" s="2">
        <v>0.25854166666666667</v>
      </c>
      <c r="D127" t="s">
        <v>419</v>
      </c>
      <c r="E127">
        <v>0.666</v>
      </c>
      <c r="F127">
        <v>9.1435</v>
      </c>
      <c r="G127" t="s">
        <v>420</v>
      </c>
      <c r="H127">
        <v>1.65</v>
      </c>
      <c r="I127">
        <v>63.4547</v>
      </c>
      <c r="K127" s="2">
        <v>0.2555555555555556</v>
      </c>
      <c r="L127" s="3">
        <f t="shared" si="9"/>
        <v>296.25555555555553</v>
      </c>
      <c r="M127">
        <f t="shared" si="13"/>
        <v>480.73080967402734</v>
      </c>
      <c r="N127">
        <f t="shared" si="14"/>
        <v>103.47645020583008</v>
      </c>
    </row>
    <row r="128" spans="1:14" ht="12.75">
      <c r="A128" t="s">
        <v>108</v>
      </c>
      <c r="B128" s="1">
        <v>36821</v>
      </c>
      <c r="C128" s="2">
        <v>0.260625</v>
      </c>
      <c r="D128" t="s">
        <v>419</v>
      </c>
      <c r="E128">
        <v>0.668</v>
      </c>
      <c r="F128">
        <v>9.6835</v>
      </c>
      <c r="G128" t="s">
        <v>420</v>
      </c>
      <c r="H128">
        <v>1.651</v>
      </c>
      <c r="I128">
        <v>63.2985</v>
      </c>
      <c r="K128" s="2">
        <v>0.2576388888888889</v>
      </c>
      <c r="L128" s="3">
        <f t="shared" si="9"/>
        <v>296.2576388888889</v>
      </c>
      <c r="M128">
        <f t="shared" si="13"/>
        <v>509.12197686645635</v>
      </c>
      <c r="N128">
        <f t="shared" si="14"/>
        <v>103.29149457451433</v>
      </c>
    </row>
    <row r="129" spans="1:14" ht="12.75">
      <c r="A129" t="s">
        <v>109</v>
      </c>
      <c r="B129" s="1">
        <v>36821</v>
      </c>
      <c r="C129" s="2">
        <v>0.2627083333333333</v>
      </c>
      <c r="D129" t="s">
        <v>419</v>
      </c>
      <c r="E129">
        <v>0.67</v>
      </c>
      <c r="F129">
        <v>8.9227</v>
      </c>
      <c r="G129" t="s">
        <v>420</v>
      </c>
      <c r="H129">
        <v>1.65</v>
      </c>
      <c r="I129">
        <v>60.2211</v>
      </c>
      <c r="K129" s="2">
        <v>0.25972222222222224</v>
      </c>
      <c r="L129" s="3">
        <f t="shared" si="9"/>
        <v>296.2597222222222</v>
      </c>
      <c r="M129">
        <f t="shared" si="13"/>
        <v>469.1219768664564</v>
      </c>
      <c r="N129">
        <f t="shared" si="14"/>
        <v>99.64756077290775</v>
      </c>
    </row>
    <row r="130" spans="1:14" ht="12.75">
      <c r="A130" t="s">
        <v>110</v>
      </c>
      <c r="B130" s="1">
        <v>36821</v>
      </c>
      <c r="C130" s="2">
        <v>0.2647916666666667</v>
      </c>
      <c r="D130" t="s">
        <v>419</v>
      </c>
      <c r="E130">
        <v>0.67</v>
      </c>
      <c r="F130">
        <v>8.9054</v>
      </c>
      <c r="G130" t="s">
        <v>420</v>
      </c>
      <c r="H130">
        <v>1.651</v>
      </c>
      <c r="I130">
        <v>65.1129</v>
      </c>
      <c r="K130" s="2">
        <v>0.26180555555555557</v>
      </c>
      <c r="L130" s="3">
        <f t="shared" si="9"/>
        <v>296.26180555555555</v>
      </c>
      <c r="M130">
        <f t="shared" si="13"/>
        <v>468.2124079915878</v>
      </c>
      <c r="N130">
        <f t="shared" si="14"/>
        <v>105.43991645325451</v>
      </c>
    </row>
    <row r="131" spans="1:14" ht="12.75">
      <c r="A131" t="s">
        <v>111</v>
      </c>
      <c r="B131" s="1">
        <v>36821</v>
      </c>
      <c r="C131" s="2">
        <v>0.26693287037037033</v>
      </c>
      <c r="D131" t="s">
        <v>419</v>
      </c>
      <c r="E131">
        <v>0.668</v>
      </c>
      <c r="F131">
        <v>9.0409</v>
      </c>
      <c r="G131" t="s">
        <v>420</v>
      </c>
      <c r="H131">
        <v>1.651</v>
      </c>
      <c r="I131">
        <v>64.3985</v>
      </c>
      <c r="K131" s="2">
        <v>0.2638888888888889</v>
      </c>
      <c r="L131" s="3">
        <f t="shared" si="9"/>
        <v>296.2638888888889</v>
      </c>
      <c r="M131">
        <f t="shared" si="13"/>
        <v>475.33648790746594</v>
      </c>
      <c r="N131">
        <f t="shared" si="14"/>
        <v>104.59399902039962</v>
      </c>
    </row>
    <row r="132" spans="1:14" ht="12.75">
      <c r="A132" t="s">
        <v>112</v>
      </c>
      <c r="B132" s="1">
        <v>36821</v>
      </c>
      <c r="C132" s="2">
        <v>0.2690162037037037</v>
      </c>
      <c r="D132" t="s">
        <v>419</v>
      </c>
      <c r="E132">
        <v>0.666</v>
      </c>
      <c r="F132">
        <v>8.6133</v>
      </c>
      <c r="G132" t="s">
        <v>420</v>
      </c>
      <c r="H132">
        <v>1.651</v>
      </c>
      <c r="I132">
        <v>61.8468</v>
      </c>
      <c r="K132" s="2">
        <v>0.2659722222222222</v>
      </c>
      <c r="L132" s="3">
        <f t="shared" si="9"/>
        <v>296.2659722222222</v>
      </c>
      <c r="M132">
        <f t="shared" si="13"/>
        <v>452.85488958990544</v>
      </c>
      <c r="N132">
        <f t="shared" si="14"/>
        <v>101.57254393443111</v>
      </c>
    </row>
    <row r="133" spans="1:14" ht="12.75">
      <c r="A133" t="s">
        <v>113</v>
      </c>
      <c r="B133" s="1">
        <v>36821</v>
      </c>
      <c r="C133" s="2">
        <v>0.27111111111111114</v>
      </c>
      <c r="D133" t="s">
        <v>419</v>
      </c>
      <c r="E133">
        <v>0.668</v>
      </c>
      <c r="F133">
        <v>10.7364</v>
      </c>
      <c r="G133" t="s">
        <v>420</v>
      </c>
      <c r="H133">
        <v>1.651</v>
      </c>
      <c r="I133">
        <v>63.7777</v>
      </c>
      <c r="K133" s="2">
        <v>0.26805555555555555</v>
      </c>
      <c r="L133" s="3">
        <f t="shared" si="9"/>
        <v>296.2680555555556</v>
      </c>
      <c r="M133">
        <f t="shared" si="13"/>
        <v>564.4794952681387</v>
      </c>
      <c r="N133">
        <f t="shared" si="14"/>
        <v>103.85891287494002</v>
      </c>
    </row>
    <row r="134" spans="1:14" ht="12.75">
      <c r="A134" t="s">
        <v>427</v>
      </c>
      <c r="B134" s="1">
        <v>36821</v>
      </c>
      <c r="C134">
        <f>AVERAGE(C133,C135)</f>
        <v>0.27316550925925925</v>
      </c>
      <c r="D134" t="s">
        <v>419</v>
      </c>
      <c r="E134" t="s">
        <v>427</v>
      </c>
      <c r="F134" t="s">
        <v>427</v>
      </c>
      <c r="G134" t="s">
        <v>420</v>
      </c>
      <c r="H134" t="s">
        <v>427</v>
      </c>
      <c r="I134" t="s">
        <v>427</v>
      </c>
      <c r="K134" s="2">
        <v>0.2701388888888889</v>
      </c>
      <c r="L134" s="3">
        <f aca="true" t="shared" si="15" ref="L134:L197">B134-DATE(1999,12,31)+K134</f>
        <v>296.2701388888889</v>
      </c>
      <c r="M134" t="s">
        <v>427</v>
      </c>
      <c r="N134" t="s">
        <v>427</v>
      </c>
    </row>
    <row r="135" spans="1:14" ht="12.75">
      <c r="A135" t="s">
        <v>114</v>
      </c>
      <c r="B135" s="1">
        <v>36821</v>
      </c>
      <c r="C135" s="2">
        <v>0.27521990740740737</v>
      </c>
      <c r="D135" t="s">
        <v>419</v>
      </c>
      <c r="E135">
        <v>0.671</v>
      </c>
      <c r="F135">
        <v>8.926</v>
      </c>
      <c r="G135" t="s">
        <v>420</v>
      </c>
      <c r="H135">
        <v>1.651</v>
      </c>
      <c r="I135">
        <v>60.0156</v>
      </c>
      <c r="K135" s="2">
        <v>0.2722222222222222</v>
      </c>
      <c r="L135" s="3">
        <f t="shared" si="15"/>
        <v>296.27222222222224</v>
      </c>
      <c r="M135">
        <f t="shared" si="13"/>
        <v>469.29547844374343</v>
      </c>
      <c r="N135">
        <f>(277-103)/(-60+(AVERAGE($P$207,$P$47)))*I135+277-((277-103)/(-60+(AVERAGE($P$207,$P$47)))*210)</f>
        <v>99.40422926051735</v>
      </c>
    </row>
    <row r="136" spans="1:14" ht="12.75">
      <c r="A136" t="s">
        <v>115</v>
      </c>
      <c r="B136" s="1">
        <v>36821</v>
      </c>
      <c r="C136" s="2">
        <v>0.27730324074074075</v>
      </c>
      <c r="D136" t="s">
        <v>419</v>
      </c>
      <c r="E136">
        <v>0.666</v>
      </c>
      <c r="F136">
        <v>9.5668</v>
      </c>
      <c r="G136" t="s">
        <v>420</v>
      </c>
      <c r="H136">
        <v>1.648</v>
      </c>
      <c r="I136">
        <v>61.1471</v>
      </c>
      <c r="K136" s="2">
        <v>0.2743055555555555</v>
      </c>
      <c r="L136" s="3">
        <f t="shared" si="15"/>
        <v>296.27430555555554</v>
      </c>
      <c r="M136">
        <f t="shared" si="13"/>
        <v>502.98633017875926</v>
      </c>
      <c r="N136">
        <f>(277-103)/(-60+(AVERAGE($P$207,$P$47)))*I136+277-((277-103)/(-60+(AVERAGE($P$207,$P$47)))*210)</f>
        <v>100.74403269735296</v>
      </c>
    </row>
    <row r="137" spans="1:14" ht="12.75">
      <c r="A137" t="s">
        <v>116</v>
      </c>
      <c r="B137" s="1">
        <v>36821</v>
      </c>
      <c r="C137" s="2">
        <v>0.2793865740740741</v>
      </c>
      <c r="D137" t="s">
        <v>419</v>
      </c>
      <c r="E137">
        <v>0.666</v>
      </c>
      <c r="F137">
        <v>8.9112</v>
      </c>
      <c r="G137" t="s">
        <v>420</v>
      </c>
      <c r="H137">
        <v>1.648</v>
      </c>
      <c r="I137">
        <v>61.7405</v>
      </c>
      <c r="K137" s="2">
        <v>0.27638888888888885</v>
      </c>
      <c r="L137" s="3">
        <f t="shared" si="15"/>
        <v>296.2763888888889</v>
      </c>
      <c r="M137">
        <f t="shared" si="13"/>
        <v>468.5173501577287</v>
      </c>
      <c r="N137">
        <f>(277-103)/(-60+(AVERAGE($P$207,$P$47)))*I137+277-((277-103)/(-60+(AVERAGE($P$207,$P$47)))*210)</f>
        <v>101.44667464116054</v>
      </c>
    </row>
    <row r="138" spans="1:14" ht="12.75">
      <c r="A138" t="s">
        <v>427</v>
      </c>
      <c r="B138" s="1">
        <v>36821</v>
      </c>
      <c r="C138">
        <f>AVERAGE(C137,C139)</f>
        <v>0.2814756944444444</v>
      </c>
      <c r="D138" t="s">
        <v>419</v>
      </c>
      <c r="E138" t="s">
        <v>427</v>
      </c>
      <c r="F138" t="s">
        <v>427</v>
      </c>
      <c r="G138" t="s">
        <v>420</v>
      </c>
      <c r="H138" t="s">
        <v>427</v>
      </c>
      <c r="I138" t="s">
        <v>427</v>
      </c>
      <c r="K138" s="2">
        <v>0.27847222222222223</v>
      </c>
      <c r="L138" s="3">
        <f t="shared" si="15"/>
        <v>296.2784722222222</v>
      </c>
      <c r="M138" t="s">
        <v>427</v>
      </c>
      <c r="N138" t="s">
        <v>427</v>
      </c>
    </row>
    <row r="139" spans="1:14" ht="12.75">
      <c r="A139" t="s">
        <v>117</v>
      </c>
      <c r="B139" s="1">
        <v>36821</v>
      </c>
      <c r="C139" s="2">
        <v>0.2835648148148148</v>
      </c>
      <c r="D139" t="s">
        <v>419</v>
      </c>
      <c r="E139">
        <v>0.666</v>
      </c>
      <c r="F139">
        <v>8.6643</v>
      </c>
      <c r="G139" t="s">
        <v>420</v>
      </c>
      <c r="H139">
        <v>1.646</v>
      </c>
      <c r="I139">
        <v>61.4995</v>
      </c>
      <c r="K139" s="2">
        <v>0.28055555555555556</v>
      </c>
      <c r="L139" s="3">
        <f t="shared" si="15"/>
        <v>296.28055555555557</v>
      </c>
      <c r="M139">
        <f t="shared" si="13"/>
        <v>455.53627760252374</v>
      </c>
      <c r="N139">
        <f>(277-103)/(-60+(AVERAGE($P$207,$P$47)))*I139+277-((277-103)/(-60+(AVERAGE($P$207,$P$47)))*210)</f>
        <v>101.16130775801656</v>
      </c>
    </row>
    <row r="140" spans="1:14" ht="12.75">
      <c r="A140" t="s">
        <v>118</v>
      </c>
      <c r="B140" s="1">
        <v>36821</v>
      </c>
      <c r="C140" s="2">
        <v>0.28564814814814815</v>
      </c>
      <c r="D140" t="s">
        <v>419</v>
      </c>
      <c r="E140">
        <v>0.666</v>
      </c>
      <c r="F140">
        <v>9.008</v>
      </c>
      <c r="G140" t="s">
        <v>420</v>
      </c>
      <c r="H140">
        <v>1.65</v>
      </c>
      <c r="I140">
        <v>62.0434</v>
      </c>
      <c r="K140" s="2">
        <v>0.2826388888888889</v>
      </c>
      <c r="L140" s="3">
        <f t="shared" si="15"/>
        <v>296.28263888888887</v>
      </c>
      <c r="M140">
        <f t="shared" si="13"/>
        <v>473.6067297581493</v>
      </c>
      <c r="N140">
        <f>(277-103)/(-60+(AVERAGE($P$207,$P$47)))*I140+277-((277-103)/(-60+(AVERAGE($P$207,$P$47)))*210)</f>
        <v>101.80533700175931</v>
      </c>
    </row>
    <row r="141" spans="1:14" ht="12.75">
      <c r="A141" t="s">
        <v>119</v>
      </c>
      <c r="B141" s="1">
        <v>36821</v>
      </c>
      <c r="C141" s="2">
        <v>0.2877314814814815</v>
      </c>
      <c r="D141" t="s">
        <v>419</v>
      </c>
      <c r="E141">
        <v>0.668</v>
      </c>
      <c r="F141">
        <v>8.327</v>
      </c>
      <c r="G141" t="s">
        <v>420</v>
      </c>
      <c r="H141">
        <v>1.648</v>
      </c>
      <c r="I141">
        <v>61.6842</v>
      </c>
      <c r="K141" s="2">
        <v>0.2847222222222222</v>
      </c>
      <c r="L141" s="3">
        <f t="shared" si="15"/>
        <v>296.28472222222223</v>
      </c>
      <c r="M141">
        <f t="shared" si="13"/>
        <v>437.80231335436383</v>
      </c>
      <c r="N141">
        <f>(277-103)/(-60+(AVERAGE($P$207,$P$47)))*I141+277-((277-103)/(-60+(AVERAGE($P$207,$P$47)))*210)</f>
        <v>101.38001009543024</v>
      </c>
    </row>
    <row r="142" spans="1:14" ht="12.75">
      <c r="A142" t="s">
        <v>427</v>
      </c>
      <c r="B142" s="1">
        <v>36821</v>
      </c>
      <c r="C142">
        <f>AVERAGE(C141,C143)</f>
        <v>0.2898148148148148</v>
      </c>
      <c r="D142" t="s">
        <v>419</v>
      </c>
      <c r="E142" t="s">
        <v>427</v>
      </c>
      <c r="F142" t="s">
        <v>427</v>
      </c>
      <c r="G142" t="s">
        <v>420</v>
      </c>
      <c r="H142" t="s">
        <v>427</v>
      </c>
      <c r="I142" t="s">
        <v>427</v>
      </c>
      <c r="K142" s="2">
        <v>0.28680555555555554</v>
      </c>
      <c r="L142" s="3">
        <f t="shared" si="15"/>
        <v>296.28680555555553</v>
      </c>
      <c r="M142" t="s">
        <v>427</v>
      </c>
      <c r="N142" t="s">
        <v>427</v>
      </c>
    </row>
    <row r="143" spans="1:14" ht="12.75">
      <c r="A143" t="s">
        <v>120</v>
      </c>
      <c r="B143" s="1">
        <v>36821</v>
      </c>
      <c r="C143" s="2">
        <v>0.29189814814814813</v>
      </c>
      <c r="D143" t="s">
        <v>419</v>
      </c>
      <c r="E143">
        <v>0.668</v>
      </c>
      <c r="F143">
        <v>9.2145</v>
      </c>
      <c r="G143" t="s">
        <v>420</v>
      </c>
      <c r="H143">
        <v>1.65</v>
      </c>
      <c r="I143">
        <v>63.0783</v>
      </c>
      <c r="K143" s="2">
        <v>0.2888888888888889</v>
      </c>
      <c r="L143" s="3">
        <f t="shared" si="15"/>
        <v>296.2888888888889</v>
      </c>
      <c r="M143">
        <f t="shared" si="13"/>
        <v>484.4637223974764</v>
      </c>
      <c r="N143">
        <f aca="true" t="shared" si="16" ref="N143:N157">(277-103)/(-60+(AVERAGE($P$207,$P$47)))*I143+277-((277-103)/(-60+(AVERAGE($P$207,$P$47)))*210)</f>
        <v>103.03075686634713</v>
      </c>
    </row>
    <row r="144" spans="1:14" ht="12.75">
      <c r="A144" t="s">
        <v>121</v>
      </c>
      <c r="B144" s="1">
        <v>36821</v>
      </c>
      <c r="C144" s="2">
        <v>0.29398148148148145</v>
      </c>
      <c r="D144" t="s">
        <v>419</v>
      </c>
      <c r="E144">
        <v>0.666</v>
      </c>
      <c r="F144">
        <v>8.8606</v>
      </c>
      <c r="G144" t="s">
        <v>420</v>
      </c>
      <c r="H144">
        <v>1.646</v>
      </c>
      <c r="I144">
        <v>70.3033</v>
      </c>
      <c r="K144" s="2">
        <v>0.29097222222222224</v>
      </c>
      <c r="L144" s="3">
        <f t="shared" si="15"/>
        <v>296.2909722222222</v>
      </c>
      <c r="M144">
        <f t="shared" si="13"/>
        <v>465.8569926393271</v>
      </c>
      <c r="N144">
        <f t="shared" si="16"/>
        <v>111.58584288591157</v>
      </c>
    </row>
    <row r="145" spans="1:14" ht="12.75">
      <c r="A145" t="s">
        <v>122</v>
      </c>
      <c r="B145" s="1">
        <v>36821</v>
      </c>
      <c r="C145" s="2">
        <v>0.2960648148148148</v>
      </c>
      <c r="D145" t="s">
        <v>419</v>
      </c>
      <c r="E145">
        <v>0.668</v>
      </c>
      <c r="F145">
        <v>8.5138</v>
      </c>
      <c r="G145" t="s">
        <v>420</v>
      </c>
      <c r="H145">
        <v>1.65</v>
      </c>
      <c r="I145">
        <v>64.3796</v>
      </c>
      <c r="K145" s="2">
        <v>0.29305555555555557</v>
      </c>
      <c r="L145" s="3">
        <f t="shared" si="15"/>
        <v>296.29305555555555</v>
      </c>
      <c r="M145">
        <f t="shared" si="13"/>
        <v>447.6235541535226</v>
      </c>
      <c r="N145">
        <f t="shared" si="16"/>
        <v>104.57161962582938</v>
      </c>
    </row>
    <row r="146" spans="1:14" ht="12.75">
      <c r="A146" t="s">
        <v>123</v>
      </c>
      <c r="B146" s="1">
        <v>36821</v>
      </c>
      <c r="C146" s="2">
        <v>0.29815972222222226</v>
      </c>
      <c r="D146" t="s">
        <v>419</v>
      </c>
      <c r="E146">
        <v>0.671</v>
      </c>
      <c r="F146">
        <v>8.6919</v>
      </c>
      <c r="G146" t="s">
        <v>420</v>
      </c>
      <c r="H146">
        <v>1.653</v>
      </c>
      <c r="I146">
        <v>62.2794</v>
      </c>
      <c r="K146" s="2">
        <v>0.2951388888888889</v>
      </c>
      <c r="L146" s="3">
        <f t="shared" si="15"/>
        <v>296.2951388888889</v>
      </c>
      <c r="M146">
        <f t="shared" si="13"/>
        <v>456.98738170347</v>
      </c>
      <c r="N146">
        <f t="shared" si="16"/>
        <v>102.08478341014921</v>
      </c>
    </row>
    <row r="147" spans="1:14" ht="12.75">
      <c r="A147" t="s">
        <v>124</v>
      </c>
      <c r="B147" s="1">
        <v>36821</v>
      </c>
      <c r="C147" s="2">
        <v>0.3002430555555556</v>
      </c>
      <c r="D147" t="s">
        <v>419</v>
      </c>
      <c r="E147">
        <v>0.673</v>
      </c>
      <c r="F147">
        <v>9.0236</v>
      </c>
      <c r="G147" t="s">
        <v>420</v>
      </c>
      <c r="H147">
        <v>1.655</v>
      </c>
      <c r="I147">
        <v>59.9088</v>
      </c>
      <c r="K147" s="2">
        <v>0.2972222222222222</v>
      </c>
      <c r="L147" s="3">
        <f t="shared" si="15"/>
        <v>296.2972222222222</v>
      </c>
      <c r="M147">
        <f t="shared" si="13"/>
        <v>474.4269190325973</v>
      </c>
      <c r="N147">
        <f t="shared" si="16"/>
        <v>99.27776791977146</v>
      </c>
    </row>
    <row r="148" spans="1:14" ht="12.75">
      <c r="A148" t="s">
        <v>125</v>
      </c>
      <c r="B148" s="1">
        <v>36821</v>
      </c>
      <c r="C148" s="2">
        <v>0.3023263888888889</v>
      </c>
      <c r="D148" t="s">
        <v>419</v>
      </c>
      <c r="E148">
        <v>0.666</v>
      </c>
      <c r="F148">
        <v>8.9252</v>
      </c>
      <c r="G148" t="s">
        <v>420</v>
      </c>
      <c r="H148">
        <v>1.648</v>
      </c>
      <c r="I148">
        <v>63.1277</v>
      </c>
      <c r="K148" s="2">
        <v>0.29930555555555555</v>
      </c>
      <c r="L148" s="3">
        <f t="shared" si="15"/>
        <v>296.2993055555556</v>
      </c>
      <c r="M148">
        <f t="shared" si="13"/>
        <v>469.2534174553102</v>
      </c>
      <c r="N148">
        <f t="shared" si="16"/>
        <v>103.08925115691693</v>
      </c>
    </row>
    <row r="149" spans="1:14" ht="12.75">
      <c r="A149" t="s">
        <v>126</v>
      </c>
      <c r="B149" s="1">
        <v>36821</v>
      </c>
      <c r="C149" s="2">
        <v>0.3044675925925926</v>
      </c>
      <c r="D149" t="s">
        <v>419</v>
      </c>
      <c r="E149">
        <v>0.668</v>
      </c>
      <c r="F149">
        <v>8.7217</v>
      </c>
      <c r="G149" t="s">
        <v>420</v>
      </c>
      <c r="H149">
        <v>1.646</v>
      </c>
      <c r="I149">
        <v>60.8554</v>
      </c>
      <c r="K149" s="2">
        <v>0.3013888888888889</v>
      </c>
      <c r="L149" s="3">
        <f t="shared" si="15"/>
        <v>296.3013888888889</v>
      </c>
      <c r="M149">
        <f t="shared" si="13"/>
        <v>458.5541535226078</v>
      </c>
      <c r="N149">
        <f t="shared" si="16"/>
        <v>100.39863220020322</v>
      </c>
    </row>
    <row r="150" spans="1:14" ht="12.75">
      <c r="A150" t="s">
        <v>127</v>
      </c>
      <c r="B150" s="1">
        <v>36821</v>
      </c>
      <c r="C150" s="2">
        <v>0.30649305555555556</v>
      </c>
      <c r="D150" t="s">
        <v>419</v>
      </c>
      <c r="E150">
        <v>0.668</v>
      </c>
      <c r="F150">
        <v>9.1383</v>
      </c>
      <c r="G150" t="s">
        <v>420</v>
      </c>
      <c r="H150">
        <v>1.65</v>
      </c>
      <c r="I150">
        <v>62.4548</v>
      </c>
      <c r="K150" s="2">
        <v>0.3034722222222222</v>
      </c>
      <c r="L150" s="3">
        <f t="shared" si="15"/>
        <v>296.30347222222224</v>
      </c>
      <c r="M150">
        <f t="shared" si="13"/>
        <v>480.45741324921136</v>
      </c>
      <c r="N150">
        <f t="shared" si="16"/>
        <v>102.29247366452034</v>
      </c>
    </row>
    <row r="151" spans="1:14" ht="12.75">
      <c r="A151" t="s">
        <v>128</v>
      </c>
      <c r="B151" s="1">
        <v>36821</v>
      </c>
      <c r="C151" s="2">
        <v>0.3085763888888889</v>
      </c>
      <c r="D151" t="s">
        <v>419</v>
      </c>
      <c r="E151">
        <v>0.668</v>
      </c>
      <c r="F151">
        <v>9.3149</v>
      </c>
      <c r="G151" t="s">
        <v>420</v>
      </c>
      <c r="H151">
        <v>1.65</v>
      </c>
      <c r="I151">
        <v>62.1459</v>
      </c>
      <c r="K151" s="2">
        <v>0.3055555555555555</v>
      </c>
      <c r="L151" s="3">
        <f t="shared" si="15"/>
        <v>296.30555555555554</v>
      </c>
      <c r="M151">
        <f t="shared" si="13"/>
        <v>489.74237644584645</v>
      </c>
      <c r="N151">
        <f t="shared" si="16"/>
        <v>101.9267067342168</v>
      </c>
    </row>
    <row r="152" spans="1:14" ht="12.75">
      <c r="A152" t="s">
        <v>129</v>
      </c>
      <c r="B152" s="1">
        <v>36821</v>
      </c>
      <c r="C152" s="2">
        <v>0.3106597222222222</v>
      </c>
      <c r="D152" t="s">
        <v>419</v>
      </c>
      <c r="E152">
        <v>0.666</v>
      </c>
      <c r="F152">
        <v>9.1348</v>
      </c>
      <c r="G152" t="s">
        <v>420</v>
      </c>
      <c r="H152">
        <v>1.648</v>
      </c>
      <c r="I152">
        <v>61.7381</v>
      </c>
      <c r="K152" s="2">
        <v>0.3076388888888889</v>
      </c>
      <c r="L152" s="3">
        <f t="shared" si="15"/>
        <v>296.3076388888889</v>
      </c>
      <c r="M152">
        <f t="shared" si="13"/>
        <v>480.27339642481604</v>
      </c>
      <c r="N152">
        <f t="shared" si="16"/>
        <v>101.44383281327862</v>
      </c>
    </row>
    <row r="153" spans="1:14" ht="12.75">
      <c r="A153" t="s">
        <v>130</v>
      </c>
      <c r="B153" s="1">
        <v>36821</v>
      </c>
      <c r="C153" s="2">
        <v>0.31275462962962963</v>
      </c>
      <c r="D153" t="s">
        <v>419</v>
      </c>
      <c r="E153">
        <v>0.668</v>
      </c>
      <c r="F153">
        <v>8.9614</v>
      </c>
      <c r="G153" t="s">
        <v>420</v>
      </c>
      <c r="H153">
        <v>1.648</v>
      </c>
      <c r="I153">
        <v>63.9181</v>
      </c>
      <c r="K153" s="2">
        <v>0.30972222222222223</v>
      </c>
      <c r="L153" s="3">
        <f t="shared" si="15"/>
        <v>296.3097222222222</v>
      </c>
      <c r="M153">
        <f t="shared" si="13"/>
        <v>471.1566771819138</v>
      </c>
      <c r="N153">
        <f t="shared" si="16"/>
        <v>104.025159806033</v>
      </c>
    </row>
    <row r="154" spans="1:14" ht="12.75">
      <c r="A154" t="s">
        <v>131</v>
      </c>
      <c r="B154" s="1">
        <v>36821</v>
      </c>
      <c r="C154" s="2">
        <v>0.31483796296296296</v>
      </c>
      <c r="D154" t="s">
        <v>419</v>
      </c>
      <c r="E154">
        <v>0.668</v>
      </c>
      <c r="F154">
        <v>9.2165</v>
      </c>
      <c r="G154" t="s">
        <v>420</v>
      </c>
      <c r="H154">
        <v>1.648</v>
      </c>
      <c r="I154">
        <v>62.6033</v>
      </c>
      <c r="K154" s="2">
        <v>0.31180555555555556</v>
      </c>
      <c r="L154" s="3">
        <f t="shared" si="15"/>
        <v>296.31180555555557</v>
      </c>
      <c r="M154">
        <f t="shared" si="13"/>
        <v>484.5688748685594</v>
      </c>
      <c r="N154">
        <f t="shared" si="16"/>
        <v>102.46831176471488</v>
      </c>
    </row>
    <row r="155" spans="1:14" ht="12.75">
      <c r="A155" t="s">
        <v>132</v>
      </c>
      <c r="B155" s="1">
        <v>36821</v>
      </c>
      <c r="C155" s="2">
        <v>0.3169212962962963</v>
      </c>
      <c r="D155" t="s">
        <v>419</v>
      </c>
      <c r="E155">
        <v>0.666</v>
      </c>
      <c r="F155">
        <v>8.4304</v>
      </c>
      <c r="G155" t="s">
        <v>420</v>
      </c>
      <c r="H155">
        <v>1.65</v>
      </c>
      <c r="I155">
        <v>62.6674</v>
      </c>
      <c r="K155" s="2">
        <v>0.3138888888888889</v>
      </c>
      <c r="L155" s="3">
        <f t="shared" si="15"/>
        <v>296.31388888888887</v>
      </c>
      <c r="M155">
        <f t="shared" si="13"/>
        <v>443.23869610935867</v>
      </c>
      <c r="N155">
        <f t="shared" si="16"/>
        <v>102.54421225106148</v>
      </c>
    </row>
    <row r="156" spans="1:14" ht="12.75">
      <c r="A156" t="s">
        <v>133</v>
      </c>
      <c r="B156" s="1">
        <v>36821</v>
      </c>
      <c r="C156" s="2">
        <v>0.3190046296296296</v>
      </c>
      <c r="D156" t="s">
        <v>419</v>
      </c>
      <c r="E156">
        <v>0.666</v>
      </c>
      <c r="F156">
        <v>9.6567</v>
      </c>
      <c r="G156" t="s">
        <v>420</v>
      </c>
      <c r="H156">
        <v>1.65</v>
      </c>
      <c r="I156">
        <v>64.4771</v>
      </c>
      <c r="K156" s="2">
        <v>0.3159722222222222</v>
      </c>
      <c r="L156" s="3">
        <f t="shared" si="15"/>
        <v>296.31597222222223</v>
      </c>
      <c r="M156">
        <f t="shared" si="13"/>
        <v>507.7129337539433</v>
      </c>
      <c r="N156">
        <f t="shared" si="16"/>
        <v>104.68706888353285</v>
      </c>
    </row>
    <row r="157" spans="1:14" ht="12.75">
      <c r="A157" t="s">
        <v>134</v>
      </c>
      <c r="B157" s="1">
        <v>36821</v>
      </c>
      <c r="C157" s="2">
        <v>0.321087962962963</v>
      </c>
      <c r="D157" t="s">
        <v>419</v>
      </c>
      <c r="E157">
        <v>0.668</v>
      </c>
      <c r="F157">
        <v>8.7607</v>
      </c>
      <c r="G157" t="s">
        <v>420</v>
      </c>
      <c r="H157">
        <v>1.65</v>
      </c>
      <c r="I157">
        <v>62.7398</v>
      </c>
      <c r="K157" s="2">
        <v>0.31805555555555554</v>
      </c>
      <c r="L157" s="3">
        <f t="shared" si="15"/>
        <v>296.31805555555553</v>
      </c>
      <c r="M157">
        <f t="shared" si="13"/>
        <v>460.6046267087277</v>
      </c>
      <c r="N157">
        <f t="shared" si="16"/>
        <v>102.62994072549975</v>
      </c>
    </row>
    <row r="158" spans="1:14" ht="12.75">
      <c r="A158" t="s">
        <v>427</v>
      </c>
      <c r="B158" s="1">
        <v>36821</v>
      </c>
      <c r="C158">
        <f>AVERAGE(C157,C159)</f>
        <v>0.32317708333333334</v>
      </c>
      <c r="D158" t="s">
        <v>419</v>
      </c>
      <c r="E158" t="s">
        <v>427</v>
      </c>
      <c r="F158" t="s">
        <v>427</v>
      </c>
      <c r="G158" t="s">
        <v>420</v>
      </c>
      <c r="H158" t="s">
        <v>427</v>
      </c>
      <c r="I158" t="s">
        <v>427</v>
      </c>
      <c r="K158" s="2">
        <v>0.3201388888888889</v>
      </c>
      <c r="L158" s="3">
        <f t="shared" si="15"/>
        <v>296.3201388888889</v>
      </c>
      <c r="M158" t="s">
        <v>427</v>
      </c>
      <c r="N158" t="s">
        <v>427</v>
      </c>
    </row>
    <row r="159" spans="1:14" ht="12.75">
      <c r="A159" t="s">
        <v>135</v>
      </c>
      <c r="B159" s="1">
        <v>36821</v>
      </c>
      <c r="C159" s="2">
        <v>0.3252662037037037</v>
      </c>
      <c r="D159" t="s">
        <v>419</v>
      </c>
      <c r="E159">
        <v>0.668</v>
      </c>
      <c r="F159">
        <v>8.6438</v>
      </c>
      <c r="G159" t="s">
        <v>420</v>
      </c>
      <c r="H159">
        <v>1.646</v>
      </c>
      <c r="I159">
        <v>61.0137</v>
      </c>
      <c r="K159" s="2">
        <v>0.32222222222222224</v>
      </c>
      <c r="L159" s="3">
        <f t="shared" si="15"/>
        <v>296.3222222222222</v>
      </c>
      <c r="M159">
        <f t="shared" si="13"/>
        <v>454.45846477392223</v>
      </c>
      <c r="N159">
        <f>(277-103)/(-60+(AVERAGE($P$207,$P$47)))*I159+277-((277-103)/(-60+(AVERAGE($P$207,$P$47)))*210)</f>
        <v>100.58607443091563</v>
      </c>
    </row>
    <row r="160" spans="1:14" ht="12.75">
      <c r="A160" t="s">
        <v>136</v>
      </c>
      <c r="B160" s="1">
        <v>36821</v>
      </c>
      <c r="C160" s="2">
        <v>0.327349537037037</v>
      </c>
      <c r="D160" t="s">
        <v>419</v>
      </c>
      <c r="E160">
        <v>0.666</v>
      </c>
      <c r="F160">
        <v>8.964</v>
      </c>
      <c r="G160" t="s">
        <v>420</v>
      </c>
      <c r="H160">
        <v>1.648</v>
      </c>
      <c r="I160">
        <v>63.3925</v>
      </c>
      <c r="K160" s="2">
        <v>0.32430555555555557</v>
      </c>
      <c r="L160" s="3">
        <f t="shared" si="15"/>
        <v>296.32430555555555</v>
      </c>
      <c r="M160">
        <f t="shared" si="13"/>
        <v>471.2933753943218</v>
      </c>
      <c r="N160">
        <f>(277-103)/(-60+(AVERAGE($P$207,$P$47)))*I160+277-((277-103)/(-60+(AVERAGE($P$207,$P$47)))*210)</f>
        <v>103.40279949989002</v>
      </c>
    </row>
    <row r="161" spans="1:14" ht="12.75">
      <c r="A161" t="s">
        <v>137</v>
      </c>
      <c r="B161" s="1">
        <v>36821</v>
      </c>
      <c r="C161" s="2">
        <v>0.3294328703703704</v>
      </c>
      <c r="D161" t="s">
        <v>419</v>
      </c>
      <c r="E161">
        <v>0.666</v>
      </c>
      <c r="F161">
        <v>9.5111</v>
      </c>
      <c r="G161" t="s">
        <v>420</v>
      </c>
      <c r="H161">
        <v>1.648</v>
      </c>
      <c r="I161">
        <v>63.4466</v>
      </c>
      <c r="K161" s="2">
        <v>0.3263888888888889</v>
      </c>
      <c r="L161" s="3">
        <f t="shared" si="15"/>
        <v>296.3263888888889</v>
      </c>
      <c r="M161">
        <f t="shared" si="13"/>
        <v>500.0578338590957</v>
      </c>
      <c r="N161">
        <f>(277-103)/(-60+(AVERAGE($P$207,$P$47)))*I161+277-((277-103)/(-60+(AVERAGE($P$207,$P$47)))*210)</f>
        <v>103.46685903672852</v>
      </c>
    </row>
    <row r="162" spans="1:14" ht="12.75">
      <c r="A162" t="s">
        <v>427</v>
      </c>
      <c r="B162" s="1">
        <v>36821</v>
      </c>
      <c r="C162">
        <f>AVERAGE(C161,C163)</f>
        <v>0.3315162037037037</v>
      </c>
      <c r="D162" t="s">
        <v>419</v>
      </c>
      <c r="E162" t="s">
        <v>427</v>
      </c>
      <c r="F162" t="s">
        <v>427</v>
      </c>
      <c r="G162" t="s">
        <v>420</v>
      </c>
      <c r="H162" t="s">
        <v>427</v>
      </c>
      <c r="I162" t="s">
        <v>427</v>
      </c>
      <c r="K162" s="2">
        <v>0.3284722222222222</v>
      </c>
      <c r="L162" s="3">
        <f t="shared" si="15"/>
        <v>296.3284722222222</v>
      </c>
      <c r="M162" t="s">
        <v>427</v>
      </c>
      <c r="N162" t="s">
        <v>427</v>
      </c>
    </row>
    <row r="163" spans="1:14" ht="12.75">
      <c r="A163" t="s">
        <v>138</v>
      </c>
      <c r="B163" s="1">
        <v>36821</v>
      </c>
      <c r="C163" s="2">
        <v>0.33359953703703704</v>
      </c>
      <c r="D163" t="s">
        <v>419</v>
      </c>
      <c r="E163">
        <v>0.668</v>
      </c>
      <c r="F163">
        <v>8.83</v>
      </c>
      <c r="G163" t="s">
        <v>420</v>
      </c>
      <c r="H163">
        <v>1.648</v>
      </c>
      <c r="I163">
        <v>58.353</v>
      </c>
      <c r="K163" s="2">
        <v>0.33055555555555555</v>
      </c>
      <c r="L163" s="3">
        <f t="shared" si="15"/>
        <v>296.3305555555556</v>
      </c>
      <c r="M163">
        <f t="shared" si="13"/>
        <v>464.2481598317561</v>
      </c>
      <c r="N163">
        <f>(277-103)/(-60+(AVERAGE($P$207,$P$47)))*I163+277-((277-103)/(-60+(AVERAGE($P$207,$P$47)))*210)</f>
        <v>97.43555299530937</v>
      </c>
    </row>
    <row r="164" spans="1:14" ht="12.75">
      <c r="A164" t="s">
        <v>427</v>
      </c>
      <c r="B164" s="1">
        <v>36821</v>
      </c>
      <c r="C164">
        <f>AVERAGE(C163,C165)</f>
        <v>0.3357118055555556</v>
      </c>
      <c r="D164" t="s">
        <v>419</v>
      </c>
      <c r="E164" t="s">
        <v>427</v>
      </c>
      <c r="F164" t="s">
        <v>427</v>
      </c>
      <c r="G164" t="s">
        <v>420</v>
      </c>
      <c r="H164" t="s">
        <v>427</v>
      </c>
      <c r="I164" t="s">
        <v>427</v>
      </c>
      <c r="K164" s="2">
        <v>0.3326388888888889</v>
      </c>
      <c r="L164" s="3">
        <f t="shared" si="15"/>
        <v>296.3326388888889</v>
      </c>
      <c r="M164" t="s">
        <v>427</v>
      </c>
      <c r="N164" t="s">
        <v>427</v>
      </c>
    </row>
    <row r="165" spans="1:14" ht="12.75">
      <c r="A165" t="s">
        <v>139</v>
      </c>
      <c r="B165" s="1">
        <v>36821</v>
      </c>
      <c r="C165" s="2">
        <v>0.3378240740740741</v>
      </c>
      <c r="D165" t="s">
        <v>419</v>
      </c>
      <c r="E165">
        <v>0.668</v>
      </c>
      <c r="F165">
        <v>8.8513</v>
      </c>
      <c r="G165" t="s">
        <v>420</v>
      </c>
      <c r="H165">
        <v>1.65</v>
      </c>
      <c r="I165">
        <v>65.4594</v>
      </c>
      <c r="K165" s="2">
        <v>0.334722222222222</v>
      </c>
      <c r="L165" s="3">
        <f t="shared" si="15"/>
        <v>296.33472222222224</v>
      </c>
      <c r="M165">
        <f t="shared" si="13"/>
        <v>465.36803364879074</v>
      </c>
      <c r="N165">
        <f aca="true" t="shared" si="17" ref="N165:N172">(277-103)/(-60+(AVERAGE($P$207,$P$47)))*I165+277-((277-103)/(-60+(AVERAGE($P$207,$P$47)))*210)</f>
        <v>105.85020535370836</v>
      </c>
    </row>
    <row r="166" spans="1:14" ht="12.75">
      <c r="A166" t="s">
        <v>140</v>
      </c>
      <c r="B166" s="1">
        <v>36821</v>
      </c>
      <c r="C166" s="2">
        <v>0.3398495370370371</v>
      </c>
      <c r="D166" t="s">
        <v>419</v>
      </c>
      <c r="E166">
        <v>0.668</v>
      </c>
      <c r="F166">
        <v>8.6456</v>
      </c>
      <c r="G166" t="s">
        <v>420</v>
      </c>
      <c r="H166">
        <v>1.65</v>
      </c>
      <c r="I166">
        <v>62.0059</v>
      </c>
      <c r="K166" s="2">
        <v>0.336805555555556</v>
      </c>
      <c r="L166" s="3">
        <f t="shared" si="15"/>
        <v>296.33680555555554</v>
      </c>
      <c r="M166">
        <f t="shared" si="13"/>
        <v>454.553101997897</v>
      </c>
      <c r="N166">
        <f t="shared" si="17"/>
        <v>101.7609334411041</v>
      </c>
    </row>
    <row r="167" spans="1:14" ht="12.75">
      <c r="A167" t="s">
        <v>141</v>
      </c>
      <c r="B167" s="1">
        <v>36821</v>
      </c>
      <c r="C167" s="2">
        <v>0.34194444444444444</v>
      </c>
      <c r="D167" t="s">
        <v>419</v>
      </c>
      <c r="E167">
        <v>0.666</v>
      </c>
      <c r="F167">
        <v>9.1205</v>
      </c>
      <c r="G167" t="s">
        <v>420</v>
      </c>
      <c r="H167">
        <v>1.648</v>
      </c>
      <c r="I167">
        <v>59.4438</v>
      </c>
      <c r="K167" s="2">
        <v>0.338888888888889</v>
      </c>
      <c r="L167" s="3">
        <f t="shared" si="15"/>
        <v>296.3388888888889</v>
      </c>
      <c r="M167">
        <f t="shared" si="13"/>
        <v>479.521556256572</v>
      </c>
      <c r="N167">
        <f t="shared" si="17"/>
        <v>98.7271637676472</v>
      </c>
    </row>
    <row r="168" spans="1:14" ht="12.75">
      <c r="A168" t="s">
        <v>142</v>
      </c>
      <c r="B168" s="1">
        <v>36821</v>
      </c>
      <c r="C168" s="2">
        <v>0.34402777777777777</v>
      </c>
      <c r="D168" t="s">
        <v>419</v>
      </c>
      <c r="E168">
        <v>0.666</v>
      </c>
      <c r="F168">
        <v>8.8453</v>
      </c>
      <c r="G168" t="s">
        <v>420</v>
      </c>
      <c r="H168">
        <v>1.646</v>
      </c>
      <c r="I168">
        <v>62.0619</v>
      </c>
      <c r="K168" s="2">
        <v>0.340972222222222</v>
      </c>
      <c r="L168" s="3">
        <f t="shared" si="15"/>
        <v>296.3409722222222</v>
      </c>
      <c r="M168">
        <f t="shared" si="13"/>
        <v>465.0525762355415</v>
      </c>
      <c r="N168">
        <f t="shared" si="17"/>
        <v>101.8272427583492</v>
      </c>
    </row>
    <row r="169" spans="1:14" ht="12.75">
      <c r="A169" t="s">
        <v>143</v>
      </c>
      <c r="B169" s="1">
        <v>36821</v>
      </c>
      <c r="C169" s="2">
        <v>0.3461111111111111</v>
      </c>
      <c r="D169" t="s">
        <v>419</v>
      </c>
      <c r="E169">
        <v>0.668</v>
      </c>
      <c r="F169">
        <v>9.474</v>
      </c>
      <c r="G169" t="s">
        <v>420</v>
      </c>
      <c r="H169">
        <v>1.65</v>
      </c>
      <c r="I169">
        <v>62.3665</v>
      </c>
      <c r="K169" s="2">
        <v>0.343055555555556</v>
      </c>
      <c r="L169" s="3">
        <f t="shared" si="15"/>
        <v>296.34305555555557</v>
      </c>
      <c r="M169">
        <f t="shared" si="13"/>
        <v>498.10725552050474</v>
      </c>
      <c r="N169">
        <f t="shared" si="17"/>
        <v>102.18791808036434</v>
      </c>
    </row>
    <row r="170" spans="1:14" ht="12.75">
      <c r="A170" t="s">
        <v>144</v>
      </c>
      <c r="B170" s="1">
        <v>36821</v>
      </c>
      <c r="C170" s="2">
        <v>0.3481944444444445</v>
      </c>
      <c r="D170" t="s">
        <v>419</v>
      </c>
      <c r="E170">
        <v>0.666</v>
      </c>
      <c r="F170">
        <v>8.7202</v>
      </c>
      <c r="G170" t="s">
        <v>420</v>
      </c>
      <c r="H170">
        <v>1.648</v>
      </c>
      <c r="I170">
        <v>60.5411</v>
      </c>
      <c r="K170" s="2">
        <v>0.345138888888889</v>
      </c>
      <c r="L170" s="3">
        <f t="shared" si="15"/>
        <v>296.34513888888887</v>
      </c>
      <c r="M170">
        <f t="shared" si="13"/>
        <v>458.47528916929554</v>
      </c>
      <c r="N170">
        <f t="shared" si="17"/>
        <v>100.0264711571653</v>
      </c>
    </row>
    <row r="171" spans="1:14" ht="12.75">
      <c r="A171" t="s">
        <v>145</v>
      </c>
      <c r="B171" s="1">
        <v>36821</v>
      </c>
      <c r="C171" s="2">
        <v>0.35027777777777774</v>
      </c>
      <c r="D171" t="s">
        <v>419</v>
      </c>
      <c r="E171">
        <v>0.668</v>
      </c>
      <c r="F171">
        <v>8.9877</v>
      </c>
      <c r="G171" t="s">
        <v>420</v>
      </c>
      <c r="H171">
        <v>1.646</v>
      </c>
      <c r="I171">
        <v>59.7973</v>
      </c>
      <c r="K171" s="2">
        <v>0.347222222222222</v>
      </c>
      <c r="L171" s="3">
        <f t="shared" si="15"/>
        <v>296.34722222222223</v>
      </c>
      <c r="M171">
        <f t="shared" si="13"/>
        <v>472.5394321766562</v>
      </c>
      <c r="N171">
        <f t="shared" si="17"/>
        <v>99.1457413327567</v>
      </c>
    </row>
    <row r="172" spans="1:14" ht="12.75">
      <c r="A172" t="s">
        <v>146</v>
      </c>
      <c r="B172" s="1">
        <v>36821</v>
      </c>
      <c r="C172" s="2">
        <v>0.3523611111111111</v>
      </c>
      <c r="D172" t="s">
        <v>419</v>
      </c>
      <c r="E172">
        <v>0.668</v>
      </c>
      <c r="F172">
        <v>9.0881</v>
      </c>
      <c r="G172" t="s">
        <v>420</v>
      </c>
      <c r="H172">
        <v>1.648</v>
      </c>
      <c r="I172">
        <v>62.1341</v>
      </c>
      <c r="K172" s="2">
        <v>0.349305555555555</v>
      </c>
      <c r="L172" s="3">
        <f t="shared" si="15"/>
        <v>296.34930555555553</v>
      </c>
      <c r="M172">
        <f t="shared" si="13"/>
        <v>477.8180862250263</v>
      </c>
      <c r="N172">
        <f t="shared" si="17"/>
        <v>101.9127344137973</v>
      </c>
    </row>
    <row r="173" spans="1:14" ht="12.75">
      <c r="A173" t="s">
        <v>427</v>
      </c>
      <c r="B173" s="1">
        <v>36821</v>
      </c>
      <c r="C173">
        <f>AVERAGE(C172,C175)</f>
        <v>0.3554918981481482</v>
      </c>
      <c r="D173" t="s">
        <v>419</v>
      </c>
      <c r="E173" t="s">
        <v>427</v>
      </c>
      <c r="F173" t="s">
        <v>427</v>
      </c>
      <c r="G173" t="s">
        <v>420</v>
      </c>
      <c r="H173" t="s">
        <v>427</v>
      </c>
      <c r="I173" t="s">
        <v>427</v>
      </c>
      <c r="K173" s="2">
        <v>0.351388888888889</v>
      </c>
      <c r="L173" s="3">
        <f t="shared" si="15"/>
        <v>296.3513888888889</v>
      </c>
      <c r="M173" t="s">
        <v>427</v>
      </c>
      <c r="N173" t="s">
        <v>427</v>
      </c>
    </row>
    <row r="174" spans="1:14" ht="12.75">
      <c r="A174" t="s">
        <v>427</v>
      </c>
      <c r="B174" s="1">
        <v>36821</v>
      </c>
      <c r="C174">
        <f>AVERAGE(C173,C175)</f>
        <v>0.35705729166666667</v>
      </c>
      <c r="D174" t="s">
        <v>419</v>
      </c>
      <c r="E174" t="s">
        <v>427</v>
      </c>
      <c r="F174" t="s">
        <v>427</v>
      </c>
      <c r="G174" t="s">
        <v>420</v>
      </c>
      <c r="H174" t="s">
        <v>427</v>
      </c>
      <c r="I174" t="s">
        <v>427</v>
      </c>
      <c r="K174" s="2">
        <v>0.353472222222222</v>
      </c>
      <c r="L174" s="3">
        <f t="shared" si="15"/>
        <v>296.3534722222222</v>
      </c>
      <c r="M174" t="s">
        <v>427</v>
      </c>
      <c r="N174" t="s">
        <v>427</v>
      </c>
    </row>
    <row r="175" spans="1:14" ht="12.75">
      <c r="A175" t="s">
        <v>147</v>
      </c>
      <c r="B175" s="1">
        <v>36821</v>
      </c>
      <c r="C175" s="2">
        <v>0.3586226851851852</v>
      </c>
      <c r="D175" t="s">
        <v>419</v>
      </c>
      <c r="E175">
        <v>0.668</v>
      </c>
      <c r="F175">
        <v>9.1291</v>
      </c>
      <c r="G175" t="s">
        <v>420</v>
      </c>
      <c r="H175">
        <v>1.65</v>
      </c>
      <c r="I175">
        <v>61.429</v>
      </c>
      <c r="K175" s="2">
        <v>0.355555555555555</v>
      </c>
      <c r="L175" s="3">
        <f t="shared" si="15"/>
        <v>296.35555555555555</v>
      </c>
      <c r="M175">
        <f t="shared" si="13"/>
        <v>479.97371188222917</v>
      </c>
      <c r="N175">
        <f>(277-103)/(-60+(AVERAGE($P$207,$P$47)))*I175+277-((277-103)/(-60+(AVERAGE($P$207,$P$47)))*210)</f>
        <v>101.07782906398484</v>
      </c>
    </row>
    <row r="176" spans="1:14" ht="12.75">
      <c r="A176" t="s">
        <v>148</v>
      </c>
      <c r="B176" s="1">
        <v>36821</v>
      </c>
      <c r="C176" s="2">
        <v>0.3607060185185185</v>
      </c>
      <c r="D176" t="s">
        <v>419</v>
      </c>
      <c r="E176">
        <v>0.671</v>
      </c>
      <c r="F176">
        <v>8.4772</v>
      </c>
      <c r="G176" t="s">
        <v>420</v>
      </c>
      <c r="H176">
        <v>1.653</v>
      </c>
      <c r="I176">
        <v>60.2481</v>
      </c>
      <c r="K176" s="2">
        <v>0.357638888888889</v>
      </c>
      <c r="L176" s="3">
        <f t="shared" si="15"/>
        <v>296.3576388888889</v>
      </c>
      <c r="M176">
        <f t="shared" si="13"/>
        <v>445.6992639327025</v>
      </c>
      <c r="N176">
        <f>(277-103)/(-60+(AVERAGE($P$207,$P$47)))*I176+277-((277-103)/(-60+(AVERAGE($P$207,$P$47)))*210)</f>
        <v>99.67953133657949</v>
      </c>
    </row>
    <row r="177" spans="1:14" ht="12.75">
      <c r="A177" t="s">
        <v>149</v>
      </c>
      <c r="B177" s="1">
        <v>36821</v>
      </c>
      <c r="C177" s="2">
        <v>0.36278935185185185</v>
      </c>
      <c r="D177" t="s">
        <v>419</v>
      </c>
      <c r="E177">
        <v>0.67</v>
      </c>
      <c r="F177">
        <v>9.0467</v>
      </c>
      <c r="G177" t="s">
        <v>420</v>
      </c>
      <c r="H177">
        <v>1.648</v>
      </c>
      <c r="I177">
        <v>61.627</v>
      </c>
      <c r="K177" s="2">
        <v>0.359722222222222</v>
      </c>
      <c r="L177" s="3">
        <f t="shared" si="15"/>
        <v>296.3597222222222</v>
      </c>
      <c r="M177">
        <f aca="true" t="shared" si="18" ref="M177:M203">500*F177/AVERAGE($Q$207,$Q$47)</f>
        <v>475.64143007360667</v>
      </c>
      <c r="N177">
        <f>(277-103)/(-60+(AVERAGE($P$207,$P$47)))*I177+277-((277-103)/(-60+(AVERAGE($P$207,$P$47)))*210)</f>
        <v>101.3122798642442</v>
      </c>
    </row>
    <row r="178" spans="1:14" ht="12.75">
      <c r="A178" t="s">
        <v>150</v>
      </c>
      <c r="B178" s="1">
        <v>36821</v>
      </c>
      <c r="C178" s="2">
        <v>0.3648726851851852</v>
      </c>
      <c r="D178" t="s">
        <v>419</v>
      </c>
      <c r="E178">
        <v>0.668</v>
      </c>
      <c r="F178">
        <v>8.8588</v>
      </c>
      <c r="G178" t="s">
        <v>420</v>
      </c>
      <c r="H178">
        <v>1.646</v>
      </c>
      <c r="I178">
        <v>64.403</v>
      </c>
      <c r="K178" s="2">
        <v>0.361805555555555</v>
      </c>
      <c r="L178" s="3">
        <f t="shared" si="15"/>
        <v>296.3618055555556</v>
      </c>
      <c r="M178">
        <f t="shared" si="18"/>
        <v>465.7623554153523</v>
      </c>
      <c r="N178">
        <f>(277-103)/(-60+(AVERAGE($P$207,$P$47)))*I178+277-((277-103)/(-60+(AVERAGE($P$207,$P$47)))*210)</f>
        <v>104.5993274476782</v>
      </c>
    </row>
    <row r="179" spans="1:14" ht="12.75">
      <c r="A179" t="s">
        <v>151</v>
      </c>
      <c r="B179" s="1">
        <v>36821</v>
      </c>
      <c r="C179" s="2">
        <v>0.3669560185185185</v>
      </c>
      <c r="D179" t="s">
        <v>419</v>
      </c>
      <c r="E179">
        <v>0.666</v>
      </c>
      <c r="F179">
        <v>9.0835</v>
      </c>
      <c r="G179" t="s">
        <v>420</v>
      </c>
      <c r="H179">
        <v>1.648</v>
      </c>
      <c r="I179">
        <v>62.8725</v>
      </c>
      <c r="K179" s="2">
        <v>0.363888888888889</v>
      </c>
      <c r="L179" s="3">
        <f t="shared" si="15"/>
        <v>296.3638888888889</v>
      </c>
      <c r="M179">
        <f t="shared" si="18"/>
        <v>477.57623554153525</v>
      </c>
      <c r="N179">
        <f>(277-103)/(-60+(AVERAGE($P$207,$P$47)))*I179+277-((277-103)/(-60+(AVERAGE($P$207,$P$47)))*210)</f>
        <v>102.78707012547153</v>
      </c>
    </row>
    <row r="180" spans="1:14" ht="12.75">
      <c r="A180" t="s">
        <v>427</v>
      </c>
      <c r="B180" s="1">
        <v>36821</v>
      </c>
      <c r="C180">
        <f>AVERAGE(C179,C181)</f>
        <v>0.3690451388888889</v>
      </c>
      <c r="D180" t="s">
        <v>419</v>
      </c>
      <c r="E180" t="s">
        <v>427</v>
      </c>
      <c r="F180" t="s">
        <v>427</v>
      </c>
      <c r="G180" t="s">
        <v>420</v>
      </c>
      <c r="H180" t="s">
        <v>427</v>
      </c>
      <c r="I180" t="s">
        <v>427</v>
      </c>
      <c r="K180" s="2">
        <v>0.365972222222222</v>
      </c>
      <c r="L180" s="3">
        <f t="shared" si="15"/>
        <v>296.36597222222224</v>
      </c>
      <c r="M180" t="s">
        <v>427</v>
      </c>
      <c r="N180" t="s">
        <v>427</v>
      </c>
    </row>
    <row r="181" spans="1:14" ht="12.75">
      <c r="A181" t="s">
        <v>152</v>
      </c>
      <c r="B181" s="1">
        <v>36821</v>
      </c>
      <c r="C181" s="2">
        <v>0.37113425925925925</v>
      </c>
      <c r="D181" t="s">
        <v>419</v>
      </c>
      <c r="E181">
        <v>0.668</v>
      </c>
      <c r="F181">
        <v>9.2836</v>
      </c>
      <c r="G181" t="s">
        <v>420</v>
      </c>
      <c r="H181">
        <v>1.648</v>
      </c>
      <c r="I181">
        <v>61.7283</v>
      </c>
      <c r="K181" s="2">
        <v>0.368055555555555</v>
      </c>
      <c r="L181" s="3">
        <f t="shared" si="15"/>
        <v>296.36805555555554</v>
      </c>
      <c r="M181">
        <f t="shared" si="18"/>
        <v>488.09674027339645</v>
      </c>
      <c r="N181">
        <f>(277-103)/(-60+(AVERAGE($P$207,$P$47)))*I181+277-((277-103)/(-60+(AVERAGE($P$207,$P$47)))*210)</f>
        <v>101.4322286827607</v>
      </c>
    </row>
    <row r="182" spans="1:14" ht="12.75">
      <c r="A182" t="s">
        <v>427</v>
      </c>
      <c r="B182" s="1">
        <v>36821</v>
      </c>
      <c r="C182">
        <f>AVERAGE(C181,C183)</f>
        <v>0.3732175925925926</v>
      </c>
      <c r="D182" t="s">
        <v>419</v>
      </c>
      <c r="E182" t="s">
        <v>427</v>
      </c>
      <c r="F182" t="s">
        <v>427</v>
      </c>
      <c r="G182" t="s">
        <v>420</v>
      </c>
      <c r="H182" t="s">
        <v>427</v>
      </c>
      <c r="I182" t="s">
        <v>427</v>
      </c>
      <c r="K182" s="2">
        <v>0.370138888888889</v>
      </c>
      <c r="L182" s="3">
        <f t="shared" si="15"/>
        <v>296.3701388888889</v>
      </c>
      <c r="M182" t="s">
        <v>427</v>
      </c>
      <c r="N182" t="s">
        <v>427</v>
      </c>
    </row>
    <row r="183" spans="1:14" ht="12.75">
      <c r="A183" t="s">
        <v>153</v>
      </c>
      <c r="B183" s="1">
        <v>36821</v>
      </c>
      <c r="C183" s="2">
        <v>0.3753009259259259</v>
      </c>
      <c r="D183" t="s">
        <v>419</v>
      </c>
      <c r="E183">
        <v>0.668</v>
      </c>
      <c r="F183">
        <v>8.9456</v>
      </c>
      <c r="G183" t="s">
        <v>420</v>
      </c>
      <c r="H183">
        <v>1.648</v>
      </c>
      <c r="I183">
        <v>63.8282</v>
      </c>
      <c r="K183" s="2">
        <v>0.372222222222222</v>
      </c>
      <c r="L183" s="3">
        <f t="shared" si="15"/>
        <v>296.3722222222222</v>
      </c>
      <c r="M183">
        <f t="shared" si="18"/>
        <v>470.32597266035754</v>
      </c>
      <c r="N183">
        <f>(277-103)/(-60+(AVERAGE($P$207,$P$47)))*I183+277-((277-103)/(-60+(AVERAGE($P$207,$P$47)))*210)</f>
        <v>103.91870966995566</v>
      </c>
    </row>
    <row r="184" spans="1:14" ht="12.75">
      <c r="A184" t="s">
        <v>427</v>
      </c>
      <c r="B184" s="1">
        <v>36821</v>
      </c>
      <c r="C184">
        <f>AVERAGE(C183,C185)</f>
        <v>0.3773842592592592</v>
      </c>
      <c r="D184" t="s">
        <v>419</v>
      </c>
      <c r="E184" t="s">
        <v>427</v>
      </c>
      <c r="F184" t="s">
        <v>427</v>
      </c>
      <c r="G184" t="s">
        <v>420</v>
      </c>
      <c r="H184" t="s">
        <v>427</v>
      </c>
      <c r="I184" t="s">
        <v>427</v>
      </c>
      <c r="K184" s="2">
        <v>0.374305555555555</v>
      </c>
      <c r="L184" s="3">
        <f t="shared" si="15"/>
        <v>296.37430555555557</v>
      </c>
      <c r="M184" t="s">
        <v>427</v>
      </c>
      <c r="N184" t="s">
        <v>427</v>
      </c>
    </row>
    <row r="185" spans="1:14" ht="12.75">
      <c r="A185" t="s">
        <v>154</v>
      </c>
      <c r="B185" s="1">
        <v>36821</v>
      </c>
      <c r="C185" s="2">
        <v>0.3794675925925926</v>
      </c>
      <c r="D185" t="s">
        <v>419</v>
      </c>
      <c r="E185">
        <v>0.666</v>
      </c>
      <c r="F185">
        <v>8.9529</v>
      </c>
      <c r="G185" t="s">
        <v>420</v>
      </c>
      <c r="H185">
        <v>1.648</v>
      </c>
      <c r="I185">
        <v>61.5892</v>
      </c>
      <c r="K185" s="2">
        <v>0.376388888888889</v>
      </c>
      <c r="L185" s="3">
        <f t="shared" si="15"/>
        <v>296.37638888888887</v>
      </c>
      <c r="M185">
        <f t="shared" si="18"/>
        <v>470.7097791798107</v>
      </c>
      <c r="N185">
        <f aca="true" t="shared" si="19" ref="N185:N190">(277-103)/(-60+(AVERAGE($P$207,$P$47)))*I185+277-((277-103)/(-60+(AVERAGE($P$207,$P$47)))*210)</f>
        <v>101.26752107510379</v>
      </c>
    </row>
    <row r="186" spans="1:14" ht="12.75">
      <c r="A186" t="s">
        <v>155</v>
      </c>
      <c r="B186" s="1">
        <v>36821</v>
      </c>
      <c r="C186" s="2">
        <v>0.38155092592592593</v>
      </c>
      <c r="D186" t="s">
        <v>419</v>
      </c>
      <c r="E186">
        <v>0.666</v>
      </c>
      <c r="F186">
        <v>9.0921</v>
      </c>
      <c r="G186" t="s">
        <v>420</v>
      </c>
      <c r="H186">
        <v>1.648</v>
      </c>
      <c r="I186">
        <v>63.9833</v>
      </c>
      <c r="K186" s="2">
        <v>0.378472222222222</v>
      </c>
      <c r="L186" s="3">
        <f t="shared" si="15"/>
        <v>296.37847222222223</v>
      </c>
      <c r="M186">
        <f t="shared" si="18"/>
        <v>478.02839116719247</v>
      </c>
      <c r="N186">
        <f t="shared" si="19"/>
        <v>104.10236279682545</v>
      </c>
    </row>
    <row r="187" spans="1:14" ht="12.75">
      <c r="A187" t="s">
        <v>156</v>
      </c>
      <c r="B187" s="1">
        <v>36821</v>
      </c>
      <c r="C187" s="2">
        <v>0.38363425925925926</v>
      </c>
      <c r="D187" t="s">
        <v>419</v>
      </c>
      <c r="E187">
        <v>0.668</v>
      </c>
      <c r="F187">
        <v>9.1152</v>
      </c>
      <c r="G187" t="s">
        <v>420</v>
      </c>
      <c r="H187">
        <v>1.65</v>
      </c>
      <c r="I187">
        <v>61.7976</v>
      </c>
      <c r="K187" s="2">
        <v>0.380555555555555</v>
      </c>
      <c r="L187" s="3">
        <f t="shared" si="15"/>
        <v>296.38055555555553</v>
      </c>
      <c r="M187">
        <f t="shared" si="18"/>
        <v>479.2429022082018</v>
      </c>
      <c r="N187">
        <f t="shared" si="19"/>
        <v>101.51428646285149</v>
      </c>
    </row>
    <row r="188" spans="1:14" ht="12.75">
      <c r="A188" t="s">
        <v>157</v>
      </c>
      <c r="B188" s="1">
        <v>36821</v>
      </c>
      <c r="C188" s="2">
        <v>0.3857291666666667</v>
      </c>
      <c r="D188" t="s">
        <v>419</v>
      </c>
      <c r="E188">
        <v>0.666</v>
      </c>
      <c r="F188">
        <v>9.4114</v>
      </c>
      <c r="G188" t="s">
        <v>420</v>
      </c>
      <c r="H188">
        <v>1.646</v>
      </c>
      <c r="I188">
        <v>62.4897</v>
      </c>
      <c r="K188" s="2">
        <v>0.382638888888889</v>
      </c>
      <c r="L188" s="3">
        <f t="shared" si="15"/>
        <v>296.3826388888889</v>
      </c>
      <c r="M188">
        <f t="shared" si="18"/>
        <v>494.81598317560463</v>
      </c>
      <c r="N188">
        <f t="shared" si="19"/>
        <v>102.33379857830346</v>
      </c>
    </row>
    <row r="189" spans="1:14" ht="12.75">
      <c r="A189" t="s">
        <v>158</v>
      </c>
      <c r="B189" s="1">
        <v>36821</v>
      </c>
      <c r="C189" s="2">
        <v>0.3878125</v>
      </c>
      <c r="D189" t="s">
        <v>419</v>
      </c>
      <c r="E189">
        <v>0.666</v>
      </c>
      <c r="F189">
        <v>8.6313</v>
      </c>
      <c r="G189" t="s">
        <v>420</v>
      </c>
      <c r="H189">
        <v>1.646</v>
      </c>
      <c r="I189">
        <v>63.1497</v>
      </c>
      <c r="K189" s="2">
        <v>0.384722222222222</v>
      </c>
      <c r="L189" s="3">
        <f t="shared" si="15"/>
        <v>296.3847222222222</v>
      </c>
      <c r="M189">
        <f t="shared" si="18"/>
        <v>453.80126182965296</v>
      </c>
      <c r="N189">
        <f t="shared" si="19"/>
        <v>103.11530124583464</v>
      </c>
    </row>
    <row r="190" spans="1:14" ht="12.75">
      <c r="A190" t="s">
        <v>159</v>
      </c>
      <c r="B190" s="1">
        <v>36821</v>
      </c>
      <c r="C190" s="2">
        <v>0.38989583333333333</v>
      </c>
      <c r="D190" t="s">
        <v>419</v>
      </c>
      <c r="E190">
        <v>0.666</v>
      </c>
      <c r="F190">
        <v>9.17</v>
      </c>
      <c r="G190" t="s">
        <v>420</v>
      </c>
      <c r="H190">
        <v>1.648</v>
      </c>
      <c r="I190">
        <v>62.051</v>
      </c>
      <c r="K190" s="2">
        <v>0.386805555555555</v>
      </c>
      <c r="L190" s="3">
        <f t="shared" si="15"/>
        <v>296.38680555555555</v>
      </c>
      <c r="M190">
        <f t="shared" si="18"/>
        <v>482.12407991587804</v>
      </c>
      <c r="N190">
        <f t="shared" si="19"/>
        <v>101.81433612338543</v>
      </c>
    </row>
    <row r="191" spans="1:14" ht="12.75">
      <c r="A191" t="s">
        <v>427</v>
      </c>
      <c r="B191" s="1">
        <v>36821</v>
      </c>
      <c r="C191">
        <f>AVERAGE(C190,C192)</f>
        <v>0.39197916666666666</v>
      </c>
      <c r="D191" t="s">
        <v>419</v>
      </c>
      <c r="E191" t="s">
        <v>427</v>
      </c>
      <c r="F191" t="s">
        <v>427</v>
      </c>
      <c r="G191" t="s">
        <v>420</v>
      </c>
      <c r="H191" t="s">
        <v>427</v>
      </c>
      <c r="I191" t="s">
        <v>427</v>
      </c>
      <c r="K191" s="2">
        <v>0.388888888888889</v>
      </c>
      <c r="L191" s="3">
        <f t="shared" si="15"/>
        <v>296.3888888888889</v>
      </c>
      <c r="M191" t="s">
        <v>427</v>
      </c>
      <c r="N191" t="s">
        <v>427</v>
      </c>
    </row>
    <row r="192" spans="1:14" ht="12.75">
      <c r="A192" t="s">
        <v>160</v>
      </c>
      <c r="B192" s="1">
        <v>36821</v>
      </c>
      <c r="C192" s="2">
        <v>0.3940625</v>
      </c>
      <c r="D192" t="s">
        <v>419</v>
      </c>
      <c r="E192">
        <v>0.668</v>
      </c>
      <c r="F192">
        <v>9.7903</v>
      </c>
      <c r="G192" t="s">
        <v>420</v>
      </c>
      <c r="H192">
        <v>1.648</v>
      </c>
      <c r="I192">
        <v>63.3407</v>
      </c>
      <c r="K192" s="2">
        <v>0.390972222222222</v>
      </c>
      <c r="L192" s="3">
        <f t="shared" si="15"/>
        <v>296.3909722222222</v>
      </c>
      <c r="M192">
        <f t="shared" si="18"/>
        <v>514.7371188222924</v>
      </c>
      <c r="N192">
        <f aca="true" t="shared" si="20" ref="N192:N204">(277-103)/(-60+(AVERAGE($P$207,$P$47)))*I192+277-((277-103)/(-60+(AVERAGE($P$207,$P$47)))*210)</f>
        <v>103.3414633814383</v>
      </c>
    </row>
    <row r="193" spans="1:14" ht="12.75">
      <c r="A193" t="s">
        <v>161</v>
      </c>
      <c r="B193" s="1">
        <v>36821</v>
      </c>
      <c r="C193" s="2">
        <v>0.39620370370370367</v>
      </c>
      <c r="D193" t="s">
        <v>419</v>
      </c>
      <c r="E193">
        <v>0.666</v>
      </c>
      <c r="F193">
        <v>9.5318</v>
      </c>
      <c r="G193" t="s">
        <v>420</v>
      </c>
      <c r="H193">
        <v>1.648</v>
      </c>
      <c r="I193">
        <v>62.8129</v>
      </c>
      <c r="K193" s="2">
        <v>0.393055555555555</v>
      </c>
      <c r="L193" s="3">
        <f t="shared" si="15"/>
        <v>296.3930555555556</v>
      </c>
      <c r="M193">
        <f t="shared" si="18"/>
        <v>501.14616193480555</v>
      </c>
      <c r="N193">
        <f t="shared" si="20"/>
        <v>102.71649806640357</v>
      </c>
    </row>
    <row r="194" spans="1:14" ht="12.75">
      <c r="A194" t="s">
        <v>162</v>
      </c>
      <c r="B194" s="1">
        <v>36821</v>
      </c>
      <c r="C194" s="2">
        <v>0.39824074074074073</v>
      </c>
      <c r="D194" t="s">
        <v>419</v>
      </c>
      <c r="E194">
        <v>0.666</v>
      </c>
      <c r="F194">
        <v>8.7892</v>
      </c>
      <c r="G194" t="s">
        <v>420</v>
      </c>
      <c r="H194">
        <v>1.648</v>
      </c>
      <c r="I194">
        <v>62.1379</v>
      </c>
      <c r="K194" s="2">
        <v>0.395138888888889</v>
      </c>
      <c r="L194" s="3">
        <f t="shared" si="15"/>
        <v>296.3951388888889</v>
      </c>
      <c r="M194">
        <f t="shared" si="18"/>
        <v>462.10304942166135</v>
      </c>
      <c r="N194">
        <f t="shared" si="20"/>
        <v>101.91723397461033</v>
      </c>
    </row>
    <row r="195" spans="1:14" ht="12.75">
      <c r="A195" t="s">
        <v>163</v>
      </c>
      <c r="B195" s="1">
        <v>36821</v>
      </c>
      <c r="C195" s="2">
        <v>0.4003240740740741</v>
      </c>
      <c r="D195" t="s">
        <v>419</v>
      </c>
      <c r="E195">
        <v>0.666</v>
      </c>
      <c r="F195">
        <v>8.6836</v>
      </c>
      <c r="G195" t="s">
        <v>420</v>
      </c>
      <c r="H195">
        <v>1.646</v>
      </c>
      <c r="I195">
        <v>64.4999</v>
      </c>
      <c r="K195" s="2">
        <v>0.397222222222222</v>
      </c>
      <c r="L195" s="3">
        <f t="shared" si="15"/>
        <v>296.39722222222224</v>
      </c>
      <c r="M195">
        <f t="shared" si="18"/>
        <v>456.5509989484753</v>
      </c>
      <c r="N195">
        <f t="shared" si="20"/>
        <v>104.7140662484112</v>
      </c>
    </row>
    <row r="196" spans="1:14" ht="12.75">
      <c r="A196" t="s">
        <v>164</v>
      </c>
      <c r="B196" s="1">
        <v>36821</v>
      </c>
      <c r="C196" s="2">
        <v>0.4024074074074074</v>
      </c>
      <c r="D196" t="s">
        <v>419</v>
      </c>
      <c r="E196">
        <v>0.666</v>
      </c>
      <c r="F196">
        <v>8.4799</v>
      </c>
      <c r="G196" t="s">
        <v>420</v>
      </c>
      <c r="H196">
        <v>1.646</v>
      </c>
      <c r="I196">
        <v>63.1707</v>
      </c>
      <c r="K196" s="2">
        <v>0.399305555555555</v>
      </c>
      <c r="L196" s="3">
        <f t="shared" si="15"/>
        <v>296.39930555555554</v>
      </c>
      <c r="M196">
        <f t="shared" si="18"/>
        <v>445.84121976866464</v>
      </c>
      <c r="N196">
        <f t="shared" si="20"/>
        <v>103.14016723980149</v>
      </c>
    </row>
    <row r="197" spans="1:14" ht="12.75">
      <c r="A197" t="s">
        <v>165</v>
      </c>
      <c r="B197" s="1">
        <v>36821</v>
      </c>
      <c r="C197" s="2">
        <v>0.40449074074074076</v>
      </c>
      <c r="D197" t="s">
        <v>419</v>
      </c>
      <c r="E197">
        <v>0.668</v>
      </c>
      <c r="F197">
        <v>8.5471</v>
      </c>
      <c r="G197" t="s">
        <v>420</v>
      </c>
      <c r="H197">
        <v>1.648</v>
      </c>
      <c r="I197">
        <v>62.8778</v>
      </c>
      <c r="K197" s="2">
        <v>0.401388888888889</v>
      </c>
      <c r="L197" s="3">
        <f t="shared" si="15"/>
        <v>296.4013888888889</v>
      </c>
      <c r="M197">
        <f t="shared" si="18"/>
        <v>449.37434279705576</v>
      </c>
      <c r="N197">
        <f t="shared" si="20"/>
        <v>102.79334582871081</v>
      </c>
    </row>
    <row r="198" spans="1:14" ht="12.75">
      <c r="A198" t="s">
        <v>166</v>
      </c>
      <c r="B198" s="1">
        <v>36821</v>
      </c>
      <c r="C198" s="2">
        <v>0.40657407407407403</v>
      </c>
      <c r="D198" t="s">
        <v>419</v>
      </c>
      <c r="E198">
        <v>0.668</v>
      </c>
      <c r="F198">
        <v>9.1149</v>
      </c>
      <c r="G198" t="s">
        <v>420</v>
      </c>
      <c r="H198">
        <v>1.646</v>
      </c>
      <c r="I198">
        <v>62.2839</v>
      </c>
      <c r="K198" s="2">
        <v>0.403472222222222</v>
      </c>
      <c r="L198" s="3">
        <f aca="true" t="shared" si="21" ref="L198:L261">B198-DATE(1999,12,31)+K198</f>
        <v>296.4034722222222</v>
      </c>
      <c r="M198">
        <f t="shared" si="18"/>
        <v>479.22712933753945</v>
      </c>
      <c r="N198">
        <f t="shared" si="20"/>
        <v>102.09011183742786</v>
      </c>
    </row>
    <row r="199" spans="1:14" ht="12.75">
      <c r="A199" t="s">
        <v>167</v>
      </c>
      <c r="B199" s="1">
        <v>36821</v>
      </c>
      <c r="C199" s="2">
        <v>0.4086574074074074</v>
      </c>
      <c r="D199" t="s">
        <v>419</v>
      </c>
      <c r="E199">
        <v>0.668</v>
      </c>
      <c r="F199">
        <v>9.6101</v>
      </c>
      <c r="G199" t="s">
        <v>420</v>
      </c>
      <c r="H199">
        <v>1.648</v>
      </c>
      <c r="I199">
        <v>65.0429</v>
      </c>
      <c r="K199" s="2">
        <v>0.405555555555555</v>
      </c>
      <c r="L199" s="3">
        <f t="shared" si="21"/>
        <v>296.40555555555557</v>
      </c>
      <c r="M199">
        <f t="shared" si="18"/>
        <v>505.2628811777076</v>
      </c>
      <c r="N199">
        <f t="shared" si="20"/>
        <v>105.35702980669822</v>
      </c>
    </row>
    <row r="200" spans="1:14" ht="12.75">
      <c r="A200" t="s">
        <v>168</v>
      </c>
      <c r="B200" s="1">
        <v>36821</v>
      </c>
      <c r="C200" s="2">
        <v>0.4107407407407408</v>
      </c>
      <c r="D200" t="s">
        <v>419</v>
      </c>
      <c r="E200">
        <v>0.673</v>
      </c>
      <c r="F200">
        <v>9.0316</v>
      </c>
      <c r="G200" t="s">
        <v>420</v>
      </c>
      <c r="H200">
        <v>1.653</v>
      </c>
      <c r="I200">
        <v>62.4893</v>
      </c>
      <c r="K200" s="2">
        <v>0.407638888888889</v>
      </c>
      <c r="L200" s="3">
        <f t="shared" si="21"/>
        <v>296.40763888888887</v>
      </c>
      <c r="M200">
        <f t="shared" si="18"/>
        <v>474.8475289169295</v>
      </c>
      <c r="N200">
        <f t="shared" si="20"/>
        <v>102.33332494032311</v>
      </c>
    </row>
    <row r="201" spans="1:14" ht="12.75">
      <c r="A201" t="s">
        <v>169</v>
      </c>
      <c r="B201" s="1">
        <v>36821</v>
      </c>
      <c r="C201" s="2">
        <v>0.41283564814814816</v>
      </c>
      <c r="D201" t="s">
        <v>419</v>
      </c>
      <c r="E201">
        <v>0.668</v>
      </c>
      <c r="F201">
        <v>9.3829</v>
      </c>
      <c r="G201" t="s">
        <v>420</v>
      </c>
      <c r="H201">
        <v>1.646</v>
      </c>
      <c r="I201">
        <v>64.9263</v>
      </c>
      <c r="K201" s="2">
        <v>0.409722222222222</v>
      </c>
      <c r="L201" s="3">
        <f t="shared" si="21"/>
        <v>296.40972222222223</v>
      </c>
      <c r="M201">
        <f t="shared" si="18"/>
        <v>493.3175604626709</v>
      </c>
      <c r="N201">
        <f t="shared" si="20"/>
        <v>105.21896433543435</v>
      </c>
    </row>
    <row r="202" spans="1:14" ht="12.75">
      <c r="A202" t="s">
        <v>170</v>
      </c>
      <c r="B202" s="1">
        <v>36821</v>
      </c>
      <c r="C202" s="2">
        <v>0.4149189814814815</v>
      </c>
      <c r="D202" t="s">
        <v>419</v>
      </c>
      <c r="E202">
        <v>0.666</v>
      </c>
      <c r="F202">
        <v>9.6504</v>
      </c>
      <c r="G202" t="s">
        <v>420</v>
      </c>
      <c r="H202">
        <v>1.645</v>
      </c>
      <c r="I202">
        <v>66.1187</v>
      </c>
      <c r="K202" s="2">
        <v>0.411805555555555</v>
      </c>
      <c r="L202" s="3">
        <f t="shared" si="21"/>
        <v>296.41180555555553</v>
      </c>
      <c r="M202">
        <f t="shared" si="18"/>
        <v>507.38170347003154</v>
      </c>
      <c r="N202">
        <f t="shared" si="20"/>
        <v>106.630879154774</v>
      </c>
    </row>
    <row r="203" spans="1:14" ht="12.75">
      <c r="A203" t="s">
        <v>171</v>
      </c>
      <c r="B203" s="1">
        <v>36821</v>
      </c>
      <c r="C203" s="2">
        <v>0.4170023148148148</v>
      </c>
      <c r="D203" t="s">
        <v>419</v>
      </c>
      <c r="E203">
        <v>0.668</v>
      </c>
      <c r="F203">
        <v>9.1644</v>
      </c>
      <c r="G203" t="s">
        <v>420</v>
      </c>
      <c r="H203">
        <v>1.646</v>
      </c>
      <c r="I203">
        <v>64.3482</v>
      </c>
      <c r="K203" s="2">
        <v>0.413888888888889</v>
      </c>
      <c r="L203" s="3">
        <f t="shared" si="21"/>
        <v>296.4138888888889</v>
      </c>
      <c r="M203">
        <f t="shared" si="18"/>
        <v>481.82965299684554</v>
      </c>
      <c r="N203">
        <f t="shared" si="20"/>
        <v>104.53443904437415</v>
      </c>
    </row>
    <row r="204" spans="1:14" ht="12.75">
      <c r="A204" t="s">
        <v>172</v>
      </c>
      <c r="B204" s="1">
        <v>36821</v>
      </c>
      <c r="C204" s="2">
        <v>0.41908564814814814</v>
      </c>
      <c r="D204" t="s">
        <v>419</v>
      </c>
      <c r="E204">
        <v>0.67</v>
      </c>
      <c r="F204">
        <v>9.423</v>
      </c>
      <c r="G204" t="s">
        <v>420</v>
      </c>
      <c r="H204">
        <v>1.648</v>
      </c>
      <c r="I204">
        <v>66.8017</v>
      </c>
      <c r="K204" s="2">
        <v>0.415972222222222</v>
      </c>
      <c r="L204" s="3">
        <f t="shared" si="21"/>
        <v>296.4159722222222</v>
      </c>
      <c r="M204">
        <f>$O$4/AVERAGE($P$207,$P$47)*F204*40</f>
        <v>504.5083980769534</v>
      </c>
      <c r="N204">
        <f t="shared" si="20"/>
        <v>107.43961600617365</v>
      </c>
    </row>
    <row r="205" spans="1:17" ht="12.75">
      <c r="A205" t="s">
        <v>173</v>
      </c>
      <c r="B205" s="1">
        <v>36821</v>
      </c>
      <c r="C205" s="2">
        <v>0.42116898148148146</v>
      </c>
      <c r="D205" t="s">
        <v>419</v>
      </c>
      <c r="E205">
        <v>0.666</v>
      </c>
      <c r="F205">
        <v>9.994</v>
      </c>
      <c r="G205" t="s">
        <v>420</v>
      </c>
      <c r="H205">
        <v>1.645</v>
      </c>
      <c r="I205">
        <v>205.158</v>
      </c>
      <c r="K205" s="2">
        <v>0.418055555555555</v>
      </c>
      <c r="L205" s="3">
        <f t="shared" si="21"/>
        <v>296.41805555555555</v>
      </c>
      <c r="M205" t="s">
        <v>427</v>
      </c>
      <c r="N205" t="s">
        <v>427</v>
      </c>
      <c r="P205" t="s">
        <v>428</v>
      </c>
      <c r="Q205" t="s">
        <v>419</v>
      </c>
    </row>
    <row r="206" spans="1:14" ht="12.75">
      <c r="A206" t="s">
        <v>174</v>
      </c>
      <c r="B206" s="1">
        <v>36821</v>
      </c>
      <c r="C206" s="2">
        <v>0.42325231481481485</v>
      </c>
      <c r="D206" t="s">
        <v>419</v>
      </c>
      <c r="E206">
        <v>0.668</v>
      </c>
      <c r="F206">
        <v>9.6081</v>
      </c>
      <c r="G206" t="s">
        <v>420</v>
      </c>
      <c r="H206">
        <v>1.646</v>
      </c>
      <c r="I206">
        <v>213.8895</v>
      </c>
      <c r="K206" s="2">
        <v>0.420138888888889</v>
      </c>
      <c r="L206" s="3">
        <f t="shared" si="21"/>
        <v>296.4201388888889</v>
      </c>
      <c r="M206" t="s">
        <v>427</v>
      </c>
      <c r="N206" t="s">
        <v>427</v>
      </c>
    </row>
    <row r="207" spans="1:17" ht="12.75">
      <c r="A207" t="s">
        <v>427</v>
      </c>
      <c r="B207" s="1">
        <v>36821</v>
      </c>
      <c r="C207">
        <f>AVERAGE(C206,C208)</f>
        <v>0.4253414351851852</v>
      </c>
      <c r="D207" t="s">
        <v>419</v>
      </c>
      <c r="E207" t="s">
        <v>427</v>
      </c>
      <c r="F207" t="s">
        <v>427</v>
      </c>
      <c r="G207" t="s">
        <v>420</v>
      </c>
      <c r="H207" t="s">
        <v>427</v>
      </c>
      <c r="I207" t="s">
        <v>427</v>
      </c>
      <c r="K207" s="2">
        <v>0.422222222222222</v>
      </c>
      <c r="L207" s="3">
        <f t="shared" si="21"/>
        <v>296.4222222222222</v>
      </c>
      <c r="M207" t="s">
        <v>427</v>
      </c>
      <c r="N207" t="s">
        <v>427</v>
      </c>
      <c r="P207">
        <f>AVERAGE(I206:I208)</f>
        <v>208.02375</v>
      </c>
      <c r="Q207">
        <f>AVERAGE(F206:F208)</f>
        <v>9.57105</v>
      </c>
    </row>
    <row r="208" spans="1:17" ht="12.75">
      <c r="A208" t="s">
        <v>175</v>
      </c>
      <c r="B208" s="1">
        <v>36821</v>
      </c>
      <c r="C208" s="2">
        <v>0.42743055555555554</v>
      </c>
      <c r="D208" t="s">
        <v>419</v>
      </c>
      <c r="E208">
        <v>0.666</v>
      </c>
      <c r="F208">
        <v>9.534</v>
      </c>
      <c r="G208" t="s">
        <v>420</v>
      </c>
      <c r="H208">
        <v>1.648</v>
      </c>
      <c r="I208">
        <v>202.158</v>
      </c>
      <c r="K208" s="2">
        <v>0.424305555555555</v>
      </c>
      <c r="L208" s="3">
        <f t="shared" si="21"/>
        <v>296.4243055555556</v>
      </c>
      <c r="M208" t="s">
        <v>427</v>
      </c>
      <c r="N208" t="s">
        <v>427</v>
      </c>
      <c r="P208">
        <f>STDEV(I206:I208)</f>
        <v>8.29542320349001</v>
      </c>
      <c r="Q208">
        <f>STDEV(F206:F208)</f>
        <v>0.052396612486319195</v>
      </c>
    </row>
    <row r="209" spans="1:14" ht="12.75">
      <c r="A209" t="s">
        <v>176</v>
      </c>
      <c r="B209" s="1">
        <v>36821</v>
      </c>
      <c r="C209" s="2">
        <v>0.4295138888888889</v>
      </c>
      <c r="D209" t="s">
        <v>419</v>
      </c>
      <c r="E209">
        <v>0.668</v>
      </c>
      <c r="F209">
        <v>8.836</v>
      </c>
      <c r="G209" t="s">
        <v>420</v>
      </c>
      <c r="H209">
        <v>1.648</v>
      </c>
      <c r="I209">
        <v>64.8094</v>
      </c>
      <c r="K209" s="2">
        <v>0.426388888888889</v>
      </c>
      <c r="L209" s="3">
        <f t="shared" si="21"/>
        <v>296.4263888888889</v>
      </c>
      <c r="M209">
        <f aca="true" t="shared" si="22" ref="M209:M272">500*F209/AVERAGE($Q$367,$Q$207)</f>
        <v>461.6003468793915</v>
      </c>
      <c r="N209">
        <f>(277-103)/(-60+(AVERAGE($P$207,$P$367)))*I209+277-((277-103)/(-60+(AVERAGE($P$207,$P$367)))*210)</f>
        <v>106.33033111240593</v>
      </c>
    </row>
    <row r="210" spans="1:14" ht="12.75">
      <c r="A210" t="s">
        <v>427</v>
      </c>
      <c r="B210" s="1">
        <v>36821</v>
      </c>
      <c r="C210">
        <f>AVERAGE(C209,C211)</f>
        <v>0.43159722222222224</v>
      </c>
      <c r="D210" t="s">
        <v>419</v>
      </c>
      <c r="E210" t="s">
        <v>427</v>
      </c>
      <c r="F210" t="s">
        <v>427</v>
      </c>
      <c r="G210" t="s">
        <v>420</v>
      </c>
      <c r="H210" t="s">
        <v>427</v>
      </c>
      <c r="I210" t="s">
        <v>427</v>
      </c>
      <c r="K210" s="2">
        <v>0.428472222222222</v>
      </c>
      <c r="L210" s="3">
        <f t="shared" si="21"/>
        <v>296.42847222222224</v>
      </c>
      <c r="M210" t="s">
        <v>427</v>
      </c>
      <c r="N210" t="s">
        <v>427</v>
      </c>
    </row>
    <row r="211" spans="1:14" ht="12.75">
      <c r="A211" t="s">
        <v>177</v>
      </c>
      <c r="B211" s="1">
        <v>36821</v>
      </c>
      <c r="C211" s="2">
        <v>0.43368055555555557</v>
      </c>
      <c r="D211" t="s">
        <v>419</v>
      </c>
      <c r="E211">
        <v>0.668</v>
      </c>
      <c r="F211">
        <v>9.4647</v>
      </c>
      <c r="G211" t="s">
        <v>420</v>
      </c>
      <c r="H211">
        <v>1.648</v>
      </c>
      <c r="I211">
        <v>65.0438</v>
      </c>
      <c r="K211" s="2">
        <v>0.430555555555555</v>
      </c>
      <c r="L211" s="3">
        <f t="shared" si="21"/>
        <v>296.43055555555554</v>
      </c>
      <c r="M211">
        <f t="shared" si="22"/>
        <v>494.4441832400834</v>
      </c>
      <c r="N211">
        <f>(277-103)/(-60+(AVERAGE($P$207,$P$367)))*I211+277-((277-103)/(-60+(AVERAGE($P$207,$P$367)))*210)</f>
        <v>106.60586527499811</v>
      </c>
    </row>
    <row r="212" spans="1:14" ht="12.75">
      <c r="A212" t="s">
        <v>178</v>
      </c>
      <c r="B212" s="1">
        <v>36821</v>
      </c>
      <c r="C212" s="2">
        <v>0.4357638888888889</v>
      </c>
      <c r="D212" t="s">
        <v>419</v>
      </c>
      <c r="E212">
        <v>0.673</v>
      </c>
      <c r="F212">
        <v>9.4733</v>
      </c>
      <c r="G212" t="s">
        <v>420</v>
      </c>
      <c r="H212">
        <v>1.653</v>
      </c>
      <c r="I212">
        <v>63.2164</v>
      </c>
      <c r="K212" s="2">
        <v>0.432638888888889</v>
      </c>
      <c r="L212" s="3">
        <f t="shared" si="21"/>
        <v>296.4326388888889</v>
      </c>
      <c r="M212">
        <f t="shared" si="22"/>
        <v>494.89345474112037</v>
      </c>
      <c r="N212">
        <f>(277-103)/(-60+(AVERAGE($P$207,$P$367)))*I212+277-((277-103)/(-60+(AVERAGE($P$207,$P$367)))*210)</f>
        <v>104.45778025485777</v>
      </c>
    </row>
    <row r="213" spans="1:14" ht="12.75">
      <c r="A213" t="s">
        <v>427</v>
      </c>
      <c r="B213" s="1">
        <v>36821</v>
      </c>
      <c r="C213">
        <f>AVERAGE(C212,C215)</f>
        <v>0.4388888888888889</v>
      </c>
      <c r="D213" t="s">
        <v>419</v>
      </c>
      <c r="E213" t="s">
        <v>427</v>
      </c>
      <c r="F213" t="s">
        <v>427</v>
      </c>
      <c r="G213" t="s">
        <v>420</v>
      </c>
      <c r="H213" t="s">
        <v>427</v>
      </c>
      <c r="I213" t="s">
        <v>427</v>
      </c>
      <c r="K213" s="2">
        <v>0.434722222222222</v>
      </c>
      <c r="L213" s="3">
        <f t="shared" si="21"/>
        <v>296.4347222222222</v>
      </c>
      <c r="M213" t="s">
        <v>427</v>
      </c>
      <c r="N213" t="s">
        <v>427</v>
      </c>
    </row>
    <row r="214" spans="1:14" ht="12.75">
      <c r="A214" t="s">
        <v>427</v>
      </c>
      <c r="B214" s="1">
        <v>36821</v>
      </c>
      <c r="C214">
        <f>AVERAGE(C213,C215)</f>
        <v>0.4404513888888889</v>
      </c>
      <c r="D214" t="s">
        <v>419</v>
      </c>
      <c r="E214" t="s">
        <v>427</v>
      </c>
      <c r="F214" t="s">
        <v>427</v>
      </c>
      <c r="G214" t="s">
        <v>420</v>
      </c>
      <c r="H214" t="s">
        <v>427</v>
      </c>
      <c r="I214" t="s">
        <v>427</v>
      </c>
      <c r="K214" s="2">
        <v>0.436805555555556</v>
      </c>
      <c r="L214" s="3">
        <f t="shared" si="21"/>
        <v>296.43680555555557</v>
      </c>
      <c r="M214" t="s">
        <v>427</v>
      </c>
      <c r="N214" t="s">
        <v>427</v>
      </c>
    </row>
    <row r="215" spans="1:14" ht="12.75">
      <c r="A215" t="s">
        <v>179</v>
      </c>
      <c r="B215" s="1">
        <v>36821</v>
      </c>
      <c r="C215" s="2">
        <v>0.4420138888888889</v>
      </c>
      <c r="D215" t="s">
        <v>419</v>
      </c>
      <c r="E215">
        <v>0.668</v>
      </c>
      <c r="F215">
        <v>8.96</v>
      </c>
      <c r="G215" t="s">
        <v>420</v>
      </c>
      <c r="H215">
        <v>1.65</v>
      </c>
      <c r="I215">
        <v>62.9389</v>
      </c>
      <c r="K215" s="2">
        <v>0.438888888888889</v>
      </c>
      <c r="L215" s="3">
        <f t="shared" si="21"/>
        <v>296.43888888888887</v>
      </c>
      <c r="M215">
        <f t="shared" si="22"/>
        <v>468.0782150338782</v>
      </c>
      <c r="N215">
        <f>(277-103)/(-60+(AVERAGE($P$207,$P$367)))*I215+277-((277-103)/(-60+(AVERAGE($P$207,$P$367)))*210)</f>
        <v>104.13158260076511</v>
      </c>
    </row>
    <row r="216" spans="1:14" ht="12.75">
      <c r="A216" t="s">
        <v>180</v>
      </c>
      <c r="B216" s="1">
        <v>36821</v>
      </c>
      <c r="C216" s="2">
        <v>0.44410879629629635</v>
      </c>
      <c r="D216" t="s">
        <v>419</v>
      </c>
      <c r="E216">
        <v>0.668</v>
      </c>
      <c r="F216">
        <v>9.237</v>
      </c>
      <c r="G216" t="s">
        <v>420</v>
      </c>
      <c r="H216">
        <v>1.648</v>
      </c>
      <c r="I216">
        <v>62.9689</v>
      </c>
      <c r="K216" s="2">
        <v>0.440972222222222</v>
      </c>
      <c r="L216" s="3">
        <f t="shared" si="21"/>
        <v>296.44097222222223</v>
      </c>
      <c r="M216">
        <f t="shared" si="22"/>
        <v>482.5489366370461</v>
      </c>
      <c r="N216">
        <f>(277-103)/(-60+(AVERAGE($P$207,$P$367)))*I216+277-((277-103)/(-60+(AVERAGE($P$207,$P$367)))*210)</f>
        <v>104.16684721201835</v>
      </c>
    </row>
    <row r="217" spans="1:14" ht="12.75">
      <c r="A217" t="s">
        <v>181</v>
      </c>
      <c r="B217" s="1">
        <v>36821</v>
      </c>
      <c r="C217" s="2">
        <v>0.4461921296296296</v>
      </c>
      <c r="D217" t="s">
        <v>419</v>
      </c>
      <c r="E217">
        <v>0.666</v>
      </c>
      <c r="F217">
        <v>8.714</v>
      </c>
      <c r="G217" t="s">
        <v>420</v>
      </c>
      <c r="H217">
        <v>1.648</v>
      </c>
      <c r="I217">
        <v>61.4001</v>
      </c>
      <c r="K217" s="2">
        <v>0.443055555555556</v>
      </c>
      <c r="L217" s="3">
        <f t="shared" si="21"/>
        <v>296.44305555555553</v>
      </c>
      <c r="M217">
        <f t="shared" si="22"/>
        <v>455.226960469332</v>
      </c>
      <c r="N217">
        <f>(277-103)/(-60+(AVERAGE($P$207,$P$367)))*I217+277-((277-103)/(-60+(AVERAGE($P$207,$P$367)))*210)</f>
        <v>102.32274314088113</v>
      </c>
    </row>
    <row r="218" spans="1:14" ht="12.75">
      <c r="A218" t="s">
        <v>427</v>
      </c>
      <c r="B218" s="1">
        <v>36821</v>
      </c>
      <c r="C218">
        <f>AVERAGE(C217,C219)</f>
        <v>0.44827546296296295</v>
      </c>
      <c r="D218" t="s">
        <v>419</v>
      </c>
      <c r="E218" t="s">
        <v>427</v>
      </c>
      <c r="F218" t="s">
        <v>427</v>
      </c>
      <c r="G218" t="s">
        <v>420</v>
      </c>
      <c r="H218" t="s">
        <v>427</v>
      </c>
      <c r="I218" t="s">
        <v>427</v>
      </c>
      <c r="K218" s="2">
        <v>0.445138888888889</v>
      </c>
      <c r="L218" s="3">
        <f t="shared" si="21"/>
        <v>296.4451388888889</v>
      </c>
      <c r="M218" t="s">
        <v>427</v>
      </c>
      <c r="N218" t="s">
        <v>427</v>
      </c>
    </row>
    <row r="219" spans="1:14" ht="12.75">
      <c r="A219" t="s">
        <v>182</v>
      </c>
      <c r="B219" s="1">
        <v>36821</v>
      </c>
      <c r="C219" s="2">
        <v>0.45035879629629627</v>
      </c>
      <c r="D219" t="s">
        <v>419</v>
      </c>
      <c r="E219">
        <v>0.666</v>
      </c>
      <c r="F219">
        <v>9.1461</v>
      </c>
      <c r="G219" t="s">
        <v>420</v>
      </c>
      <c r="H219">
        <v>1.646</v>
      </c>
      <c r="I219">
        <v>62.7532</v>
      </c>
      <c r="K219" s="2">
        <v>0.447222222222222</v>
      </c>
      <c r="L219" s="3">
        <f t="shared" si="21"/>
        <v>296.4472222222222</v>
      </c>
      <c r="M219">
        <f t="shared" si="22"/>
        <v>477.8002413528297</v>
      </c>
      <c r="N219">
        <f aca="true" t="shared" si="23" ref="N219:N224">(277-103)/(-60+(AVERAGE($P$207,$P$367)))*I219+277-((277-103)/(-60+(AVERAGE($P$207,$P$367)))*210)</f>
        <v>103.91329465710737</v>
      </c>
    </row>
    <row r="220" spans="1:14" ht="12.75">
      <c r="A220" t="s">
        <v>183</v>
      </c>
      <c r="B220" s="1">
        <v>36821</v>
      </c>
      <c r="C220" s="2">
        <v>0.45244212962962965</v>
      </c>
      <c r="D220" t="s">
        <v>419</v>
      </c>
      <c r="E220">
        <v>0.666</v>
      </c>
      <c r="F220">
        <v>9.5404</v>
      </c>
      <c r="G220" t="s">
        <v>420</v>
      </c>
      <c r="H220">
        <v>1.648</v>
      </c>
      <c r="I220">
        <v>66.678</v>
      </c>
      <c r="K220" s="2">
        <v>0.449305555555556</v>
      </c>
      <c r="L220" s="3">
        <f t="shared" si="21"/>
        <v>296.44930555555555</v>
      </c>
      <c r="M220">
        <f t="shared" si="22"/>
        <v>498.3988172666531</v>
      </c>
      <c r="N220">
        <f t="shared" si="23"/>
        <v>108.52684619866744</v>
      </c>
    </row>
    <row r="221" spans="1:14" ht="12.75">
      <c r="A221" t="s">
        <v>184</v>
      </c>
      <c r="B221" s="1">
        <v>36821</v>
      </c>
      <c r="C221" s="2">
        <v>0.454525462962963</v>
      </c>
      <c r="D221" t="s">
        <v>419</v>
      </c>
      <c r="E221">
        <v>0.666</v>
      </c>
      <c r="F221">
        <v>8.9044</v>
      </c>
      <c r="G221" t="s">
        <v>420</v>
      </c>
      <c r="H221">
        <v>1.648</v>
      </c>
      <c r="I221">
        <v>66.9991</v>
      </c>
      <c r="K221" s="2">
        <v>0.451388888888889</v>
      </c>
      <c r="L221" s="3">
        <f t="shared" si="21"/>
        <v>296.4513888888889</v>
      </c>
      <c r="M221">
        <f t="shared" si="22"/>
        <v>465.173622538802</v>
      </c>
      <c r="N221">
        <f t="shared" si="23"/>
        <v>108.90429508778152</v>
      </c>
    </row>
    <row r="222" spans="1:14" ht="12.75">
      <c r="A222" t="s">
        <v>185</v>
      </c>
      <c r="B222" s="1">
        <v>36821</v>
      </c>
      <c r="C222" s="2">
        <v>0.4566203703703704</v>
      </c>
      <c r="D222" t="s">
        <v>419</v>
      </c>
      <c r="E222">
        <v>0.668</v>
      </c>
      <c r="F222">
        <v>9.0587</v>
      </c>
      <c r="G222" t="s">
        <v>420</v>
      </c>
      <c r="H222">
        <v>1.648</v>
      </c>
      <c r="I222">
        <v>62.925</v>
      </c>
      <c r="K222" s="2">
        <v>0.453472222222222</v>
      </c>
      <c r="L222" s="3">
        <f t="shared" si="21"/>
        <v>296.4534722222222</v>
      </c>
      <c r="M222">
        <f t="shared" si="22"/>
        <v>473.23438912136083</v>
      </c>
      <c r="N222">
        <f t="shared" si="23"/>
        <v>104.11524333088437</v>
      </c>
    </row>
    <row r="223" spans="1:14" ht="12.75">
      <c r="A223" t="s">
        <v>186</v>
      </c>
      <c r="B223" s="1">
        <v>36821</v>
      </c>
      <c r="C223" s="2">
        <v>0.45870370370370367</v>
      </c>
      <c r="D223" t="s">
        <v>419</v>
      </c>
      <c r="E223">
        <v>0.668</v>
      </c>
      <c r="F223">
        <v>9.6927</v>
      </c>
      <c r="G223" t="s">
        <v>420</v>
      </c>
      <c r="H223">
        <v>1.648</v>
      </c>
      <c r="I223">
        <v>64.1302</v>
      </c>
      <c r="K223" s="2">
        <v>0.455555555555556</v>
      </c>
      <c r="L223" s="3">
        <f t="shared" si="21"/>
        <v>296.4555555555556</v>
      </c>
      <c r="M223">
        <f t="shared" si="22"/>
        <v>506.3551021047848</v>
      </c>
      <c r="N223">
        <f t="shared" si="23"/>
        <v>105.5319403136321</v>
      </c>
    </row>
    <row r="224" spans="1:14" ht="12.75">
      <c r="A224" t="s">
        <v>187</v>
      </c>
      <c r="B224" s="1">
        <v>36821</v>
      </c>
      <c r="C224" s="2">
        <v>0.4608449074074074</v>
      </c>
      <c r="D224" t="s">
        <v>419</v>
      </c>
      <c r="E224">
        <v>0.666</v>
      </c>
      <c r="F224">
        <v>9.4752</v>
      </c>
      <c r="G224" t="s">
        <v>420</v>
      </c>
      <c r="H224">
        <v>1.648</v>
      </c>
      <c r="I224">
        <v>65.9247</v>
      </c>
      <c r="K224" s="2">
        <v>0.457638888888889</v>
      </c>
      <c r="L224" s="3">
        <f t="shared" si="21"/>
        <v>296.4576388888889</v>
      </c>
      <c r="M224">
        <f t="shared" si="22"/>
        <v>494.99271239832615</v>
      </c>
      <c r="N224">
        <f t="shared" si="23"/>
        <v>107.64135181009806</v>
      </c>
    </row>
    <row r="225" spans="1:14" ht="12.75">
      <c r="A225" t="s">
        <v>427</v>
      </c>
      <c r="B225" s="1">
        <v>36821</v>
      </c>
      <c r="C225">
        <f>AVERAGE(C224,C226)</f>
        <v>0.4628993055555556</v>
      </c>
      <c r="D225" t="s">
        <v>419</v>
      </c>
      <c r="E225" t="s">
        <v>427</v>
      </c>
      <c r="F225" t="s">
        <v>427</v>
      </c>
      <c r="G225" t="s">
        <v>420</v>
      </c>
      <c r="H225" t="s">
        <v>427</v>
      </c>
      <c r="I225" t="s">
        <v>427</v>
      </c>
      <c r="K225" s="2">
        <v>0.459722222222222</v>
      </c>
      <c r="L225" s="3">
        <f t="shared" si="21"/>
        <v>296.45972222222224</v>
      </c>
      <c r="M225" t="s">
        <v>427</v>
      </c>
      <c r="N225" t="s">
        <v>427</v>
      </c>
    </row>
    <row r="226" spans="1:14" ht="12.75">
      <c r="A226" t="s">
        <v>188</v>
      </c>
      <c r="B226" s="1">
        <v>36821</v>
      </c>
      <c r="C226" s="2">
        <v>0.4649537037037037</v>
      </c>
      <c r="D226" t="s">
        <v>419</v>
      </c>
      <c r="E226">
        <v>0.666</v>
      </c>
      <c r="F226">
        <v>9.5184</v>
      </c>
      <c r="G226" t="s">
        <v>420</v>
      </c>
      <c r="H226">
        <v>1.648</v>
      </c>
      <c r="I226">
        <v>63.4528</v>
      </c>
      <c r="K226" s="2">
        <v>0.461805555555556</v>
      </c>
      <c r="L226" s="3">
        <f t="shared" si="21"/>
        <v>296.46180555555554</v>
      </c>
      <c r="M226">
        <f t="shared" si="22"/>
        <v>497.24951807795384</v>
      </c>
      <c r="N226">
        <f aca="true" t="shared" si="24" ref="N226:N237">(277-103)/(-60+(AVERAGE($P$207,$P$367)))*I226+277-((277-103)/(-60+(AVERAGE($P$207,$P$367)))*210)</f>
        <v>104.73566539153347</v>
      </c>
    </row>
    <row r="227" spans="1:14" ht="12.75">
      <c r="A227" t="s">
        <v>189</v>
      </c>
      <c r="B227" s="1">
        <v>36821</v>
      </c>
      <c r="C227" s="2">
        <v>0.4670949074074074</v>
      </c>
      <c r="D227" t="s">
        <v>419</v>
      </c>
      <c r="E227">
        <v>0.668</v>
      </c>
      <c r="F227">
        <v>9.1906</v>
      </c>
      <c r="G227" t="s">
        <v>420</v>
      </c>
      <c r="H227">
        <v>1.648</v>
      </c>
      <c r="I227">
        <v>64.3873</v>
      </c>
      <c r="K227" s="2">
        <v>0.463888888888889</v>
      </c>
      <c r="L227" s="3">
        <f t="shared" si="21"/>
        <v>296.4638888888889</v>
      </c>
      <c r="M227">
        <f t="shared" si="22"/>
        <v>480.124960166335</v>
      </c>
      <c r="N227">
        <f t="shared" si="24"/>
        <v>105.83415803207254</v>
      </c>
    </row>
    <row r="228" spans="1:14" ht="12.75">
      <c r="A228" t="s">
        <v>190</v>
      </c>
      <c r="B228" s="1">
        <v>36821</v>
      </c>
      <c r="C228" s="2">
        <v>0.46913194444444445</v>
      </c>
      <c r="D228" t="s">
        <v>419</v>
      </c>
      <c r="E228">
        <v>0.668</v>
      </c>
      <c r="F228">
        <v>8.8751</v>
      </c>
      <c r="G228" t="s">
        <v>420</v>
      </c>
      <c r="H228">
        <v>1.648</v>
      </c>
      <c r="I228">
        <v>64.5662</v>
      </c>
      <c r="K228" s="2">
        <v>0.465972222222222</v>
      </c>
      <c r="L228" s="3">
        <f t="shared" si="21"/>
        <v>296.4659722222222</v>
      </c>
      <c r="M228">
        <f t="shared" si="22"/>
        <v>463.6429649829434</v>
      </c>
      <c r="N228">
        <f t="shared" si="24"/>
        <v>106.04445266384619</v>
      </c>
    </row>
    <row r="229" spans="1:14" ht="12.75">
      <c r="A229" t="s">
        <v>191</v>
      </c>
      <c r="B229" s="1">
        <v>36821</v>
      </c>
      <c r="C229" s="2">
        <v>0.4712152777777778</v>
      </c>
      <c r="D229" t="s">
        <v>419</v>
      </c>
      <c r="E229">
        <v>0.668</v>
      </c>
      <c r="F229">
        <v>9.3666</v>
      </c>
      <c r="G229" t="s">
        <v>420</v>
      </c>
      <c r="H229">
        <v>1.648</v>
      </c>
      <c r="I229">
        <v>66.4126</v>
      </c>
      <c r="K229" s="2">
        <v>0.468055555555556</v>
      </c>
      <c r="L229" s="3">
        <f t="shared" si="21"/>
        <v>296.46805555555557</v>
      </c>
      <c r="M229">
        <f t="shared" si="22"/>
        <v>489.319353675929</v>
      </c>
      <c r="N229">
        <f t="shared" si="24"/>
        <v>108.21487193778023</v>
      </c>
    </row>
    <row r="230" spans="1:14" ht="12.75">
      <c r="A230" t="s">
        <v>192</v>
      </c>
      <c r="B230" s="1">
        <v>36821</v>
      </c>
      <c r="C230" s="2">
        <v>0.4732986111111111</v>
      </c>
      <c r="D230" t="s">
        <v>419</v>
      </c>
      <c r="E230">
        <v>0.668</v>
      </c>
      <c r="F230">
        <v>8.6053</v>
      </c>
      <c r="G230" t="s">
        <v>420</v>
      </c>
      <c r="H230">
        <v>1.648</v>
      </c>
      <c r="I230">
        <v>64.1684</v>
      </c>
      <c r="K230" s="2">
        <v>0.470138888888889</v>
      </c>
      <c r="L230" s="3">
        <f t="shared" si="21"/>
        <v>296.47013888888887</v>
      </c>
      <c r="M230">
        <f t="shared" si="22"/>
        <v>449.54837765971337</v>
      </c>
      <c r="N230">
        <f t="shared" si="24"/>
        <v>105.5768439186279</v>
      </c>
    </row>
    <row r="231" spans="1:14" ht="12.75">
      <c r="A231" t="s">
        <v>193</v>
      </c>
      <c r="B231" s="1">
        <v>36821</v>
      </c>
      <c r="C231" s="2">
        <v>0.4753819444444445</v>
      </c>
      <c r="D231" t="s">
        <v>419</v>
      </c>
      <c r="E231">
        <v>0.666</v>
      </c>
      <c r="F231">
        <v>9.3256</v>
      </c>
      <c r="G231" t="s">
        <v>420</v>
      </c>
      <c r="H231">
        <v>1.646</v>
      </c>
      <c r="I231">
        <v>63.2176</v>
      </c>
      <c r="K231" s="2">
        <v>0.472222222222222</v>
      </c>
      <c r="L231" s="3">
        <f t="shared" si="21"/>
        <v>296.47222222222223</v>
      </c>
      <c r="M231">
        <f t="shared" si="22"/>
        <v>487.1774779151713</v>
      </c>
      <c r="N231">
        <f t="shared" si="24"/>
        <v>104.4591908393079</v>
      </c>
    </row>
    <row r="232" spans="1:14" ht="12.75">
      <c r="A232" t="s">
        <v>194</v>
      </c>
      <c r="B232" s="1">
        <v>36821</v>
      </c>
      <c r="C232" s="2">
        <v>0.47746527777777775</v>
      </c>
      <c r="D232" t="s">
        <v>419</v>
      </c>
      <c r="E232">
        <v>0.666</v>
      </c>
      <c r="F232">
        <v>8.9116</v>
      </c>
      <c r="G232" t="s">
        <v>420</v>
      </c>
      <c r="H232">
        <v>1.648</v>
      </c>
      <c r="I232">
        <v>64.0188</v>
      </c>
      <c r="K232" s="2">
        <v>0.474305555555555</v>
      </c>
      <c r="L232" s="3">
        <f t="shared" si="21"/>
        <v>296.47430555555553</v>
      </c>
      <c r="M232">
        <f t="shared" si="22"/>
        <v>465.54975681873987</v>
      </c>
      <c r="N232">
        <f t="shared" si="24"/>
        <v>105.40099105717832</v>
      </c>
    </row>
    <row r="233" spans="1:14" ht="12.75">
      <c r="A233" t="s">
        <v>195</v>
      </c>
      <c r="B233" s="1">
        <v>36821</v>
      </c>
      <c r="C233" s="2">
        <v>0.47954861111111113</v>
      </c>
      <c r="D233" t="s">
        <v>419</v>
      </c>
      <c r="E233">
        <v>0.666</v>
      </c>
      <c r="F233">
        <v>9.4436</v>
      </c>
      <c r="G233" t="s">
        <v>420</v>
      </c>
      <c r="H233">
        <v>1.648</v>
      </c>
      <c r="I233">
        <v>63.7486</v>
      </c>
      <c r="K233" s="2">
        <v>0.476388888888889</v>
      </c>
      <c r="L233" s="3">
        <f t="shared" si="21"/>
        <v>296.4763888888889</v>
      </c>
      <c r="M233">
        <f t="shared" si="22"/>
        <v>493.3419008363764</v>
      </c>
      <c r="N233">
        <f t="shared" si="24"/>
        <v>105.08337445849065</v>
      </c>
    </row>
    <row r="234" spans="1:14" ht="12.75">
      <c r="A234" t="s">
        <v>196</v>
      </c>
      <c r="B234" s="1">
        <v>36821</v>
      </c>
      <c r="C234" s="2">
        <v>0.4816319444444444</v>
      </c>
      <c r="D234" t="s">
        <v>419</v>
      </c>
      <c r="E234">
        <v>0.666</v>
      </c>
      <c r="F234">
        <v>9.3518</v>
      </c>
      <c r="G234" t="s">
        <v>420</v>
      </c>
      <c r="H234">
        <v>1.648</v>
      </c>
      <c r="I234">
        <v>64.0655</v>
      </c>
      <c r="K234" s="2">
        <v>0.478472222222222</v>
      </c>
      <c r="L234" s="3">
        <f t="shared" si="21"/>
        <v>296.4784722222222</v>
      </c>
      <c r="M234">
        <f t="shared" si="22"/>
        <v>488.54618876716773</v>
      </c>
      <c r="N234">
        <f t="shared" si="24"/>
        <v>105.45588630202923</v>
      </c>
    </row>
    <row r="235" spans="1:14" ht="12.75">
      <c r="A235" t="s">
        <v>197</v>
      </c>
      <c r="B235" s="1">
        <v>36821</v>
      </c>
      <c r="C235" s="2">
        <v>0.4837152777777778</v>
      </c>
      <c r="D235" t="s">
        <v>419</v>
      </c>
      <c r="E235">
        <v>0.668</v>
      </c>
      <c r="F235">
        <v>9.3107</v>
      </c>
      <c r="G235" t="s">
        <v>420</v>
      </c>
      <c r="H235">
        <v>1.648</v>
      </c>
      <c r="I235">
        <v>65.6332</v>
      </c>
      <c r="K235" s="2">
        <v>0.480555555555555</v>
      </c>
      <c r="L235" s="3">
        <f t="shared" si="21"/>
        <v>296.48055555555555</v>
      </c>
      <c r="M235">
        <f t="shared" si="22"/>
        <v>486.39908891918867</v>
      </c>
      <c r="N235">
        <f t="shared" si="24"/>
        <v>107.29869733742055</v>
      </c>
    </row>
    <row r="236" spans="1:14" ht="12.75">
      <c r="A236" t="s">
        <v>198</v>
      </c>
      <c r="B236" s="1">
        <v>36821</v>
      </c>
      <c r="C236" s="2">
        <v>0.4858101851851852</v>
      </c>
      <c r="D236" t="s">
        <v>419</v>
      </c>
      <c r="E236">
        <v>0.668</v>
      </c>
      <c r="F236">
        <v>9.1238</v>
      </c>
      <c r="G236" t="s">
        <v>420</v>
      </c>
      <c r="H236">
        <v>1.65</v>
      </c>
      <c r="I236">
        <v>65.3608</v>
      </c>
      <c r="K236" s="2">
        <v>0.482638888888889</v>
      </c>
      <c r="L236" s="3">
        <f t="shared" si="21"/>
        <v>296.4826388888889</v>
      </c>
      <c r="M236">
        <f t="shared" si="22"/>
        <v>476.6352699024663</v>
      </c>
      <c r="N236">
        <f t="shared" si="24"/>
        <v>106.97849466724091</v>
      </c>
    </row>
    <row r="237" spans="1:14" ht="12.75">
      <c r="A237" t="s">
        <v>199</v>
      </c>
      <c r="B237" s="1">
        <v>36821</v>
      </c>
      <c r="C237" s="2">
        <v>0.48789351851851853</v>
      </c>
      <c r="D237" t="s">
        <v>419</v>
      </c>
      <c r="E237">
        <v>0.666</v>
      </c>
      <c r="F237">
        <v>9.1378</v>
      </c>
      <c r="G237" t="s">
        <v>420</v>
      </c>
      <c r="H237">
        <v>1.648</v>
      </c>
      <c r="I237">
        <v>63.5535</v>
      </c>
      <c r="K237" s="2">
        <v>0.484722222222222</v>
      </c>
      <c r="L237" s="3">
        <f t="shared" si="21"/>
        <v>296.4847222222222</v>
      </c>
      <c r="M237">
        <f t="shared" si="22"/>
        <v>477.3666421134568</v>
      </c>
      <c r="N237">
        <f t="shared" si="24"/>
        <v>104.85403693664023</v>
      </c>
    </row>
    <row r="238" spans="1:14" ht="12.75">
      <c r="A238" t="s">
        <v>427</v>
      </c>
      <c r="B238" s="1">
        <v>36821</v>
      </c>
      <c r="C238">
        <f>AVERAGE(C237,C239)</f>
        <v>0.490005787037037</v>
      </c>
      <c r="D238" t="s">
        <v>419</v>
      </c>
      <c r="E238" t="s">
        <v>427</v>
      </c>
      <c r="F238" t="s">
        <v>427</v>
      </c>
      <c r="G238" t="s">
        <v>420</v>
      </c>
      <c r="H238" t="s">
        <v>427</v>
      </c>
      <c r="I238" t="s">
        <v>427</v>
      </c>
      <c r="K238" s="2">
        <v>0.486805555555555</v>
      </c>
      <c r="L238" s="3">
        <f t="shared" si="21"/>
        <v>296.4868055555556</v>
      </c>
      <c r="M238" t="s">
        <v>427</v>
      </c>
      <c r="N238" t="s">
        <v>427</v>
      </c>
    </row>
    <row r="239" spans="1:14" ht="12.75">
      <c r="A239" t="s">
        <v>200</v>
      </c>
      <c r="B239" s="1">
        <v>36821</v>
      </c>
      <c r="C239" s="2">
        <v>0.49211805555555554</v>
      </c>
      <c r="D239" t="s">
        <v>419</v>
      </c>
      <c r="E239">
        <v>0.666</v>
      </c>
      <c r="F239">
        <v>8.9868</v>
      </c>
      <c r="G239" t="s">
        <v>420</v>
      </c>
      <c r="H239">
        <v>1.646</v>
      </c>
      <c r="I239">
        <v>61.7815</v>
      </c>
      <c r="K239" s="2">
        <v>0.488888888888889</v>
      </c>
      <c r="L239" s="3">
        <f t="shared" si="21"/>
        <v>296.4888888888889</v>
      </c>
      <c r="M239">
        <f t="shared" si="22"/>
        <v>469.4782704092028</v>
      </c>
      <c r="N239">
        <f>(277-103)/(-60+(AVERAGE($P$207,$P$367)))*I239+277-((277-103)/(-60+(AVERAGE($P$207,$P$367)))*210)</f>
        <v>102.77107389861425</v>
      </c>
    </row>
    <row r="240" spans="1:14" ht="12.75">
      <c r="A240" t="s">
        <v>427</v>
      </c>
      <c r="B240" s="1">
        <v>36821</v>
      </c>
      <c r="C240">
        <f>AVERAGE(C239,C241)</f>
        <v>0.49417245370370366</v>
      </c>
      <c r="D240" t="s">
        <v>419</v>
      </c>
      <c r="E240" t="s">
        <v>427</v>
      </c>
      <c r="F240" t="s">
        <v>427</v>
      </c>
      <c r="G240" t="s">
        <v>420</v>
      </c>
      <c r="H240" t="s">
        <v>427</v>
      </c>
      <c r="I240" t="s">
        <v>427</v>
      </c>
      <c r="K240" s="2">
        <v>0.490972222222222</v>
      </c>
      <c r="L240" s="3">
        <f t="shared" si="21"/>
        <v>296.49097222222224</v>
      </c>
      <c r="M240" t="s">
        <v>427</v>
      </c>
      <c r="N240" t="s">
        <v>427</v>
      </c>
    </row>
    <row r="241" spans="1:14" ht="12.75">
      <c r="A241" t="s">
        <v>201</v>
      </c>
      <c r="B241" s="1">
        <v>36821</v>
      </c>
      <c r="C241" s="2">
        <v>0.49622685185185184</v>
      </c>
      <c r="D241" t="s">
        <v>419</v>
      </c>
      <c r="E241">
        <v>0.666</v>
      </c>
      <c r="F241">
        <v>8.9567</v>
      </c>
      <c r="G241" t="s">
        <v>420</v>
      </c>
      <c r="H241">
        <v>1.648</v>
      </c>
      <c r="I241">
        <v>62.706</v>
      </c>
      <c r="K241" s="2">
        <v>0.493055555555555</v>
      </c>
      <c r="L241" s="3">
        <f t="shared" si="21"/>
        <v>296.49305555555554</v>
      </c>
      <c r="M241">
        <f t="shared" si="22"/>
        <v>467.9058201555733</v>
      </c>
      <c r="N241">
        <f aca="true" t="shared" si="25" ref="N241:N246">(277-103)/(-60+(AVERAGE($P$207,$P$367)))*I241+277-((277-103)/(-60+(AVERAGE($P$207,$P$367)))*210)</f>
        <v>103.85781166873562</v>
      </c>
    </row>
    <row r="242" spans="1:14" ht="12.75">
      <c r="A242" t="s">
        <v>202</v>
      </c>
      <c r="B242" s="1">
        <v>36821</v>
      </c>
      <c r="C242" s="2">
        <v>0.49832175925925926</v>
      </c>
      <c r="D242" t="s">
        <v>419</v>
      </c>
      <c r="E242">
        <v>0.668</v>
      </c>
      <c r="F242">
        <v>8.8057</v>
      </c>
      <c r="G242" t="s">
        <v>420</v>
      </c>
      <c r="H242">
        <v>1.65</v>
      </c>
      <c r="I242">
        <v>62.4466</v>
      </c>
      <c r="K242" s="2">
        <v>0.495138888888889</v>
      </c>
      <c r="L242" s="3">
        <f t="shared" si="21"/>
        <v>296.4951388888889</v>
      </c>
      <c r="M242">
        <f t="shared" si="22"/>
        <v>460.0174484513194</v>
      </c>
      <c r="N242">
        <f t="shared" si="25"/>
        <v>103.55289033009905</v>
      </c>
    </row>
    <row r="243" spans="1:14" ht="12.75">
      <c r="A243" t="s">
        <v>203</v>
      </c>
      <c r="B243" s="1">
        <v>36821</v>
      </c>
      <c r="C243" s="2">
        <v>0.5004050925925926</v>
      </c>
      <c r="D243" t="s">
        <v>419</v>
      </c>
      <c r="E243">
        <v>0.666</v>
      </c>
      <c r="F243">
        <v>9.8156</v>
      </c>
      <c r="G243" t="s">
        <v>420</v>
      </c>
      <c r="H243">
        <v>1.648</v>
      </c>
      <c r="I243">
        <v>63.9481</v>
      </c>
      <c r="K243" s="2">
        <v>0.497222222222222</v>
      </c>
      <c r="L243" s="3">
        <f t="shared" si="21"/>
        <v>296.4972222222222</v>
      </c>
      <c r="M243">
        <f t="shared" si="22"/>
        <v>512.7755052998365</v>
      </c>
      <c r="N243">
        <f t="shared" si="25"/>
        <v>105.3178841233248</v>
      </c>
    </row>
    <row r="244" spans="1:14" ht="12.75">
      <c r="A244" t="s">
        <v>204</v>
      </c>
      <c r="B244" s="1">
        <v>36821</v>
      </c>
      <c r="C244" s="2">
        <v>0.5024884259259259</v>
      </c>
      <c r="D244" t="s">
        <v>419</v>
      </c>
      <c r="E244">
        <v>0.668</v>
      </c>
      <c r="F244">
        <v>8.7018</v>
      </c>
      <c r="G244" t="s">
        <v>420</v>
      </c>
      <c r="H244">
        <v>1.65</v>
      </c>
      <c r="I244">
        <v>63.713</v>
      </c>
      <c r="K244" s="2">
        <v>0.499305555555555</v>
      </c>
      <c r="L244" s="3">
        <f t="shared" si="21"/>
        <v>296.49930555555557</v>
      </c>
      <c r="M244">
        <f t="shared" si="22"/>
        <v>454.58962182832613</v>
      </c>
      <c r="N244">
        <f t="shared" si="25"/>
        <v>105.04152711980339</v>
      </c>
    </row>
    <row r="245" spans="1:14" ht="12.75">
      <c r="A245" t="s">
        <v>205</v>
      </c>
      <c r="B245" s="1">
        <v>36821</v>
      </c>
      <c r="C245" s="2">
        <v>0.5045717592592592</v>
      </c>
      <c r="D245" t="s">
        <v>419</v>
      </c>
      <c r="E245">
        <v>0.666</v>
      </c>
      <c r="F245">
        <v>9.9373</v>
      </c>
      <c r="G245" t="s">
        <v>420</v>
      </c>
      <c r="H245">
        <v>1.648</v>
      </c>
      <c r="I245">
        <v>63.9647</v>
      </c>
      <c r="K245" s="2">
        <v>0.501388888888889</v>
      </c>
      <c r="L245" s="3">
        <f t="shared" si="21"/>
        <v>296.50138888888887</v>
      </c>
      <c r="M245">
        <f t="shared" si="22"/>
        <v>519.133219448232</v>
      </c>
      <c r="N245">
        <f t="shared" si="25"/>
        <v>105.33739720821825</v>
      </c>
    </row>
    <row r="246" spans="1:14" ht="12.75">
      <c r="A246" t="s">
        <v>206</v>
      </c>
      <c r="B246" s="1">
        <v>36821</v>
      </c>
      <c r="C246" s="2">
        <v>0.5066550925925926</v>
      </c>
      <c r="D246" t="s">
        <v>419</v>
      </c>
      <c r="E246">
        <v>0.666</v>
      </c>
      <c r="F246">
        <v>9.6019</v>
      </c>
      <c r="G246" t="s">
        <v>420</v>
      </c>
      <c r="H246">
        <v>1.646</v>
      </c>
      <c r="I246">
        <v>63.2344</v>
      </c>
      <c r="K246" s="2">
        <v>0.503472222222222</v>
      </c>
      <c r="L246" s="3">
        <f t="shared" si="21"/>
        <v>296.50347222222223</v>
      </c>
      <c r="M246">
        <f t="shared" si="22"/>
        <v>501.61163090778973</v>
      </c>
      <c r="N246">
        <f t="shared" si="25"/>
        <v>104.47893902160973</v>
      </c>
    </row>
    <row r="247" spans="1:14" ht="12.75">
      <c r="A247" t="s">
        <v>427</v>
      </c>
      <c r="B247" s="1">
        <v>36821</v>
      </c>
      <c r="C247">
        <f>AVERAGE(C246,C248)</f>
        <v>0.508738425925926</v>
      </c>
      <c r="D247" t="s">
        <v>419</v>
      </c>
      <c r="E247" t="s">
        <v>427</v>
      </c>
      <c r="F247" t="s">
        <v>427</v>
      </c>
      <c r="G247" t="s">
        <v>420</v>
      </c>
      <c r="H247" t="s">
        <v>427</v>
      </c>
      <c r="I247" t="s">
        <v>427</v>
      </c>
      <c r="K247" s="2">
        <v>0.505555555555555</v>
      </c>
      <c r="L247" s="3">
        <f t="shared" si="21"/>
        <v>296.50555555555553</v>
      </c>
      <c r="M247" t="s">
        <v>427</v>
      </c>
      <c r="N247" t="s">
        <v>427</v>
      </c>
    </row>
    <row r="248" spans="1:14" ht="12.75">
      <c r="A248" t="s">
        <v>207</v>
      </c>
      <c r="B248" s="1">
        <v>36821</v>
      </c>
      <c r="C248" s="2">
        <v>0.5108217592592593</v>
      </c>
      <c r="D248" t="s">
        <v>419</v>
      </c>
      <c r="E248">
        <v>0.668</v>
      </c>
      <c r="F248">
        <v>8.7738</v>
      </c>
      <c r="G248" t="s">
        <v>420</v>
      </c>
      <c r="H248">
        <v>1.648</v>
      </c>
      <c r="I248">
        <v>62.1803</v>
      </c>
      <c r="K248" s="2">
        <v>0.507638888888889</v>
      </c>
      <c r="L248" s="3">
        <f t="shared" si="21"/>
        <v>296.5076388888889</v>
      </c>
      <c r="M248">
        <f t="shared" si="22"/>
        <v>458.3509646277054</v>
      </c>
      <c r="N248">
        <f>(277-103)/(-60+(AVERAGE($P$207,$P$367)))*I248+277-((277-103)/(-60+(AVERAGE($P$207,$P$367)))*210)</f>
        <v>103.23985813087427</v>
      </c>
    </row>
    <row r="249" spans="1:14" ht="12.75">
      <c r="A249" t="s">
        <v>208</v>
      </c>
      <c r="B249" s="1">
        <v>36821</v>
      </c>
      <c r="C249" s="2">
        <v>0.5129166666666667</v>
      </c>
      <c r="D249" t="s">
        <v>419</v>
      </c>
      <c r="E249">
        <v>0.666</v>
      </c>
      <c r="F249">
        <v>9.3867</v>
      </c>
      <c r="G249" t="s">
        <v>420</v>
      </c>
      <c r="H249">
        <v>1.648</v>
      </c>
      <c r="I249">
        <v>61.4346</v>
      </c>
      <c r="K249" s="2">
        <v>0.509722222222222</v>
      </c>
      <c r="L249" s="3">
        <f t="shared" si="21"/>
        <v>296.5097222222222</v>
      </c>
      <c r="M249">
        <f t="shared" si="22"/>
        <v>490.3693952074224</v>
      </c>
      <c r="N249">
        <f>(277-103)/(-60+(AVERAGE($P$207,$P$367)))*I249+277-((277-103)/(-60+(AVERAGE($P$207,$P$367)))*210)</f>
        <v>102.36329744382238</v>
      </c>
    </row>
    <row r="250" spans="1:14" ht="12.75">
      <c r="A250" t="s">
        <v>427</v>
      </c>
      <c r="B250" s="1">
        <v>36821</v>
      </c>
      <c r="C250">
        <f>AVERAGE(C249,C251)</f>
        <v>0.515</v>
      </c>
      <c r="D250" t="s">
        <v>419</v>
      </c>
      <c r="E250" t="s">
        <v>427</v>
      </c>
      <c r="F250" t="s">
        <v>427</v>
      </c>
      <c r="G250" t="s">
        <v>420</v>
      </c>
      <c r="H250" t="s">
        <v>427</v>
      </c>
      <c r="I250" t="s">
        <v>427</v>
      </c>
      <c r="K250" s="2">
        <v>0.511805555555555</v>
      </c>
      <c r="L250" s="3">
        <f t="shared" si="21"/>
        <v>296.51180555555555</v>
      </c>
      <c r="M250" t="s">
        <v>427</v>
      </c>
      <c r="N250" t="s">
        <v>427</v>
      </c>
    </row>
    <row r="251" spans="1:14" ht="12.75">
      <c r="A251" t="s">
        <v>209</v>
      </c>
      <c r="B251" s="1">
        <v>36821</v>
      </c>
      <c r="C251" s="2">
        <v>0.5170833333333333</v>
      </c>
      <c r="D251" t="s">
        <v>419</v>
      </c>
      <c r="E251">
        <v>0.668</v>
      </c>
      <c r="F251">
        <v>9.6614</v>
      </c>
      <c r="G251" t="s">
        <v>420</v>
      </c>
      <c r="H251">
        <v>1.648</v>
      </c>
      <c r="I251">
        <v>64.9768</v>
      </c>
      <c r="K251" s="2">
        <v>0.513888888888889</v>
      </c>
      <c r="L251" s="3">
        <f t="shared" si="21"/>
        <v>296.5138888888889</v>
      </c>
      <c r="M251">
        <f t="shared" si="22"/>
        <v>504.719962804499</v>
      </c>
      <c r="N251">
        <f>(277-103)/(-60+(AVERAGE($P$207,$P$367)))*I251+277-((277-103)/(-60+(AVERAGE($P$207,$P$367)))*210)</f>
        <v>106.52710764319914</v>
      </c>
    </row>
    <row r="252" spans="1:14" ht="12.75">
      <c r="A252" t="s">
        <v>427</v>
      </c>
      <c r="B252" s="1">
        <v>36821</v>
      </c>
      <c r="C252">
        <f>AVERAGE(C251,C255)</f>
        <v>0.52125</v>
      </c>
      <c r="D252" t="s">
        <v>419</v>
      </c>
      <c r="E252" t="s">
        <v>427</v>
      </c>
      <c r="F252" t="s">
        <v>427</v>
      </c>
      <c r="G252" t="s">
        <v>420</v>
      </c>
      <c r="H252" t="s">
        <v>427</v>
      </c>
      <c r="I252" t="s">
        <v>427</v>
      </c>
      <c r="K252" s="2">
        <v>0.515972222222222</v>
      </c>
      <c r="L252" s="3">
        <f t="shared" si="21"/>
        <v>296.5159722222222</v>
      </c>
      <c r="M252" t="s">
        <v>427</v>
      </c>
      <c r="N252" t="s">
        <v>427</v>
      </c>
    </row>
    <row r="253" spans="1:14" ht="12.75">
      <c r="A253" t="s">
        <v>427</v>
      </c>
      <c r="B253" s="1">
        <v>36821</v>
      </c>
      <c r="C253">
        <f>AVERAGE(C252,C255)</f>
        <v>0.5233333333333333</v>
      </c>
      <c r="D253" t="s">
        <v>419</v>
      </c>
      <c r="E253" t="s">
        <v>427</v>
      </c>
      <c r="F253" t="s">
        <v>427</v>
      </c>
      <c r="G253" t="s">
        <v>420</v>
      </c>
      <c r="H253" t="s">
        <v>427</v>
      </c>
      <c r="I253" t="s">
        <v>427</v>
      </c>
      <c r="K253" s="2">
        <v>0.518055555555555</v>
      </c>
      <c r="L253" s="3">
        <f t="shared" si="21"/>
        <v>296.5180555555556</v>
      </c>
      <c r="M253" t="s">
        <v>427</v>
      </c>
      <c r="N253" t="s">
        <v>427</v>
      </c>
    </row>
    <row r="254" spans="1:14" ht="12.75">
      <c r="A254" t="s">
        <v>427</v>
      </c>
      <c r="B254" s="1">
        <v>36821</v>
      </c>
      <c r="C254">
        <f>AVERAGE(C253,C255)</f>
        <v>0.524375</v>
      </c>
      <c r="D254" t="s">
        <v>419</v>
      </c>
      <c r="E254" t="s">
        <v>427</v>
      </c>
      <c r="F254" t="s">
        <v>427</v>
      </c>
      <c r="G254" t="s">
        <v>420</v>
      </c>
      <c r="H254" t="s">
        <v>427</v>
      </c>
      <c r="I254" t="s">
        <v>427</v>
      </c>
      <c r="K254" s="2">
        <v>0.520138888888888</v>
      </c>
      <c r="L254" s="3">
        <f t="shared" si="21"/>
        <v>296.5201388888889</v>
      </c>
      <c r="M254" t="s">
        <v>427</v>
      </c>
      <c r="N254" t="s">
        <v>427</v>
      </c>
    </row>
    <row r="255" spans="1:14" ht="12.75">
      <c r="A255" t="s">
        <v>210</v>
      </c>
      <c r="B255" s="1">
        <v>36821</v>
      </c>
      <c r="C255" s="2">
        <v>0.5254166666666666</v>
      </c>
      <c r="D255" t="s">
        <v>419</v>
      </c>
      <c r="E255">
        <v>0.666</v>
      </c>
      <c r="F255">
        <v>8.6635</v>
      </c>
      <c r="G255" t="s">
        <v>420</v>
      </c>
      <c r="H255">
        <v>1.648</v>
      </c>
      <c r="I255">
        <v>61.9865</v>
      </c>
      <c r="K255" s="2">
        <v>0.522222222222222</v>
      </c>
      <c r="L255" s="3">
        <f t="shared" si="21"/>
        <v>296.52222222222224</v>
      </c>
      <c r="M255">
        <f t="shared" si="22"/>
        <v>452.5887964225451</v>
      </c>
      <c r="N255">
        <f aca="true" t="shared" si="26" ref="N255:N261">(277-103)/(-60+(AVERAGE($P$207,$P$367)))*I255+277-((277-103)/(-60+(AVERAGE($P$207,$P$367)))*210)</f>
        <v>103.0120487421782</v>
      </c>
    </row>
    <row r="256" spans="1:14" ht="12.75">
      <c r="A256" t="s">
        <v>211</v>
      </c>
      <c r="B256" s="1">
        <v>36821</v>
      </c>
      <c r="C256" s="2">
        <v>0.527511574074074</v>
      </c>
      <c r="D256" t="s">
        <v>419</v>
      </c>
      <c r="E256">
        <v>0.668</v>
      </c>
      <c r="F256">
        <v>9.7566</v>
      </c>
      <c r="G256" t="s">
        <v>420</v>
      </c>
      <c r="H256">
        <v>1.65</v>
      </c>
      <c r="I256">
        <v>61.8134</v>
      </c>
      <c r="K256" s="2">
        <v>0.524305555555555</v>
      </c>
      <c r="L256" s="3">
        <f t="shared" si="21"/>
        <v>296.52430555555554</v>
      </c>
      <c r="M256">
        <f t="shared" si="22"/>
        <v>509.693293839234</v>
      </c>
      <c r="N256">
        <f t="shared" si="26"/>
        <v>102.8085719352469</v>
      </c>
    </row>
    <row r="257" spans="1:14" ht="12.75">
      <c r="A257" t="s">
        <v>212</v>
      </c>
      <c r="B257" s="1">
        <v>36821</v>
      </c>
      <c r="C257" s="2">
        <v>0.5295949074074074</v>
      </c>
      <c r="D257" t="s">
        <v>419</v>
      </c>
      <c r="E257">
        <v>0.668</v>
      </c>
      <c r="F257">
        <v>8.5878</v>
      </c>
      <c r="G257" t="s">
        <v>420</v>
      </c>
      <c r="H257">
        <v>1.65</v>
      </c>
      <c r="I257">
        <v>64.258</v>
      </c>
      <c r="K257" s="2">
        <v>0.526388888888889</v>
      </c>
      <c r="L257" s="3">
        <f t="shared" si="21"/>
        <v>296.5263888888889</v>
      </c>
      <c r="M257">
        <f t="shared" si="22"/>
        <v>448.63416239597535</v>
      </c>
      <c r="N257">
        <f t="shared" si="26"/>
        <v>105.682167557571</v>
      </c>
    </row>
    <row r="258" spans="1:14" ht="12.75">
      <c r="A258" t="s">
        <v>213</v>
      </c>
      <c r="B258" s="1">
        <v>36821</v>
      </c>
      <c r="C258" s="2">
        <v>0.5316782407407408</v>
      </c>
      <c r="D258" t="s">
        <v>419</v>
      </c>
      <c r="E258">
        <v>0.666</v>
      </c>
      <c r="F258">
        <v>9.734</v>
      </c>
      <c r="G258" t="s">
        <v>420</v>
      </c>
      <c r="H258">
        <v>1.648</v>
      </c>
      <c r="I258">
        <v>62.3684</v>
      </c>
      <c r="K258" s="2">
        <v>0.528472222222222</v>
      </c>
      <c r="L258" s="3">
        <f t="shared" si="21"/>
        <v>296.5284722222222</v>
      </c>
      <c r="M258">
        <f t="shared" si="22"/>
        <v>508.51265012720654</v>
      </c>
      <c r="N258">
        <f t="shared" si="26"/>
        <v>103.46096724343221</v>
      </c>
    </row>
    <row r="259" spans="1:14" ht="12.75">
      <c r="A259" t="s">
        <v>214</v>
      </c>
      <c r="B259" s="1">
        <v>36821</v>
      </c>
      <c r="C259" s="2">
        <v>0.5337615740740741</v>
      </c>
      <c r="D259" t="s">
        <v>419</v>
      </c>
      <c r="E259">
        <v>0.666</v>
      </c>
      <c r="F259">
        <v>9.7661</v>
      </c>
      <c r="G259" t="s">
        <v>420</v>
      </c>
      <c r="H259">
        <v>1.648</v>
      </c>
      <c r="I259">
        <v>63.9578</v>
      </c>
      <c r="K259" s="2">
        <v>0.530555555555555</v>
      </c>
      <c r="L259" s="3">
        <f t="shared" si="21"/>
        <v>296.53055555555557</v>
      </c>
      <c r="M259">
        <f t="shared" si="22"/>
        <v>510.1895821252632</v>
      </c>
      <c r="N259">
        <f t="shared" si="26"/>
        <v>105.32928634763005</v>
      </c>
    </row>
    <row r="260" spans="1:14" ht="12.75">
      <c r="A260" t="s">
        <v>215</v>
      </c>
      <c r="B260" s="1">
        <v>36821</v>
      </c>
      <c r="C260" s="2">
        <v>0.5358449074074074</v>
      </c>
      <c r="D260" t="s">
        <v>419</v>
      </c>
      <c r="E260">
        <v>0.668</v>
      </c>
      <c r="F260">
        <v>10.13</v>
      </c>
      <c r="G260" t="s">
        <v>420</v>
      </c>
      <c r="H260">
        <v>1.648</v>
      </c>
      <c r="I260">
        <v>61.233</v>
      </c>
      <c r="K260" s="2">
        <v>0.532638888888889</v>
      </c>
      <c r="L260" s="3">
        <f t="shared" si="21"/>
        <v>296.53263888888887</v>
      </c>
      <c r="M260">
        <f t="shared" si="22"/>
        <v>529.2000355237931</v>
      </c>
      <c r="N260">
        <f t="shared" si="26"/>
        <v>102.12631925620042</v>
      </c>
    </row>
    <row r="261" spans="1:14" ht="12.75">
      <c r="A261" t="s">
        <v>216</v>
      </c>
      <c r="B261" s="1">
        <v>36821</v>
      </c>
      <c r="C261" s="2">
        <v>0.5379282407407407</v>
      </c>
      <c r="D261" t="s">
        <v>419</v>
      </c>
      <c r="E261">
        <v>0.666</v>
      </c>
      <c r="F261">
        <v>8.9319</v>
      </c>
      <c r="G261" t="s">
        <v>420</v>
      </c>
      <c r="H261">
        <v>1.648</v>
      </c>
      <c r="I261">
        <v>64.9387</v>
      </c>
      <c r="K261" s="2">
        <v>0.534722222222222</v>
      </c>
      <c r="L261" s="3">
        <f t="shared" si="21"/>
        <v>296.53472222222223</v>
      </c>
      <c r="M261">
        <f t="shared" si="22"/>
        <v>466.6102465246761</v>
      </c>
      <c r="N261">
        <f t="shared" si="26"/>
        <v>106.48232158690752</v>
      </c>
    </row>
    <row r="262" spans="1:14" ht="12.75">
      <c r="A262" t="s">
        <v>427</v>
      </c>
      <c r="B262" s="1">
        <v>36821</v>
      </c>
      <c r="C262">
        <f>AVERAGE(C261,C263)</f>
        <v>0.5400173611111111</v>
      </c>
      <c r="D262" t="s">
        <v>419</v>
      </c>
      <c r="E262" t="s">
        <v>427</v>
      </c>
      <c r="F262" t="s">
        <v>427</v>
      </c>
      <c r="G262" t="s">
        <v>420</v>
      </c>
      <c r="H262" t="s">
        <v>427</v>
      </c>
      <c r="I262" t="s">
        <v>427</v>
      </c>
      <c r="K262" s="2">
        <v>0.536805555555555</v>
      </c>
      <c r="L262" s="3">
        <f aca="true" t="shared" si="27" ref="L262:L325">B262-DATE(1999,12,31)+K262</f>
        <v>296.53680555555553</v>
      </c>
      <c r="M262" t="s">
        <v>427</v>
      </c>
      <c r="N262" t="s">
        <v>427</v>
      </c>
    </row>
    <row r="263" spans="1:14" ht="12.75">
      <c r="A263" t="s">
        <v>217</v>
      </c>
      <c r="B263" s="1">
        <v>36821</v>
      </c>
      <c r="C263" s="2">
        <v>0.5421064814814814</v>
      </c>
      <c r="D263" t="s">
        <v>419</v>
      </c>
      <c r="E263">
        <v>0.668</v>
      </c>
      <c r="F263">
        <v>9.0201</v>
      </c>
      <c r="G263" t="s">
        <v>420</v>
      </c>
      <c r="H263">
        <v>1.65</v>
      </c>
      <c r="I263">
        <v>61.9531</v>
      </c>
      <c r="K263" s="2">
        <v>0.538888888888889</v>
      </c>
      <c r="L263" s="3">
        <f t="shared" si="27"/>
        <v>296.5388888888889</v>
      </c>
      <c r="M263">
        <f t="shared" si="22"/>
        <v>471.2178914539157</v>
      </c>
      <c r="N263">
        <f aca="true" t="shared" si="28" ref="N263:N272">(277-103)/(-60+(AVERAGE($P$207,$P$367)))*I263+277-((277-103)/(-60+(AVERAGE($P$207,$P$367)))*210)</f>
        <v>102.97278747498291</v>
      </c>
    </row>
    <row r="264" spans="1:14" ht="12.75">
      <c r="A264" t="s">
        <v>218</v>
      </c>
      <c r="B264" s="1">
        <v>36821</v>
      </c>
      <c r="C264" s="2">
        <v>0.5441898148148149</v>
      </c>
      <c r="D264" t="s">
        <v>419</v>
      </c>
      <c r="E264">
        <v>0.666</v>
      </c>
      <c r="F264">
        <v>9.1335</v>
      </c>
      <c r="G264" t="s">
        <v>420</v>
      </c>
      <c r="H264">
        <v>1.648</v>
      </c>
      <c r="I264">
        <v>62.1352</v>
      </c>
      <c r="K264" s="2">
        <v>0.540972222222222</v>
      </c>
      <c r="L264" s="3">
        <f t="shared" si="27"/>
        <v>296.5409722222222</v>
      </c>
      <c r="M264">
        <f t="shared" si="22"/>
        <v>477.1420063629383</v>
      </c>
      <c r="N264">
        <f t="shared" si="28"/>
        <v>103.18684366529021</v>
      </c>
    </row>
    <row r="265" spans="1:14" ht="12.75">
      <c r="A265" t="s">
        <v>219</v>
      </c>
      <c r="B265" s="1">
        <v>36821</v>
      </c>
      <c r="C265" s="2">
        <v>0.5462731481481481</v>
      </c>
      <c r="D265" t="s">
        <v>419</v>
      </c>
      <c r="E265">
        <v>0.668</v>
      </c>
      <c r="F265">
        <v>8.2871</v>
      </c>
      <c r="G265" t="s">
        <v>420</v>
      </c>
      <c r="H265">
        <v>1.648</v>
      </c>
      <c r="I265">
        <v>63.6211</v>
      </c>
      <c r="K265" s="2">
        <v>0.543055555555555</v>
      </c>
      <c r="L265" s="3">
        <f t="shared" si="27"/>
        <v>296.54305555555555</v>
      </c>
      <c r="M265">
        <f t="shared" si="22"/>
        <v>432.92533212134515</v>
      </c>
      <c r="N265">
        <f t="shared" si="28"/>
        <v>104.93349986066426</v>
      </c>
    </row>
    <row r="266" spans="1:14" ht="12.75">
      <c r="A266" t="s">
        <v>220</v>
      </c>
      <c r="B266" s="1">
        <v>36821</v>
      </c>
      <c r="C266" s="2">
        <v>0.5483564814814815</v>
      </c>
      <c r="D266" t="s">
        <v>419</v>
      </c>
      <c r="E266">
        <v>0.668</v>
      </c>
      <c r="F266">
        <v>8.8954</v>
      </c>
      <c r="G266" t="s">
        <v>420</v>
      </c>
      <c r="H266">
        <v>1.648</v>
      </c>
      <c r="I266">
        <v>63.9609</v>
      </c>
      <c r="K266" s="2">
        <v>0.545138888888889</v>
      </c>
      <c r="L266" s="3">
        <f t="shared" si="27"/>
        <v>296.5451388888889</v>
      </c>
      <c r="M266">
        <f t="shared" si="22"/>
        <v>464.7034546888795</v>
      </c>
      <c r="N266">
        <f t="shared" si="28"/>
        <v>105.33293035745953</v>
      </c>
    </row>
    <row r="267" spans="1:14" ht="12.75">
      <c r="A267" t="s">
        <v>221</v>
      </c>
      <c r="B267" s="1">
        <v>36821</v>
      </c>
      <c r="C267" s="2">
        <v>0.5504398148148147</v>
      </c>
      <c r="D267" t="s">
        <v>419</v>
      </c>
      <c r="E267">
        <v>0.666</v>
      </c>
      <c r="F267">
        <v>9.2904</v>
      </c>
      <c r="G267" t="s">
        <v>420</v>
      </c>
      <c r="H267">
        <v>1.648</v>
      </c>
      <c r="I267">
        <v>60.9421</v>
      </c>
      <c r="K267" s="2">
        <v>0.547222222222222</v>
      </c>
      <c r="L267" s="3">
        <f t="shared" si="27"/>
        <v>296.5472222222222</v>
      </c>
      <c r="M267">
        <f t="shared" si="22"/>
        <v>485.33859921325245</v>
      </c>
      <c r="N267">
        <f t="shared" si="28"/>
        <v>101.78437007574797</v>
      </c>
    </row>
    <row r="268" spans="1:14" ht="12.75">
      <c r="A268" t="s">
        <v>222</v>
      </c>
      <c r="B268" s="1">
        <v>36821</v>
      </c>
      <c r="C268" s="2">
        <v>0.5525231481481482</v>
      </c>
      <c r="D268" t="s">
        <v>419</v>
      </c>
      <c r="E268">
        <v>0.668</v>
      </c>
      <c r="F268">
        <v>9.3124</v>
      </c>
      <c r="G268" t="s">
        <v>420</v>
      </c>
      <c r="H268">
        <v>1.65</v>
      </c>
      <c r="I268">
        <v>62.1791</v>
      </c>
      <c r="K268" s="2">
        <v>0.549305555555555</v>
      </c>
      <c r="L268" s="3">
        <f t="shared" si="27"/>
        <v>296.5493055555556</v>
      </c>
      <c r="M268">
        <f t="shared" si="22"/>
        <v>486.4878984019517</v>
      </c>
      <c r="N268">
        <f t="shared" si="28"/>
        <v>103.23844754642414</v>
      </c>
    </row>
    <row r="269" spans="1:14" ht="12.75">
      <c r="A269" t="s">
        <v>223</v>
      </c>
      <c r="B269" s="1">
        <v>36821</v>
      </c>
      <c r="C269" s="2">
        <v>0.5546064814814815</v>
      </c>
      <c r="D269" t="s">
        <v>419</v>
      </c>
      <c r="E269">
        <v>0.668</v>
      </c>
      <c r="F269">
        <v>8.8675</v>
      </c>
      <c r="G269" t="s">
        <v>420</v>
      </c>
      <c r="H269">
        <v>1.65</v>
      </c>
      <c r="I269">
        <v>63.6889</v>
      </c>
      <c r="K269" s="2">
        <v>0.551388888888888</v>
      </c>
      <c r="L269" s="3">
        <f t="shared" si="27"/>
        <v>296.5513888888889</v>
      </c>
      <c r="M269">
        <f t="shared" si="22"/>
        <v>463.24593435412</v>
      </c>
      <c r="N269">
        <f t="shared" si="28"/>
        <v>105.01319788209662</v>
      </c>
    </row>
    <row r="270" spans="1:14" ht="12.75">
      <c r="A270" t="s">
        <v>224</v>
      </c>
      <c r="B270" s="1">
        <v>36821</v>
      </c>
      <c r="C270" s="2">
        <v>0.5567013888888889</v>
      </c>
      <c r="D270" t="s">
        <v>419</v>
      </c>
      <c r="E270">
        <v>0.668</v>
      </c>
      <c r="F270">
        <v>9.7246</v>
      </c>
      <c r="G270" t="s">
        <v>420</v>
      </c>
      <c r="H270">
        <v>1.65</v>
      </c>
      <c r="I270">
        <v>61.7105</v>
      </c>
      <c r="K270" s="2">
        <v>0.553472222222222</v>
      </c>
      <c r="L270" s="3">
        <f t="shared" si="27"/>
        <v>296.55347222222224</v>
      </c>
      <c r="M270">
        <f t="shared" si="22"/>
        <v>508.0215859283987</v>
      </c>
      <c r="N270">
        <f t="shared" si="28"/>
        <v>102.68761431864823</v>
      </c>
    </row>
    <row r="271" spans="1:14" ht="12.75">
      <c r="A271" t="s">
        <v>225</v>
      </c>
      <c r="B271" s="1">
        <v>36821</v>
      </c>
      <c r="C271" s="2">
        <v>0.5587847222222222</v>
      </c>
      <c r="D271" t="s">
        <v>419</v>
      </c>
      <c r="E271">
        <v>0.666</v>
      </c>
      <c r="F271">
        <v>9.0507</v>
      </c>
      <c r="G271" t="s">
        <v>420</v>
      </c>
      <c r="H271">
        <v>1.648</v>
      </c>
      <c r="I271">
        <v>59.9207</v>
      </c>
      <c r="K271" s="2">
        <v>0.555555555555555</v>
      </c>
      <c r="L271" s="3">
        <f t="shared" si="27"/>
        <v>296.55555555555554</v>
      </c>
      <c r="M271">
        <f t="shared" si="22"/>
        <v>472.816462143652</v>
      </c>
      <c r="N271">
        <f t="shared" si="28"/>
        <v>100.58372761127862</v>
      </c>
    </row>
    <row r="272" spans="1:14" ht="12.75">
      <c r="A272" t="s">
        <v>226</v>
      </c>
      <c r="B272" s="1">
        <v>36821</v>
      </c>
      <c r="C272" s="2">
        <v>0.5609259259259259</v>
      </c>
      <c r="D272" t="s">
        <v>419</v>
      </c>
      <c r="E272">
        <v>0.668</v>
      </c>
      <c r="F272">
        <v>9.2373</v>
      </c>
      <c r="G272" t="s">
        <v>420</v>
      </c>
      <c r="H272">
        <v>1.648</v>
      </c>
      <c r="I272">
        <v>61.9185</v>
      </c>
      <c r="K272" s="2">
        <v>0.557638888888889</v>
      </c>
      <c r="L272" s="3">
        <f t="shared" si="27"/>
        <v>296.5576388888889</v>
      </c>
      <c r="M272">
        <f t="shared" si="22"/>
        <v>482.56460889871016</v>
      </c>
      <c r="N272">
        <f t="shared" si="28"/>
        <v>102.9321156233375</v>
      </c>
    </row>
    <row r="273" spans="1:14" ht="12.75">
      <c r="A273" t="s">
        <v>427</v>
      </c>
      <c r="B273" s="1">
        <v>36821</v>
      </c>
      <c r="C273">
        <f>AVERAGE(C272,C274)</f>
        <v>0.5629803240740741</v>
      </c>
      <c r="D273" t="s">
        <v>419</v>
      </c>
      <c r="E273" t="s">
        <v>427</v>
      </c>
      <c r="F273" t="s">
        <v>427</v>
      </c>
      <c r="G273" t="s">
        <v>420</v>
      </c>
      <c r="H273" t="s">
        <v>427</v>
      </c>
      <c r="I273" t="s">
        <v>427</v>
      </c>
      <c r="K273" s="2">
        <v>0.559722222222222</v>
      </c>
      <c r="L273" s="3">
        <f t="shared" si="27"/>
        <v>296.5597222222222</v>
      </c>
      <c r="M273" t="s">
        <v>427</v>
      </c>
      <c r="N273" t="s">
        <v>427</v>
      </c>
    </row>
    <row r="274" spans="1:14" ht="12.75">
      <c r="A274" t="s">
        <v>227</v>
      </c>
      <c r="B274" s="1">
        <v>36821</v>
      </c>
      <c r="C274" s="2">
        <v>0.5650347222222222</v>
      </c>
      <c r="D274" t="s">
        <v>419</v>
      </c>
      <c r="E274">
        <v>0.666</v>
      </c>
      <c r="F274">
        <v>8.5026</v>
      </c>
      <c r="G274" t="s">
        <v>420</v>
      </c>
      <c r="H274">
        <v>1.648</v>
      </c>
      <c r="I274">
        <v>60.1034</v>
      </c>
      <c r="K274" s="2">
        <v>0.561805555555555</v>
      </c>
      <c r="L274" s="3">
        <f t="shared" si="27"/>
        <v>296.56180555555557</v>
      </c>
      <c r="M274">
        <f aca="true" t="shared" si="29" ref="M274:M337">500*F274/AVERAGE($Q$367,$Q$207)</f>
        <v>444.18324008337635</v>
      </c>
      <c r="N274">
        <f>(277-103)/(-60+(AVERAGE($P$207,$P$367)))*I274+277-((277-103)/(-60+(AVERAGE($P$207,$P$367)))*210)</f>
        <v>100.79848909381099</v>
      </c>
    </row>
    <row r="275" spans="1:14" ht="12.75">
      <c r="A275" t="s">
        <v>427</v>
      </c>
      <c r="B275" s="1">
        <v>36821</v>
      </c>
      <c r="C275">
        <f>AVERAGE(C274,C277)</f>
        <v>0.5681655092592592</v>
      </c>
      <c r="D275" t="s">
        <v>419</v>
      </c>
      <c r="E275" t="s">
        <v>427</v>
      </c>
      <c r="F275" t="s">
        <v>427</v>
      </c>
      <c r="G275" t="s">
        <v>420</v>
      </c>
      <c r="H275" t="s">
        <v>427</v>
      </c>
      <c r="I275" t="s">
        <v>427</v>
      </c>
      <c r="K275" s="2">
        <v>0.563888888888889</v>
      </c>
      <c r="L275" s="3">
        <f t="shared" si="27"/>
        <v>296.56388888888887</v>
      </c>
      <c r="M275" t="s">
        <v>427</v>
      </c>
      <c r="N275" t="s">
        <v>427</v>
      </c>
    </row>
    <row r="276" spans="1:14" ht="12.75">
      <c r="A276" t="s">
        <v>427</v>
      </c>
      <c r="B276" s="1">
        <v>36821</v>
      </c>
      <c r="C276">
        <f>AVERAGE(C275,C277)</f>
        <v>0.5697309027777777</v>
      </c>
      <c r="D276" t="s">
        <v>419</v>
      </c>
      <c r="E276" t="s">
        <v>427</v>
      </c>
      <c r="F276" t="s">
        <v>427</v>
      </c>
      <c r="G276" t="s">
        <v>420</v>
      </c>
      <c r="H276" t="s">
        <v>427</v>
      </c>
      <c r="I276" t="s">
        <v>427</v>
      </c>
      <c r="K276" s="2">
        <v>0.565972222222222</v>
      </c>
      <c r="L276" s="3">
        <f t="shared" si="27"/>
        <v>296.56597222222223</v>
      </c>
      <c r="M276" t="s">
        <v>427</v>
      </c>
      <c r="N276" t="s">
        <v>427</v>
      </c>
    </row>
    <row r="277" spans="1:14" ht="12.75">
      <c r="A277" t="s">
        <v>228</v>
      </c>
      <c r="B277" s="1">
        <v>36821</v>
      </c>
      <c r="C277" s="2">
        <v>0.5712962962962963</v>
      </c>
      <c r="D277" t="s">
        <v>419</v>
      </c>
      <c r="E277">
        <v>0.666</v>
      </c>
      <c r="F277">
        <v>9.6087</v>
      </c>
      <c r="G277" t="s">
        <v>420</v>
      </c>
      <c r="H277">
        <v>1.648</v>
      </c>
      <c r="I277">
        <v>63.2642</v>
      </c>
      <c r="K277" s="2">
        <v>0.568055555555555</v>
      </c>
      <c r="L277" s="3">
        <f t="shared" si="27"/>
        <v>296.56805555555553</v>
      </c>
      <c r="M277">
        <f t="shared" si="29"/>
        <v>501.9668688388422</v>
      </c>
      <c r="N277">
        <f aca="true" t="shared" si="30" ref="N277:N289">(277-103)/(-60+(AVERAGE($P$207,$P$367)))*I277+277-((277-103)/(-60+(AVERAGE($P$207,$P$367)))*210)</f>
        <v>104.51396853545464</v>
      </c>
    </row>
    <row r="278" spans="1:14" ht="12.75">
      <c r="A278" t="s">
        <v>229</v>
      </c>
      <c r="B278" s="1">
        <v>36821</v>
      </c>
      <c r="C278" s="2">
        <v>0.5733796296296296</v>
      </c>
      <c r="D278" t="s">
        <v>419</v>
      </c>
      <c r="E278">
        <v>0.666</v>
      </c>
      <c r="F278">
        <v>9.0556</v>
      </c>
      <c r="G278" t="s">
        <v>420</v>
      </c>
      <c r="H278">
        <v>1.65</v>
      </c>
      <c r="I278">
        <v>62.4703</v>
      </c>
      <c r="K278" s="2">
        <v>0.570138888888888</v>
      </c>
      <c r="L278" s="3">
        <f t="shared" si="27"/>
        <v>296.5701388888889</v>
      </c>
      <c r="M278">
        <f t="shared" si="29"/>
        <v>473.0724424174986</v>
      </c>
      <c r="N278">
        <f t="shared" si="30"/>
        <v>103.58074937298915</v>
      </c>
    </row>
    <row r="279" spans="1:14" ht="12.75">
      <c r="A279" t="s">
        <v>230</v>
      </c>
      <c r="B279" s="1">
        <v>36821</v>
      </c>
      <c r="C279" s="2">
        <v>0.575462962962963</v>
      </c>
      <c r="D279" t="s">
        <v>419</v>
      </c>
      <c r="E279">
        <v>0.666</v>
      </c>
      <c r="F279">
        <v>9.2461</v>
      </c>
      <c r="G279" t="s">
        <v>420</v>
      </c>
      <c r="H279">
        <v>1.65</v>
      </c>
      <c r="I279">
        <v>61.9378</v>
      </c>
      <c r="K279" s="2">
        <v>0.572222222222222</v>
      </c>
      <c r="L279" s="3">
        <f t="shared" si="27"/>
        <v>296.5722222222222</v>
      </c>
      <c r="M279">
        <f t="shared" si="29"/>
        <v>483.0243285741899</v>
      </c>
      <c r="N279">
        <f t="shared" si="30"/>
        <v>102.95480252324376</v>
      </c>
    </row>
    <row r="280" spans="1:14" ht="12.75">
      <c r="A280" t="s">
        <v>231</v>
      </c>
      <c r="B280" s="1">
        <v>36821</v>
      </c>
      <c r="C280" s="2">
        <v>0.5775462962962963</v>
      </c>
      <c r="D280" t="s">
        <v>419</v>
      </c>
      <c r="E280">
        <v>0.668</v>
      </c>
      <c r="F280">
        <v>9.8468</v>
      </c>
      <c r="G280" t="s">
        <v>420</v>
      </c>
      <c r="H280">
        <v>1.65</v>
      </c>
      <c r="I280">
        <v>61.5859</v>
      </c>
      <c r="K280" s="2">
        <v>0.574305555555555</v>
      </c>
      <c r="L280" s="3">
        <f t="shared" si="27"/>
        <v>296.57430555555555</v>
      </c>
      <c r="M280">
        <f t="shared" si="29"/>
        <v>514.4054205129008</v>
      </c>
      <c r="N280">
        <f t="shared" si="30"/>
        <v>102.54114863324298</v>
      </c>
    </row>
    <row r="281" spans="1:14" ht="12.75">
      <c r="A281" t="s">
        <v>232</v>
      </c>
      <c r="B281" s="1">
        <v>36821</v>
      </c>
      <c r="C281" s="2">
        <v>0.5796296296296296</v>
      </c>
      <c r="D281" t="s">
        <v>419</v>
      </c>
      <c r="E281">
        <v>0.668</v>
      </c>
      <c r="F281">
        <v>8.4305</v>
      </c>
      <c r="G281" t="s">
        <v>420</v>
      </c>
      <c r="H281">
        <v>1.65</v>
      </c>
      <c r="I281">
        <v>60.3696</v>
      </c>
      <c r="K281" s="2">
        <v>0.576388888888888</v>
      </c>
      <c r="L281" s="3">
        <f t="shared" si="27"/>
        <v>296.5763888888889</v>
      </c>
      <c r="M281">
        <f t="shared" si="29"/>
        <v>440.4166731967757</v>
      </c>
      <c r="N281">
        <f t="shared" si="30"/>
        <v>101.1114037443316</v>
      </c>
    </row>
    <row r="282" spans="1:14" ht="12.75">
      <c r="A282" t="s">
        <v>233</v>
      </c>
      <c r="B282" s="1">
        <v>36821</v>
      </c>
      <c r="C282" s="2">
        <v>0.5817129629629629</v>
      </c>
      <c r="D282" t="s">
        <v>419</v>
      </c>
      <c r="E282">
        <v>0.668</v>
      </c>
      <c r="F282">
        <v>9.0311</v>
      </c>
      <c r="G282" t="s">
        <v>420</v>
      </c>
      <c r="H282">
        <v>1.65</v>
      </c>
      <c r="I282">
        <v>62.3917</v>
      </c>
      <c r="K282" s="2">
        <v>0.578472222222222</v>
      </c>
      <c r="L282" s="3">
        <f t="shared" si="27"/>
        <v>296.5784722222222</v>
      </c>
      <c r="M282">
        <f t="shared" si="29"/>
        <v>471.7925410482654</v>
      </c>
      <c r="N282">
        <f t="shared" si="30"/>
        <v>103.48835609150558</v>
      </c>
    </row>
    <row r="283" spans="1:14" ht="12.75">
      <c r="A283" t="s">
        <v>234</v>
      </c>
      <c r="B283" s="1">
        <v>36821</v>
      </c>
      <c r="C283" s="2">
        <v>0.5837962962962963</v>
      </c>
      <c r="D283" t="s">
        <v>419</v>
      </c>
      <c r="E283">
        <v>0.666</v>
      </c>
      <c r="F283">
        <v>8.4135</v>
      </c>
      <c r="G283" t="s">
        <v>420</v>
      </c>
      <c r="H283">
        <v>1.648</v>
      </c>
      <c r="I283">
        <v>61.6669</v>
      </c>
      <c r="K283" s="2">
        <v>0.580555555555555</v>
      </c>
      <c r="L283" s="3">
        <f t="shared" si="27"/>
        <v>296.5805555555556</v>
      </c>
      <c r="M283">
        <f t="shared" si="29"/>
        <v>439.52857836914444</v>
      </c>
      <c r="N283">
        <f t="shared" si="30"/>
        <v>102.6363630836268</v>
      </c>
    </row>
    <row r="284" spans="1:14" ht="12.75">
      <c r="A284" t="s">
        <v>235</v>
      </c>
      <c r="B284" s="1">
        <v>36821</v>
      </c>
      <c r="C284" s="2">
        <v>0.5858796296296297</v>
      </c>
      <c r="D284" t="s">
        <v>419</v>
      </c>
      <c r="E284">
        <v>0.666</v>
      </c>
      <c r="F284">
        <v>9.8727</v>
      </c>
      <c r="G284" t="s">
        <v>420</v>
      </c>
      <c r="H284">
        <v>1.648</v>
      </c>
      <c r="I284">
        <v>61.1775</v>
      </c>
      <c r="K284" s="2">
        <v>0.582638888888888</v>
      </c>
      <c r="L284" s="3">
        <f t="shared" si="27"/>
        <v>296.5826388888889</v>
      </c>
      <c r="M284">
        <f t="shared" si="29"/>
        <v>515.7584591032332</v>
      </c>
      <c r="N284">
        <f t="shared" si="30"/>
        <v>102.06107972538189</v>
      </c>
    </row>
    <row r="285" spans="1:14" ht="12.75">
      <c r="A285" t="s">
        <v>236</v>
      </c>
      <c r="B285" s="1">
        <v>36821</v>
      </c>
      <c r="C285" s="2">
        <v>0.5879745370370371</v>
      </c>
      <c r="D285" t="s">
        <v>419</v>
      </c>
      <c r="E285">
        <v>0.668</v>
      </c>
      <c r="F285">
        <v>9.4922</v>
      </c>
      <c r="G285" t="s">
        <v>420</v>
      </c>
      <c r="H285">
        <v>1.65</v>
      </c>
      <c r="I285">
        <v>62.7909</v>
      </c>
      <c r="K285" s="2">
        <v>0.584722222222221</v>
      </c>
      <c r="L285" s="3">
        <f t="shared" si="27"/>
        <v>296.58472222222224</v>
      </c>
      <c r="M285">
        <f t="shared" si="29"/>
        <v>495.8808072259575</v>
      </c>
      <c r="N285">
        <f t="shared" si="30"/>
        <v>103.95761051858233</v>
      </c>
    </row>
    <row r="286" spans="1:14" ht="12.75">
      <c r="A286" t="s">
        <v>237</v>
      </c>
      <c r="B286" s="1">
        <v>36821</v>
      </c>
      <c r="C286" s="2">
        <v>0.5900578703703704</v>
      </c>
      <c r="D286" t="s">
        <v>419</v>
      </c>
      <c r="E286">
        <v>0.668</v>
      </c>
      <c r="F286">
        <v>9.1291</v>
      </c>
      <c r="G286" t="s">
        <v>420</v>
      </c>
      <c r="H286">
        <v>1.651</v>
      </c>
      <c r="I286">
        <v>61.1797</v>
      </c>
      <c r="K286" s="2">
        <v>0.586805555555554</v>
      </c>
      <c r="L286" s="3">
        <f t="shared" si="27"/>
        <v>296.58680555555554</v>
      </c>
      <c r="M286">
        <f t="shared" si="29"/>
        <v>476.91214652519835</v>
      </c>
      <c r="N286">
        <f t="shared" si="30"/>
        <v>102.0636657968738</v>
      </c>
    </row>
    <row r="287" spans="1:14" ht="12.75">
      <c r="A287" t="s">
        <v>238</v>
      </c>
      <c r="B287" s="1">
        <v>36821</v>
      </c>
      <c r="C287" s="2">
        <v>0.5921412037037037</v>
      </c>
      <c r="D287" t="s">
        <v>419</v>
      </c>
      <c r="E287">
        <v>0.666</v>
      </c>
      <c r="F287">
        <v>8.8641</v>
      </c>
      <c r="G287" t="s">
        <v>420</v>
      </c>
      <c r="H287">
        <v>1.648</v>
      </c>
      <c r="I287">
        <v>59.2727</v>
      </c>
      <c r="K287" s="2">
        <v>0.588888888888888</v>
      </c>
      <c r="L287" s="3">
        <f t="shared" si="27"/>
        <v>296.5888888888889</v>
      </c>
      <c r="M287">
        <f t="shared" si="29"/>
        <v>463.06831538859376</v>
      </c>
      <c r="N287">
        <f t="shared" si="30"/>
        <v>99.82201200820816</v>
      </c>
    </row>
    <row r="288" spans="1:14" ht="12.75">
      <c r="A288" t="s">
        <v>239</v>
      </c>
      <c r="B288" s="1">
        <v>36821</v>
      </c>
      <c r="C288" s="2">
        <v>0.594224537037037</v>
      </c>
      <c r="D288" t="s">
        <v>419</v>
      </c>
      <c r="E288">
        <v>0.671</v>
      </c>
      <c r="F288">
        <v>9.8445</v>
      </c>
      <c r="G288" t="s">
        <v>420</v>
      </c>
      <c r="H288">
        <v>1.651</v>
      </c>
      <c r="I288">
        <v>61.2025</v>
      </c>
      <c r="K288" s="2">
        <v>0.590972222222222</v>
      </c>
      <c r="L288" s="3">
        <f t="shared" si="27"/>
        <v>296.5909722222222</v>
      </c>
      <c r="M288">
        <f t="shared" si="29"/>
        <v>514.2852665068096</v>
      </c>
      <c r="N288">
        <f t="shared" si="30"/>
        <v>102.09046690142628</v>
      </c>
    </row>
    <row r="289" spans="1:14" ht="12.75">
      <c r="A289" t="s">
        <v>240</v>
      </c>
      <c r="B289" s="1">
        <v>36821</v>
      </c>
      <c r="C289" s="2">
        <v>0.5963078703703704</v>
      </c>
      <c r="D289" t="s">
        <v>419</v>
      </c>
      <c r="E289">
        <v>0.671</v>
      </c>
      <c r="F289">
        <v>9.0599</v>
      </c>
      <c r="G289" t="s">
        <v>420</v>
      </c>
      <c r="H289">
        <v>1.653</v>
      </c>
      <c r="I289">
        <v>61.2956</v>
      </c>
      <c r="K289" s="2">
        <v>0.593055555555555</v>
      </c>
      <c r="L289" s="3">
        <f t="shared" si="27"/>
        <v>296.59305555555557</v>
      </c>
      <c r="M289">
        <f t="shared" si="29"/>
        <v>473.2970781680172</v>
      </c>
      <c r="N289">
        <f t="shared" si="30"/>
        <v>102.1999047450156</v>
      </c>
    </row>
    <row r="290" spans="1:14" ht="12.75">
      <c r="A290" t="s">
        <v>427</v>
      </c>
      <c r="B290" s="1">
        <v>36821</v>
      </c>
      <c r="C290">
        <f>AVERAGE(C289,C291)</f>
        <v>0.5983912037037037</v>
      </c>
      <c r="D290" t="s">
        <v>419</v>
      </c>
      <c r="E290" t="s">
        <v>427</v>
      </c>
      <c r="F290" t="s">
        <v>427</v>
      </c>
      <c r="G290" t="s">
        <v>420</v>
      </c>
      <c r="H290" t="s">
        <v>427</v>
      </c>
      <c r="I290" t="s">
        <v>427</v>
      </c>
      <c r="K290" s="2">
        <v>0.595138888888888</v>
      </c>
      <c r="L290" s="3">
        <f t="shared" si="27"/>
        <v>296.59513888888887</v>
      </c>
      <c r="M290" t="s">
        <v>427</v>
      </c>
      <c r="N290" t="s">
        <v>427</v>
      </c>
    </row>
    <row r="291" spans="1:14" ht="12.75">
      <c r="A291" t="s">
        <v>241</v>
      </c>
      <c r="B291" s="1">
        <v>36821</v>
      </c>
      <c r="C291" s="2">
        <v>0.600474537037037</v>
      </c>
      <c r="D291" t="s">
        <v>419</v>
      </c>
      <c r="E291">
        <v>0.666</v>
      </c>
      <c r="F291">
        <v>9.6433</v>
      </c>
      <c r="G291" t="s">
        <v>420</v>
      </c>
      <c r="H291">
        <v>1.65</v>
      </c>
      <c r="I291">
        <v>60.3422</v>
      </c>
      <c r="K291" s="2">
        <v>0.597222222222222</v>
      </c>
      <c r="L291" s="3">
        <f t="shared" si="27"/>
        <v>296.59722222222223</v>
      </c>
      <c r="M291">
        <f t="shared" si="29"/>
        <v>503.77440301743275</v>
      </c>
      <c r="N291">
        <f aca="true" t="shared" si="31" ref="N291:N305">(277-103)/(-60+(AVERAGE($P$207,$P$367)))*I291+277-((277-103)/(-60+(AVERAGE($P$207,$P$367)))*210)</f>
        <v>101.07919539938689</v>
      </c>
    </row>
    <row r="292" spans="1:14" ht="12.75">
      <c r="A292" t="s">
        <v>242</v>
      </c>
      <c r="B292" s="1">
        <v>36821</v>
      </c>
      <c r="C292" s="2">
        <v>0.6025694444444444</v>
      </c>
      <c r="D292" t="s">
        <v>419</v>
      </c>
      <c r="E292">
        <v>0.668</v>
      </c>
      <c r="F292">
        <v>9.99</v>
      </c>
      <c r="G292" t="s">
        <v>420</v>
      </c>
      <c r="H292">
        <v>1.65</v>
      </c>
      <c r="I292">
        <v>60.8841</v>
      </c>
      <c r="K292" s="2">
        <v>0.599305555555555</v>
      </c>
      <c r="L292" s="3">
        <f t="shared" si="27"/>
        <v>296.59930555555553</v>
      </c>
      <c r="M292">
        <f t="shared" si="29"/>
        <v>521.8863134138887</v>
      </c>
      <c r="N292">
        <f t="shared" si="31"/>
        <v>101.71619182732502</v>
      </c>
    </row>
    <row r="293" spans="1:14" ht="12.75">
      <c r="A293" t="s">
        <v>243</v>
      </c>
      <c r="B293" s="1">
        <v>36821</v>
      </c>
      <c r="C293" s="2">
        <v>0.6046527777777778</v>
      </c>
      <c r="D293" t="s">
        <v>419</v>
      </c>
      <c r="E293">
        <v>0.666</v>
      </c>
      <c r="F293">
        <v>9.4479</v>
      </c>
      <c r="G293" t="s">
        <v>420</v>
      </c>
      <c r="H293">
        <v>1.648</v>
      </c>
      <c r="I293">
        <v>59.8263</v>
      </c>
      <c r="K293" s="2">
        <v>0.601388888888888</v>
      </c>
      <c r="L293" s="3">
        <f t="shared" si="27"/>
        <v>296.6013888888889</v>
      </c>
      <c r="M293">
        <f t="shared" si="29"/>
        <v>493.5665365868949</v>
      </c>
      <c r="N293">
        <f t="shared" si="31"/>
        <v>100.472761634535</v>
      </c>
    </row>
    <row r="294" spans="1:14" ht="12.75">
      <c r="A294" t="s">
        <v>244</v>
      </c>
      <c r="B294" s="1">
        <v>36821</v>
      </c>
      <c r="C294" s="2">
        <v>0.6067361111111111</v>
      </c>
      <c r="D294" t="s">
        <v>419</v>
      </c>
      <c r="E294">
        <v>0.668</v>
      </c>
      <c r="F294">
        <v>9.0899</v>
      </c>
      <c r="G294" t="s">
        <v>420</v>
      </c>
      <c r="H294">
        <v>1.65</v>
      </c>
      <c r="I294">
        <v>60.9718</v>
      </c>
      <c r="K294" s="2">
        <v>0.603472222222222</v>
      </c>
      <c r="L294" s="3">
        <f t="shared" si="27"/>
        <v>296.6034722222222</v>
      </c>
      <c r="M294">
        <f t="shared" si="29"/>
        <v>474.8643043344252</v>
      </c>
      <c r="N294">
        <f t="shared" si="31"/>
        <v>101.81928204088871</v>
      </c>
    </row>
    <row r="295" spans="1:14" ht="12.75">
      <c r="A295" t="s">
        <v>245</v>
      </c>
      <c r="B295" s="1">
        <v>36821</v>
      </c>
      <c r="C295" s="2">
        <v>0.6088194444444445</v>
      </c>
      <c r="D295" t="s">
        <v>419</v>
      </c>
      <c r="E295">
        <v>0.666</v>
      </c>
      <c r="F295">
        <v>9.1819</v>
      </c>
      <c r="G295" t="s">
        <v>420</v>
      </c>
      <c r="H295">
        <v>1.65</v>
      </c>
      <c r="I295">
        <v>62.7857</v>
      </c>
      <c r="K295" s="2">
        <v>0.605555555555555</v>
      </c>
      <c r="L295" s="3">
        <f t="shared" si="27"/>
        <v>296.60555555555555</v>
      </c>
      <c r="M295">
        <f t="shared" si="29"/>
        <v>479.6704645780767</v>
      </c>
      <c r="N295">
        <f t="shared" si="31"/>
        <v>103.95149798596509</v>
      </c>
    </row>
    <row r="296" spans="1:14" ht="12.75">
      <c r="A296" t="s">
        <v>246</v>
      </c>
      <c r="B296" s="1">
        <v>36821</v>
      </c>
      <c r="C296" s="2">
        <v>0.6109027777777778</v>
      </c>
      <c r="D296" t="s">
        <v>419</v>
      </c>
      <c r="E296">
        <v>0.666</v>
      </c>
      <c r="F296">
        <v>9.1497</v>
      </c>
      <c r="G296" t="s">
        <v>420</v>
      </c>
      <c r="H296">
        <v>1.648</v>
      </c>
      <c r="I296">
        <v>61.6356</v>
      </c>
      <c r="K296" s="2">
        <v>0.607638888888888</v>
      </c>
      <c r="L296" s="3">
        <f t="shared" si="27"/>
        <v>296.6076388888889</v>
      </c>
      <c r="M296">
        <f t="shared" si="29"/>
        <v>477.9883084927986</v>
      </c>
      <c r="N296">
        <f t="shared" si="31"/>
        <v>102.59957033921921</v>
      </c>
    </row>
    <row r="297" spans="1:14" ht="12.75">
      <c r="A297" t="s">
        <v>247</v>
      </c>
      <c r="B297" s="1">
        <v>36821</v>
      </c>
      <c r="C297" s="2">
        <v>0.6130439814814815</v>
      </c>
      <c r="D297" t="s">
        <v>419</v>
      </c>
      <c r="E297">
        <v>0.666</v>
      </c>
      <c r="F297">
        <v>8.6898</v>
      </c>
      <c r="G297" t="s">
        <v>420</v>
      </c>
      <c r="H297">
        <v>1.648</v>
      </c>
      <c r="I297">
        <v>62.7633</v>
      </c>
      <c r="K297" s="2">
        <v>0.609722222222222</v>
      </c>
      <c r="L297" s="3">
        <f t="shared" si="27"/>
        <v>296.6097222222222</v>
      </c>
      <c r="M297">
        <f t="shared" si="29"/>
        <v>453.9627313617628</v>
      </c>
      <c r="N297">
        <f t="shared" si="31"/>
        <v>103.92516707622934</v>
      </c>
    </row>
    <row r="298" spans="1:14" ht="12.75">
      <c r="A298" t="s">
        <v>248</v>
      </c>
      <c r="B298" s="1">
        <v>36821</v>
      </c>
      <c r="C298" s="2">
        <v>0.6150694444444444</v>
      </c>
      <c r="D298" t="s">
        <v>419</v>
      </c>
      <c r="E298">
        <v>0.668</v>
      </c>
      <c r="F298">
        <v>9.2188</v>
      </c>
      <c r="G298" t="s">
        <v>420</v>
      </c>
      <c r="H298">
        <v>1.648</v>
      </c>
      <c r="I298">
        <v>61.6173</v>
      </c>
      <c r="K298" s="2">
        <v>0.611805555555555</v>
      </c>
      <c r="L298" s="3">
        <f t="shared" si="27"/>
        <v>296.6118055555556</v>
      </c>
      <c r="M298">
        <f t="shared" si="29"/>
        <v>481.5981527627585</v>
      </c>
      <c r="N298">
        <f t="shared" si="31"/>
        <v>102.57805892635474</v>
      </c>
    </row>
    <row r="299" spans="1:14" ht="12.75">
      <c r="A299" t="s">
        <v>249</v>
      </c>
      <c r="B299" s="1">
        <v>36821</v>
      </c>
      <c r="C299" s="2">
        <v>0.6171643518518518</v>
      </c>
      <c r="D299" t="s">
        <v>419</v>
      </c>
      <c r="E299">
        <v>0.666</v>
      </c>
      <c r="F299">
        <v>9.5615</v>
      </c>
      <c r="G299" t="s">
        <v>420</v>
      </c>
      <c r="H299">
        <v>1.648</v>
      </c>
      <c r="I299">
        <v>62.1286</v>
      </c>
      <c r="K299" s="2">
        <v>0.613888888888888</v>
      </c>
      <c r="L299" s="3">
        <f t="shared" si="27"/>
        <v>296.6138888888889</v>
      </c>
      <c r="M299">
        <f t="shared" si="29"/>
        <v>499.50109967036013</v>
      </c>
      <c r="N299">
        <f t="shared" si="31"/>
        <v>103.17908545081445</v>
      </c>
    </row>
    <row r="300" spans="1:14" ht="12.75">
      <c r="A300" t="s">
        <v>250</v>
      </c>
      <c r="B300" s="1">
        <v>36821</v>
      </c>
      <c r="C300" s="2">
        <v>0.6192476851851852</v>
      </c>
      <c r="D300" t="s">
        <v>419</v>
      </c>
      <c r="E300">
        <v>0.666</v>
      </c>
      <c r="F300">
        <v>9.167</v>
      </c>
      <c r="G300" t="s">
        <v>420</v>
      </c>
      <c r="H300">
        <v>1.648</v>
      </c>
      <c r="I300">
        <v>61.2739</v>
      </c>
      <c r="K300" s="2">
        <v>0.615972222222221</v>
      </c>
      <c r="L300" s="3">
        <f t="shared" si="27"/>
        <v>296.61597222222224</v>
      </c>
      <c r="M300">
        <f t="shared" si="29"/>
        <v>478.8920755820939</v>
      </c>
      <c r="N300">
        <f t="shared" si="31"/>
        <v>102.17439667620908</v>
      </c>
    </row>
    <row r="301" spans="1:14" ht="12.75">
      <c r="A301" t="s">
        <v>251</v>
      </c>
      <c r="B301" s="1">
        <v>36821</v>
      </c>
      <c r="C301" s="2">
        <v>0.6213310185185185</v>
      </c>
      <c r="D301" t="s">
        <v>419</v>
      </c>
      <c r="E301">
        <v>0.668</v>
      </c>
      <c r="F301">
        <v>8.6291</v>
      </c>
      <c r="G301" t="s">
        <v>420</v>
      </c>
      <c r="H301">
        <v>1.65</v>
      </c>
      <c r="I301">
        <v>60.4517</v>
      </c>
      <c r="K301" s="2">
        <v>0.618055555555554</v>
      </c>
      <c r="L301" s="3">
        <f t="shared" si="27"/>
        <v>296.61805555555554</v>
      </c>
      <c r="M301">
        <f t="shared" si="29"/>
        <v>450.7917104183971</v>
      </c>
      <c r="N301">
        <f t="shared" si="31"/>
        <v>101.20791123046132</v>
      </c>
    </row>
    <row r="302" spans="1:14" ht="12.75">
      <c r="A302" t="s">
        <v>252</v>
      </c>
      <c r="B302" s="1">
        <v>36821</v>
      </c>
      <c r="C302" s="2">
        <v>0.6234143518518519</v>
      </c>
      <c r="D302" t="s">
        <v>419</v>
      </c>
      <c r="E302">
        <v>0.668</v>
      </c>
      <c r="F302">
        <v>8.8906</v>
      </c>
      <c r="G302" t="s">
        <v>420</v>
      </c>
      <c r="H302">
        <v>1.65</v>
      </c>
      <c r="I302">
        <v>60.1222</v>
      </c>
      <c r="K302" s="2">
        <v>0.620138888888888</v>
      </c>
      <c r="L302" s="3">
        <f t="shared" si="27"/>
        <v>296.6201388888889</v>
      </c>
      <c r="M302">
        <f t="shared" si="29"/>
        <v>464.4526985022541</v>
      </c>
      <c r="N302">
        <f t="shared" si="31"/>
        <v>100.82058825019635</v>
      </c>
    </row>
    <row r="303" spans="1:14" ht="12.75">
      <c r="A303" t="s">
        <v>253</v>
      </c>
      <c r="B303" s="1">
        <v>36821</v>
      </c>
      <c r="C303" s="2">
        <v>0.6255555555555555</v>
      </c>
      <c r="D303" t="s">
        <v>419</v>
      </c>
      <c r="E303">
        <v>0.666</v>
      </c>
      <c r="F303">
        <v>9.7062</v>
      </c>
      <c r="G303" t="s">
        <v>420</v>
      </c>
      <c r="H303">
        <v>1.648</v>
      </c>
      <c r="I303">
        <v>62.4564</v>
      </c>
      <c r="K303" s="2">
        <v>0.622222222222222</v>
      </c>
      <c r="L303" s="3">
        <f t="shared" si="27"/>
        <v>296.6222222222222</v>
      </c>
      <c r="M303">
        <f t="shared" si="29"/>
        <v>507.0603538796684</v>
      </c>
      <c r="N303">
        <f t="shared" si="31"/>
        <v>103.56441010310846</v>
      </c>
    </row>
    <row r="304" spans="1:14" ht="12.75">
      <c r="A304" t="s">
        <v>254</v>
      </c>
      <c r="B304" s="1">
        <v>36821</v>
      </c>
      <c r="C304" s="2">
        <v>0.6275810185185186</v>
      </c>
      <c r="D304" t="s">
        <v>419</v>
      </c>
      <c r="E304">
        <v>0.668</v>
      </c>
      <c r="F304">
        <v>9.3588</v>
      </c>
      <c r="G304" t="s">
        <v>420</v>
      </c>
      <c r="H304">
        <v>1.65</v>
      </c>
      <c r="I304">
        <v>59.3217</v>
      </c>
      <c r="K304" s="2">
        <v>0.624305555555555</v>
      </c>
      <c r="L304" s="3">
        <f t="shared" si="27"/>
        <v>296.62430555555557</v>
      </c>
      <c r="M304">
        <f t="shared" si="29"/>
        <v>488.91187487266296</v>
      </c>
      <c r="N304">
        <f t="shared" si="31"/>
        <v>99.87961087325516</v>
      </c>
    </row>
    <row r="305" spans="1:14" ht="12.75">
      <c r="A305" t="s">
        <v>255</v>
      </c>
      <c r="B305" s="1">
        <v>36821</v>
      </c>
      <c r="C305" s="2">
        <v>0.6296759259259259</v>
      </c>
      <c r="D305" t="s">
        <v>419</v>
      </c>
      <c r="E305">
        <v>0.666</v>
      </c>
      <c r="F305">
        <v>8.6795</v>
      </c>
      <c r="G305" t="s">
        <v>420</v>
      </c>
      <c r="H305">
        <v>1.648</v>
      </c>
      <c r="I305">
        <v>59.4266</v>
      </c>
      <c r="K305" s="2">
        <v>0.626388888888888</v>
      </c>
      <c r="L305" s="3">
        <f t="shared" si="27"/>
        <v>296.62638888888887</v>
      </c>
      <c r="M305">
        <f t="shared" si="29"/>
        <v>453.42465037796273</v>
      </c>
      <c r="N305">
        <f t="shared" si="31"/>
        <v>100.00291946393736</v>
      </c>
    </row>
    <row r="306" spans="1:14" ht="12.75">
      <c r="A306" t="s">
        <v>427</v>
      </c>
      <c r="B306" s="1">
        <v>36821</v>
      </c>
      <c r="C306">
        <f>AVERAGE(C305,C307)</f>
        <v>0.6317592592592592</v>
      </c>
      <c r="D306" t="s">
        <v>419</v>
      </c>
      <c r="E306" t="s">
        <v>427</v>
      </c>
      <c r="F306" t="s">
        <v>427</v>
      </c>
      <c r="G306" t="s">
        <v>420</v>
      </c>
      <c r="H306" t="s">
        <v>427</v>
      </c>
      <c r="I306" t="s">
        <v>427</v>
      </c>
      <c r="K306" s="2">
        <v>0.628472222222222</v>
      </c>
      <c r="L306" s="3">
        <f t="shared" si="27"/>
        <v>296.62847222222223</v>
      </c>
      <c r="M306" t="s">
        <v>427</v>
      </c>
      <c r="N306" t="s">
        <v>427</v>
      </c>
    </row>
    <row r="307" spans="1:14" ht="12.75">
      <c r="A307" t="s">
        <v>256</v>
      </c>
      <c r="B307" s="1">
        <v>36821</v>
      </c>
      <c r="C307" s="2">
        <v>0.6338425925925926</v>
      </c>
      <c r="D307" t="s">
        <v>419</v>
      </c>
      <c r="E307">
        <v>0.666</v>
      </c>
      <c r="F307">
        <v>8.5968</v>
      </c>
      <c r="G307" t="s">
        <v>420</v>
      </c>
      <c r="H307">
        <v>1.648</v>
      </c>
      <c r="I307">
        <v>59.0456</v>
      </c>
      <c r="K307" s="2">
        <v>0.630555555555555</v>
      </c>
      <c r="L307" s="3">
        <f t="shared" si="27"/>
        <v>296.63055555555553</v>
      </c>
      <c r="M307">
        <f t="shared" si="29"/>
        <v>449.10433024589776</v>
      </c>
      <c r="N307">
        <f>(277-103)/(-60+(AVERAGE($P$207,$P$367)))*I307+277-((277-103)/(-60+(AVERAGE($P$207,$P$367)))*210)</f>
        <v>99.55505890102097</v>
      </c>
    </row>
    <row r="308" spans="1:14" ht="12.75">
      <c r="A308" t="s">
        <v>257</v>
      </c>
      <c r="B308" s="1">
        <v>36821</v>
      </c>
      <c r="C308" s="2">
        <v>0.6359837962962963</v>
      </c>
      <c r="D308" t="s">
        <v>419</v>
      </c>
      <c r="E308">
        <v>0.666</v>
      </c>
      <c r="F308">
        <v>9.2485</v>
      </c>
      <c r="G308" t="s">
        <v>420</v>
      </c>
      <c r="H308">
        <v>1.648</v>
      </c>
      <c r="I308">
        <v>62.7801</v>
      </c>
      <c r="K308" s="2">
        <v>0.632638888888888</v>
      </c>
      <c r="L308" s="3">
        <f t="shared" si="27"/>
        <v>296.6326388888889</v>
      </c>
      <c r="M308">
        <f t="shared" si="29"/>
        <v>483.1497066675025</v>
      </c>
      <c r="N308">
        <f>(277-103)/(-60+(AVERAGE($P$207,$P$367)))*I308+277-((277-103)/(-60+(AVERAGE($P$207,$P$367)))*210)</f>
        <v>103.94491525853118</v>
      </c>
    </row>
    <row r="309" spans="1:14" ht="12.75">
      <c r="A309" t="s">
        <v>258</v>
      </c>
      <c r="B309" s="1">
        <v>36821</v>
      </c>
      <c r="C309" s="2">
        <v>0.6380092592592593</v>
      </c>
      <c r="D309" t="s">
        <v>419</v>
      </c>
      <c r="E309">
        <v>0.67</v>
      </c>
      <c r="F309">
        <v>8.5198</v>
      </c>
      <c r="G309" t="s">
        <v>420</v>
      </c>
      <c r="H309">
        <v>1.651</v>
      </c>
      <c r="I309">
        <v>61.1701</v>
      </c>
      <c r="K309" s="2">
        <v>0.634722222222222</v>
      </c>
      <c r="L309" s="3">
        <f t="shared" si="27"/>
        <v>296.6347222222222</v>
      </c>
      <c r="M309">
        <f t="shared" si="29"/>
        <v>445.08178308545035</v>
      </c>
      <c r="N309">
        <f>(277-103)/(-60+(AVERAGE($P$207,$P$367)))*I309+277-((277-103)/(-60+(AVERAGE($P$207,$P$367)))*210)</f>
        <v>102.05238112127279</v>
      </c>
    </row>
    <row r="310" spans="1:14" ht="12.75">
      <c r="A310" t="s">
        <v>427</v>
      </c>
      <c r="B310" s="1">
        <v>36821</v>
      </c>
      <c r="C310">
        <f>AVERAGE(C309,C311)</f>
        <v>0.6400925925925927</v>
      </c>
      <c r="D310" t="s">
        <v>419</v>
      </c>
      <c r="E310" t="s">
        <v>427</v>
      </c>
      <c r="F310" t="s">
        <v>427</v>
      </c>
      <c r="G310" t="s">
        <v>420</v>
      </c>
      <c r="H310" t="s">
        <v>427</v>
      </c>
      <c r="I310" t="s">
        <v>427</v>
      </c>
      <c r="K310" s="2">
        <v>0.636805555555555</v>
      </c>
      <c r="L310" s="3">
        <f t="shared" si="27"/>
        <v>296.63680555555555</v>
      </c>
      <c r="M310" t="s">
        <v>427</v>
      </c>
      <c r="N310" t="s">
        <v>427</v>
      </c>
    </row>
    <row r="311" spans="1:14" ht="12.75">
      <c r="A311" t="s">
        <v>259</v>
      </c>
      <c r="B311" s="1">
        <v>36821</v>
      </c>
      <c r="C311" s="2">
        <v>0.642175925925926</v>
      </c>
      <c r="D311" t="s">
        <v>419</v>
      </c>
      <c r="E311">
        <v>0.668</v>
      </c>
      <c r="F311">
        <v>9.3695</v>
      </c>
      <c r="G311" t="s">
        <v>420</v>
      </c>
      <c r="H311">
        <v>1.648</v>
      </c>
      <c r="I311">
        <v>60.6294</v>
      </c>
      <c r="K311" s="2">
        <v>0.638888888888888</v>
      </c>
      <c r="L311" s="3">
        <f t="shared" si="27"/>
        <v>296.6388888888889</v>
      </c>
      <c r="M311">
        <f t="shared" si="29"/>
        <v>489.4708522053484</v>
      </c>
      <c r="N311">
        <f>(277-103)/(-60+(AVERAGE($P$207,$P$367)))*I311+277-((277-103)/(-60+(AVERAGE($P$207,$P$367)))*210)</f>
        <v>101.41679527778479</v>
      </c>
    </row>
    <row r="312" spans="1:14" ht="12.75">
      <c r="A312" t="s">
        <v>427</v>
      </c>
      <c r="B312" s="1">
        <v>36821</v>
      </c>
      <c r="C312">
        <f>AVERAGE(C311,C313)</f>
        <v>0.6442650462962963</v>
      </c>
      <c r="D312" t="s">
        <v>419</v>
      </c>
      <c r="E312" t="s">
        <v>427</v>
      </c>
      <c r="F312" t="s">
        <v>427</v>
      </c>
      <c r="G312" t="s">
        <v>420</v>
      </c>
      <c r="H312" t="s">
        <v>427</v>
      </c>
      <c r="I312" t="s">
        <v>427</v>
      </c>
      <c r="K312" s="2">
        <v>0.640972222222222</v>
      </c>
      <c r="L312" s="3">
        <f t="shared" si="27"/>
        <v>296.6409722222222</v>
      </c>
      <c r="M312" t="s">
        <v>427</v>
      </c>
      <c r="N312" t="s">
        <v>427</v>
      </c>
    </row>
    <row r="313" spans="1:14" ht="12.75">
      <c r="A313" t="s">
        <v>260</v>
      </c>
      <c r="B313" s="1">
        <v>36821</v>
      </c>
      <c r="C313" s="2">
        <v>0.6463541666666667</v>
      </c>
      <c r="D313" t="s">
        <v>419</v>
      </c>
      <c r="E313">
        <v>0.666</v>
      </c>
      <c r="F313">
        <v>10.0608</v>
      </c>
      <c r="G313" t="s">
        <v>420</v>
      </c>
      <c r="H313">
        <v>1.648</v>
      </c>
      <c r="I313">
        <v>59.9976</v>
      </c>
      <c r="K313" s="2">
        <v>0.643055555555555</v>
      </c>
      <c r="L313" s="3">
        <f t="shared" si="27"/>
        <v>296.6430555555556</v>
      </c>
      <c r="M313">
        <f t="shared" si="29"/>
        <v>525.5849671666119</v>
      </c>
      <c r="N313">
        <f aca="true" t="shared" si="32" ref="N313:N321">(277-103)/(-60+(AVERAGE($P$207,$P$367)))*I313+277-((277-103)/(-60+(AVERAGE($P$207,$P$367)))*210)</f>
        <v>100.6741225647911</v>
      </c>
    </row>
    <row r="314" spans="1:14" ht="12.75">
      <c r="A314" t="s">
        <v>261</v>
      </c>
      <c r="B314" s="1">
        <v>36821</v>
      </c>
      <c r="C314" s="2">
        <v>0.6484375</v>
      </c>
      <c r="D314" t="s">
        <v>419</v>
      </c>
      <c r="E314">
        <v>0.668</v>
      </c>
      <c r="F314">
        <v>8.5764</v>
      </c>
      <c r="G314" t="s">
        <v>420</v>
      </c>
      <c r="H314">
        <v>1.648</v>
      </c>
      <c r="I314">
        <v>61.6044</v>
      </c>
      <c r="K314" s="2">
        <v>0.645138888888888</v>
      </c>
      <c r="L314" s="3">
        <f t="shared" si="27"/>
        <v>296.6451388888889</v>
      </c>
      <c r="M314">
        <f t="shared" si="29"/>
        <v>448.0386164527403</v>
      </c>
      <c r="N314">
        <f t="shared" si="32"/>
        <v>102.56289514351579</v>
      </c>
    </row>
    <row r="315" spans="1:14" ht="12.75">
      <c r="A315" t="s">
        <v>262</v>
      </c>
      <c r="B315" s="1">
        <v>36821</v>
      </c>
      <c r="C315" s="2">
        <v>0.6505208333333333</v>
      </c>
      <c r="D315" t="s">
        <v>419</v>
      </c>
      <c r="E315">
        <v>0.666</v>
      </c>
      <c r="F315">
        <v>9.1895</v>
      </c>
      <c r="G315" t="s">
        <v>420</v>
      </c>
      <c r="H315">
        <v>1.648</v>
      </c>
      <c r="I315">
        <v>60.7122</v>
      </c>
      <c r="K315" s="2">
        <v>0.647222222222221</v>
      </c>
      <c r="L315" s="3">
        <f t="shared" si="27"/>
        <v>296.64722222222224</v>
      </c>
      <c r="M315">
        <f t="shared" si="29"/>
        <v>480.0674952069</v>
      </c>
      <c r="N315">
        <f t="shared" si="32"/>
        <v>101.5141256048438</v>
      </c>
    </row>
    <row r="316" spans="1:14" ht="12.75">
      <c r="A316" t="s">
        <v>263</v>
      </c>
      <c r="B316" s="1">
        <v>36821</v>
      </c>
      <c r="C316" s="2">
        <v>0.6526041666666667</v>
      </c>
      <c r="D316" t="s">
        <v>419</v>
      </c>
      <c r="E316">
        <v>0.668</v>
      </c>
      <c r="F316">
        <v>9.2585</v>
      </c>
      <c r="G316" t="s">
        <v>420</v>
      </c>
      <c r="H316">
        <v>1.65</v>
      </c>
      <c r="I316">
        <v>58.8054</v>
      </c>
      <c r="K316" s="2">
        <v>0.649305555555554</v>
      </c>
      <c r="L316" s="3">
        <f t="shared" si="27"/>
        <v>296.64930555555554</v>
      </c>
      <c r="M316">
        <f t="shared" si="29"/>
        <v>483.6721153896386</v>
      </c>
      <c r="N316">
        <f t="shared" si="32"/>
        <v>99.27270691358649</v>
      </c>
    </row>
    <row r="317" spans="1:14" ht="12.75">
      <c r="A317" t="s">
        <v>264</v>
      </c>
      <c r="B317" s="1">
        <v>36821</v>
      </c>
      <c r="C317" s="2">
        <v>0.6546875</v>
      </c>
      <c r="D317" t="s">
        <v>419</v>
      </c>
      <c r="E317">
        <v>0.668</v>
      </c>
      <c r="F317">
        <v>9.1692</v>
      </c>
      <c r="G317" t="s">
        <v>420</v>
      </c>
      <c r="H317">
        <v>1.648</v>
      </c>
      <c r="I317">
        <v>60.1188</v>
      </c>
      <c r="K317" s="2">
        <v>0.651388888888888</v>
      </c>
      <c r="L317" s="3">
        <f t="shared" si="27"/>
        <v>296.6513888888889</v>
      </c>
      <c r="M317">
        <f t="shared" si="29"/>
        <v>479.0070055009639</v>
      </c>
      <c r="N317">
        <f t="shared" si="32"/>
        <v>100.8165915942543</v>
      </c>
    </row>
    <row r="318" spans="1:14" ht="12.75">
      <c r="A318" t="s">
        <v>265</v>
      </c>
      <c r="B318" s="1">
        <v>36821</v>
      </c>
      <c r="C318" s="2">
        <v>0.6567708333333333</v>
      </c>
      <c r="D318" t="s">
        <v>419</v>
      </c>
      <c r="E318">
        <v>0.666</v>
      </c>
      <c r="F318">
        <v>9.3527</v>
      </c>
      <c r="G318" t="s">
        <v>420</v>
      </c>
      <c r="H318">
        <v>1.648</v>
      </c>
      <c r="I318">
        <v>61.8471</v>
      </c>
      <c r="K318" s="2">
        <v>0.653472222222222</v>
      </c>
      <c r="L318" s="3">
        <f t="shared" si="27"/>
        <v>296.6534722222222</v>
      </c>
      <c r="M318">
        <f t="shared" si="29"/>
        <v>488.59320555215993</v>
      </c>
      <c r="N318">
        <f t="shared" si="32"/>
        <v>102.84818584855469</v>
      </c>
    </row>
    <row r="319" spans="1:14" ht="12.75">
      <c r="A319" t="s">
        <v>266</v>
      </c>
      <c r="B319" s="1">
        <v>36821</v>
      </c>
      <c r="C319" s="2">
        <v>0.6588541666666666</v>
      </c>
      <c r="D319" t="s">
        <v>419</v>
      </c>
      <c r="E319">
        <v>0.668</v>
      </c>
      <c r="F319">
        <v>9.2279</v>
      </c>
      <c r="G319" t="s">
        <v>420</v>
      </c>
      <c r="H319">
        <v>1.648</v>
      </c>
      <c r="I319">
        <v>60.2861</v>
      </c>
      <c r="K319" s="2">
        <v>0.655555555555555</v>
      </c>
      <c r="L319" s="3">
        <f t="shared" si="27"/>
        <v>296.65555555555557</v>
      </c>
      <c r="M319">
        <f t="shared" si="29"/>
        <v>482.0735446999023</v>
      </c>
      <c r="N319">
        <f t="shared" si="32"/>
        <v>101.01325057634335</v>
      </c>
    </row>
    <row r="320" spans="1:14" ht="12.75">
      <c r="A320" t="s">
        <v>267</v>
      </c>
      <c r="B320" s="1">
        <v>36821</v>
      </c>
      <c r="C320" s="2">
        <v>0.6609490740740741</v>
      </c>
      <c r="D320" t="s">
        <v>419</v>
      </c>
      <c r="E320">
        <v>0.668</v>
      </c>
      <c r="F320">
        <v>9.1755</v>
      </c>
      <c r="G320" t="s">
        <v>420</v>
      </c>
      <c r="H320">
        <v>1.648</v>
      </c>
      <c r="I320">
        <v>64.9057</v>
      </c>
      <c r="K320" s="2">
        <v>0.657638888888888</v>
      </c>
      <c r="L320" s="3">
        <f t="shared" si="27"/>
        <v>296.65763888888887</v>
      </c>
      <c r="M320">
        <f t="shared" si="29"/>
        <v>479.33612299590953</v>
      </c>
      <c r="N320">
        <f t="shared" si="32"/>
        <v>106.4435305145289</v>
      </c>
    </row>
    <row r="321" spans="1:14" ht="12.75">
      <c r="A321" t="s">
        <v>268</v>
      </c>
      <c r="B321" s="1">
        <v>36821</v>
      </c>
      <c r="C321" s="2">
        <v>0.6630324074074074</v>
      </c>
      <c r="D321" t="s">
        <v>419</v>
      </c>
      <c r="E321">
        <v>0.668</v>
      </c>
      <c r="F321">
        <v>9.3087</v>
      </c>
      <c r="G321" t="s">
        <v>420</v>
      </c>
      <c r="H321">
        <v>1.65</v>
      </c>
      <c r="I321">
        <v>60.5185</v>
      </c>
      <c r="K321" s="2">
        <v>0.659722222222221</v>
      </c>
      <c r="L321" s="3">
        <f t="shared" si="27"/>
        <v>296.65972222222223</v>
      </c>
      <c r="M321">
        <f t="shared" si="29"/>
        <v>486.29460717476144</v>
      </c>
      <c r="N321">
        <f t="shared" si="32"/>
        <v>101.28643376485195</v>
      </c>
    </row>
    <row r="322" spans="1:14" ht="12.75">
      <c r="A322" t="s">
        <v>427</v>
      </c>
      <c r="B322" s="1">
        <v>36821</v>
      </c>
      <c r="C322">
        <f>AVERAGE(C321,C323)</f>
        <v>0.6651157407407408</v>
      </c>
      <c r="D322" t="s">
        <v>419</v>
      </c>
      <c r="E322" t="s">
        <v>427</v>
      </c>
      <c r="F322" t="s">
        <v>427</v>
      </c>
      <c r="G322" t="s">
        <v>420</v>
      </c>
      <c r="H322" t="s">
        <v>427</v>
      </c>
      <c r="I322" t="s">
        <v>427</v>
      </c>
      <c r="K322" s="2">
        <v>0.661805555555555</v>
      </c>
      <c r="L322" s="3">
        <f t="shared" si="27"/>
        <v>296.66180555555553</v>
      </c>
      <c r="M322" t="s">
        <v>427</v>
      </c>
      <c r="N322" t="s">
        <v>427</v>
      </c>
    </row>
    <row r="323" spans="1:14" ht="12.75">
      <c r="A323" t="s">
        <v>269</v>
      </c>
      <c r="B323" s="1">
        <v>36821</v>
      </c>
      <c r="C323" s="2">
        <v>0.6671990740740741</v>
      </c>
      <c r="D323" t="s">
        <v>419</v>
      </c>
      <c r="E323">
        <v>0.668</v>
      </c>
      <c r="F323">
        <v>8.81</v>
      </c>
      <c r="G323" t="s">
        <v>420</v>
      </c>
      <c r="H323">
        <v>1.648</v>
      </c>
      <c r="I323">
        <v>58.8269</v>
      </c>
      <c r="K323" s="2">
        <v>0.663888888888888</v>
      </c>
      <c r="L323" s="3">
        <f t="shared" si="27"/>
        <v>296.6638888888889</v>
      </c>
      <c r="M323">
        <f t="shared" si="29"/>
        <v>460.2420842018378</v>
      </c>
      <c r="N323">
        <f>(277-103)/(-60+(AVERAGE($P$207,$P$367)))*I323+277-((277-103)/(-60+(AVERAGE($P$207,$P$367)))*210)</f>
        <v>99.29797988498467</v>
      </c>
    </row>
    <row r="324" spans="1:14" ht="12.75">
      <c r="A324" t="s">
        <v>270</v>
      </c>
      <c r="B324" s="1">
        <v>36821</v>
      </c>
      <c r="C324" s="2">
        <v>0.6692824074074074</v>
      </c>
      <c r="D324" t="s">
        <v>419</v>
      </c>
      <c r="E324">
        <v>0.666</v>
      </c>
      <c r="F324">
        <v>9.5171</v>
      </c>
      <c r="G324" t="s">
        <v>420</v>
      </c>
      <c r="H324">
        <v>1.646</v>
      </c>
      <c r="I324">
        <v>62.3006</v>
      </c>
      <c r="K324" s="2">
        <v>0.665972222222221</v>
      </c>
      <c r="L324" s="3">
        <f t="shared" si="27"/>
        <v>296.6659722222222</v>
      </c>
      <c r="M324">
        <f t="shared" si="29"/>
        <v>497.18160494407607</v>
      </c>
      <c r="N324">
        <f>(277-103)/(-60+(AVERAGE($P$207,$P$367)))*I324+277-((277-103)/(-60+(AVERAGE($P$207,$P$367)))*210)</f>
        <v>103.38126922199984</v>
      </c>
    </row>
    <row r="325" spans="1:14" ht="12.75">
      <c r="A325" t="s">
        <v>427</v>
      </c>
      <c r="B325" s="1">
        <v>36821</v>
      </c>
      <c r="C325">
        <f>AVERAGE(C324,C326)</f>
        <v>0.6713715277777778</v>
      </c>
      <c r="D325" t="s">
        <v>419</v>
      </c>
      <c r="E325" t="s">
        <v>427</v>
      </c>
      <c r="F325" t="s">
        <v>427</v>
      </c>
      <c r="G325" t="s">
        <v>420</v>
      </c>
      <c r="H325" t="s">
        <v>427</v>
      </c>
      <c r="I325" t="s">
        <v>427</v>
      </c>
      <c r="K325" s="2">
        <v>0.668055555555555</v>
      </c>
      <c r="L325" s="3">
        <f t="shared" si="27"/>
        <v>296.66805555555555</v>
      </c>
      <c r="M325" t="s">
        <v>427</v>
      </c>
      <c r="N325" t="s">
        <v>427</v>
      </c>
    </row>
    <row r="326" spans="1:14" ht="12.75">
      <c r="A326" t="s">
        <v>271</v>
      </c>
      <c r="B326" s="1">
        <v>36821</v>
      </c>
      <c r="C326" s="2">
        <v>0.6734606481481481</v>
      </c>
      <c r="D326" t="s">
        <v>419</v>
      </c>
      <c r="E326">
        <v>0.668</v>
      </c>
      <c r="F326">
        <v>9.3769</v>
      </c>
      <c r="G326" t="s">
        <v>420</v>
      </c>
      <c r="H326">
        <v>1.648</v>
      </c>
      <c r="I326">
        <v>60.1324</v>
      </c>
      <c r="K326" s="2">
        <v>0.670138888888888</v>
      </c>
      <c r="L326" s="3">
        <f aca="true" t="shared" si="33" ref="L326:L389">B326-DATE(1999,12,31)+K326</f>
        <v>296.6701388888889</v>
      </c>
      <c r="M326">
        <f t="shared" si="29"/>
        <v>489.85743465972905</v>
      </c>
      <c r="N326">
        <f>(277-103)/(-60+(AVERAGE($P$207,$P$367)))*I326+277-((277-103)/(-60+(AVERAGE($P$207,$P$367)))*210)</f>
        <v>100.83257821802243</v>
      </c>
    </row>
    <row r="327" spans="1:14" ht="12.75">
      <c r="A327" t="s">
        <v>427</v>
      </c>
      <c r="B327" s="1">
        <v>36821</v>
      </c>
      <c r="C327">
        <f>AVERAGE(C326,C328)</f>
        <v>0.6755439814814814</v>
      </c>
      <c r="D327" t="s">
        <v>419</v>
      </c>
      <c r="E327" t="s">
        <v>427</v>
      </c>
      <c r="F327" t="s">
        <v>427</v>
      </c>
      <c r="G327" t="s">
        <v>420</v>
      </c>
      <c r="H327" t="s">
        <v>427</v>
      </c>
      <c r="I327" t="s">
        <v>427</v>
      </c>
      <c r="K327" s="2">
        <v>0.672222222222221</v>
      </c>
      <c r="L327" s="3">
        <f t="shared" si="33"/>
        <v>296.6722222222222</v>
      </c>
      <c r="M327" t="s">
        <v>427</v>
      </c>
      <c r="N327" t="s">
        <v>427</v>
      </c>
    </row>
    <row r="328" spans="1:14" ht="12.75">
      <c r="A328" t="s">
        <v>272</v>
      </c>
      <c r="B328" s="1">
        <v>36821</v>
      </c>
      <c r="C328" s="2">
        <v>0.6776273148148149</v>
      </c>
      <c r="D328" t="s">
        <v>419</v>
      </c>
      <c r="E328">
        <v>0.666</v>
      </c>
      <c r="F328">
        <v>8.656</v>
      </c>
      <c r="G328" t="s">
        <v>420</v>
      </c>
      <c r="H328">
        <v>1.65</v>
      </c>
      <c r="I328">
        <v>58.4746</v>
      </c>
      <c r="K328" s="2">
        <v>0.674305555555555</v>
      </c>
      <c r="L328" s="3">
        <f t="shared" si="33"/>
        <v>296.6743055555556</v>
      </c>
      <c r="M328">
        <f t="shared" si="29"/>
        <v>452.1969898809431</v>
      </c>
      <c r="N328">
        <f>(277-103)/(-60+(AVERAGE($P$207,$P$367)))*I328+277-((277-103)/(-60+(AVERAGE($P$207,$P$367)))*210)</f>
        <v>98.88385580016723</v>
      </c>
    </row>
    <row r="329" spans="1:14" ht="12.75">
      <c r="A329" t="s">
        <v>427</v>
      </c>
      <c r="B329" s="1">
        <v>36821</v>
      </c>
      <c r="C329">
        <f>AVERAGE(C328,C330)</f>
        <v>0.6797106481481481</v>
      </c>
      <c r="D329" t="s">
        <v>419</v>
      </c>
      <c r="E329" t="s">
        <v>427</v>
      </c>
      <c r="F329" t="s">
        <v>427</v>
      </c>
      <c r="G329" t="s">
        <v>420</v>
      </c>
      <c r="H329" t="s">
        <v>427</v>
      </c>
      <c r="I329" t="s">
        <v>427</v>
      </c>
      <c r="K329" s="2">
        <v>0.676388888888888</v>
      </c>
      <c r="L329" s="3">
        <f t="shared" si="33"/>
        <v>296.6763888888889</v>
      </c>
      <c r="M329" t="s">
        <v>427</v>
      </c>
      <c r="N329" t="s">
        <v>427</v>
      </c>
    </row>
    <row r="330" spans="1:14" ht="12.75">
      <c r="A330" t="s">
        <v>273</v>
      </c>
      <c r="B330" s="1">
        <v>36821</v>
      </c>
      <c r="C330" s="2">
        <v>0.6817939814814814</v>
      </c>
      <c r="D330" t="s">
        <v>419</v>
      </c>
      <c r="E330">
        <v>0.666</v>
      </c>
      <c r="F330">
        <v>8.9879</v>
      </c>
      <c r="G330" t="s">
        <v>420</v>
      </c>
      <c r="H330">
        <v>1.648</v>
      </c>
      <c r="I330">
        <v>60.2659</v>
      </c>
      <c r="K330" s="2">
        <v>0.678472222222221</v>
      </c>
      <c r="L330" s="3">
        <f t="shared" si="33"/>
        <v>296.67847222222224</v>
      </c>
      <c r="M330">
        <f t="shared" si="29"/>
        <v>469.5357353686377</v>
      </c>
      <c r="N330">
        <f aca="true" t="shared" si="34" ref="N330:N342">(277-103)/(-60+(AVERAGE($P$207,$P$367)))*I330+277-((277-103)/(-60+(AVERAGE($P$207,$P$367)))*210)</f>
        <v>100.98950573809947</v>
      </c>
    </row>
    <row r="331" spans="1:14" ht="12.75">
      <c r="A331" t="s">
        <v>274</v>
      </c>
      <c r="B331" s="1">
        <v>36821</v>
      </c>
      <c r="C331" s="2">
        <v>0.6838888888888889</v>
      </c>
      <c r="D331" t="s">
        <v>419</v>
      </c>
      <c r="E331">
        <v>0.671</v>
      </c>
      <c r="F331">
        <v>8.7255</v>
      </c>
      <c r="G331" t="s">
        <v>420</v>
      </c>
      <c r="H331">
        <v>1.655</v>
      </c>
      <c r="I331">
        <v>59.8934</v>
      </c>
      <c r="K331" s="2">
        <v>0.680555555555554</v>
      </c>
      <c r="L331" s="3">
        <f t="shared" si="33"/>
        <v>296.68055555555554</v>
      </c>
      <c r="M331">
        <f t="shared" si="29"/>
        <v>455.82773049978846</v>
      </c>
      <c r="N331">
        <f t="shared" si="34"/>
        <v>100.55163681503814</v>
      </c>
    </row>
    <row r="332" spans="1:14" ht="12.75">
      <c r="A332" t="s">
        <v>275</v>
      </c>
      <c r="B332" s="1">
        <v>36821</v>
      </c>
      <c r="C332" s="2">
        <v>0.6859606481481482</v>
      </c>
      <c r="D332" t="s">
        <v>419</v>
      </c>
      <c r="E332">
        <v>0.666</v>
      </c>
      <c r="F332">
        <v>8.4778</v>
      </c>
      <c r="G332" t="s">
        <v>420</v>
      </c>
      <c r="H332">
        <v>1.648</v>
      </c>
      <c r="I332">
        <v>60.3181</v>
      </c>
      <c r="K332" s="2">
        <v>0.682638888888888</v>
      </c>
      <c r="L332" s="3">
        <f t="shared" si="33"/>
        <v>296.6826388888889</v>
      </c>
      <c r="M332">
        <f t="shared" si="29"/>
        <v>442.88766645247915</v>
      </c>
      <c r="N332">
        <f t="shared" si="34"/>
        <v>101.05086616168012</v>
      </c>
    </row>
    <row r="333" spans="1:14" ht="12.75">
      <c r="A333" t="s">
        <v>276</v>
      </c>
      <c r="B333" s="1">
        <v>36821</v>
      </c>
      <c r="C333" s="2">
        <v>0.6880555555555555</v>
      </c>
      <c r="D333" t="s">
        <v>419</v>
      </c>
      <c r="E333">
        <v>0.671</v>
      </c>
      <c r="F333">
        <v>9.8526</v>
      </c>
      <c r="G333" t="s">
        <v>420</v>
      </c>
      <c r="H333">
        <v>1.651</v>
      </c>
      <c r="I333">
        <v>60.5939</v>
      </c>
      <c r="K333" s="2">
        <v>0.684722222222221</v>
      </c>
      <c r="L333" s="3">
        <f t="shared" si="33"/>
        <v>296.6847222222222</v>
      </c>
      <c r="M333">
        <f t="shared" si="29"/>
        <v>514.7084175717398</v>
      </c>
      <c r="N333">
        <f t="shared" si="34"/>
        <v>101.3750654878018</v>
      </c>
    </row>
    <row r="334" spans="1:14" ht="12.75">
      <c r="A334" t="s">
        <v>277</v>
      </c>
      <c r="B334" s="1">
        <v>36821</v>
      </c>
      <c r="C334" s="2">
        <v>0.6901388888888889</v>
      </c>
      <c r="D334" t="s">
        <v>419</v>
      </c>
      <c r="E334">
        <v>0.668</v>
      </c>
      <c r="F334">
        <v>9.2842</v>
      </c>
      <c r="G334" t="s">
        <v>420</v>
      </c>
      <c r="H334">
        <v>1.651</v>
      </c>
      <c r="I334">
        <v>62.3531</v>
      </c>
      <c r="K334" s="2">
        <v>0.686805555555555</v>
      </c>
      <c r="L334" s="3">
        <f t="shared" si="33"/>
        <v>296.68680555555557</v>
      </c>
      <c r="M334">
        <f t="shared" si="29"/>
        <v>485.0147058055282</v>
      </c>
      <c r="N334">
        <f t="shared" si="34"/>
        <v>103.44298229169306</v>
      </c>
    </row>
    <row r="335" spans="1:14" ht="12.75">
      <c r="A335" t="s">
        <v>278</v>
      </c>
      <c r="B335" s="1">
        <v>36821</v>
      </c>
      <c r="C335" s="2">
        <v>0.6922222222222222</v>
      </c>
      <c r="D335" t="s">
        <v>419</v>
      </c>
      <c r="E335">
        <v>0.668</v>
      </c>
      <c r="F335">
        <v>9.3079</v>
      </c>
      <c r="G335" t="s">
        <v>420</v>
      </c>
      <c r="H335">
        <v>1.651</v>
      </c>
      <c r="I335">
        <v>64.0031</v>
      </c>
      <c r="K335" s="2">
        <v>0.688888888888888</v>
      </c>
      <c r="L335" s="3">
        <f t="shared" si="33"/>
        <v>296.68888888888887</v>
      </c>
      <c r="M335">
        <f t="shared" si="29"/>
        <v>486.2528144769905</v>
      </c>
      <c r="N335">
        <f t="shared" si="34"/>
        <v>105.38253591062244</v>
      </c>
    </row>
    <row r="336" spans="1:14" ht="12.75">
      <c r="A336" t="s">
        <v>279</v>
      </c>
      <c r="B336" s="1">
        <v>36821</v>
      </c>
      <c r="C336" s="2">
        <v>0.6943055555555556</v>
      </c>
      <c r="D336" t="s">
        <v>419</v>
      </c>
      <c r="E336">
        <v>0.671</v>
      </c>
      <c r="F336">
        <v>9.8856</v>
      </c>
      <c r="G336" t="s">
        <v>420</v>
      </c>
      <c r="H336">
        <v>1.653</v>
      </c>
      <c r="I336">
        <v>63.786</v>
      </c>
      <c r="K336" s="2">
        <v>0.690972222222221</v>
      </c>
      <c r="L336" s="3">
        <f t="shared" si="33"/>
        <v>296.69097222222223</v>
      </c>
      <c r="M336">
        <f t="shared" si="29"/>
        <v>516.4323663547887</v>
      </c>
      <c r="N336">
        <f t="shared" si="34"/>
        <v>105.12733767385305</v>
      </c>
    </row>
    <row r="337" spans="1:14" ht="12.75">
      <c r="A337" t="s">
        <v>280</v>
      </c>
      <c r="B337" s="1">
        <v>36821</v>
      </c>
      <c r="C337" s="2">
        <v>0.696388888888889</v>
      </c>
      <c r="D337" t="s">
        <v>419</v>
      </c>
      <c r="E337">
        <v>0.666</v>
      </c>
      <c r="F337">
        <v>8.665</v>
      </c>
      <c r="G337" t="s">
        <v>420</v>
      </c>
      <c r="H337">
        <v>1.646</v>
      </c>
      <c r="I337">
        <v>62.6236</v>
      </c>
      <c r="K337" s="2">
        <v>0.693055555555555</v>
      </c>
      <c r="L337" s="3">
        <f t="shared" si="33"/>
        <v>296.69305555555553</v>
      </c>
      <c r="M337">
        <f t="shared" si="29"/>
        <v>452.6671577308655</v>
      </c>
      <c r="N337">
        <f t="shared" si="34"/>
        <v>103.76095153649328</v>
      </c>
    </row>
    <row r="338" spans="1:14" ht="12.75">
      <c r="A338" t="s">
        <v>281</v>
      </c>
      <c r="B338" s="1">
        <v>36821</v>
      </c>
      <c r="C338" s="2">
        <v>0.6984722222222222</v>
      </c>
      <c r="D338" t="s">
        <v>419</v>
      </c>
      <c r="E338">
        <v>0.668</v>
      </c>
      <c r="F338">
        <v>8.7999</v>
      </c>
      <c r="G338" t="s">
        <v>420</v>
      </c>
      <c r="H338">
        <v>1.648</v>
      </c>
      <c r="I338">
        <v>62.8724</v>
      </c>
      <c r="K338" s="2">
        <v>0.695138888888888</v>
      </c>
      <c r="L338" s="3">
        <f t="shared" si="33"/>
        <v>296.6951388888889</v>
      </c>
      <c r="M338">
        <f aca="true" t="shared" si="35" ref="M338:M364">500*F338/AVERAGE($Q$367,$Q$207)</f>
        <v>459.71445139248044</v>
      </c>
      <c r="N338">
        <f t="shared" si="34"/>
        <v>104.05341271248699</v>
      </c>
    </row>
    <row r="339" spans="1:14" ht="12.75">
      <c r="A339" t="s">
        <v>282</v>
      </c>
      <c r="B339" s="1">
        <v>36821</v>
      </c>
      <c r="C339" s="2">
        <v>0.7005671296296296</v>
      </c>
      <c r="D339" t="s">
        <v>419</v>
      </c>
      <c r="E339">
        <v>0.666</v>
      </c>
      <c r="F339">
        <v>8.6232</v>
      </c>
      <c r="G339" t="s">
        <v>420</v>
      </c>
      <c r="H339">
        <v>1.648</v>
      </c>
      <c r="I339">
        <v>60.886</v>
      </c>
      <c r="K339" s="2">
        <v>0.697222222222221</v>
      </c>
      <c r="L339" s="3">
        <f t="shared" si="33"/>
        <v>296.6972222222222</v>
      </c>
      <c r="M339">
        <f t="shared" si="35"/>
        <v>450.48348927233695</v>
      </c>
      <c r="N339">
        <f t="shared" si="34"/>
        <v>101.71842525270438</v>
      </c>
    </row>
    <row r="340" spans="1:14" ht="12.75">
      <c r="A340" t="s">
        <v>283</v>
      </c>
      <c r="B340" s="1">
        <v>36821</v>
      </c>
      <c r="C340" s="2">
        <v>0.702650462962963</v>
      </c>
      <c r="D340" t="s">
        <v>419</v>
      </c>
      <c r="E340">
        <v>0.666</v>
      </c>
      <c r="F340">
        <v>8.6171</v>
      </c>
      <c r="G340" t="s">
        <v>420</v>
      </c>
      <c r="H340">
        <v>1.648</v>
      </c>
      <c r="I340">
        <v>63.2282</v>
      </c>
      <c r="K340" s="2">
        <v>0.699305555555555</v>
      </c>
      <c r="L340" s="3">
        <f t="shared" si="33"/>
        <v>296.69930555555555</v>
      </c>
      <c r="M340">
        <f t="shared" si="35"/>
        <v>450.164819951834</v>
      </c>
      <c r="N340">
        <f t="shared" si="34"/>
        <v>104.4716510019507</v>
      </c>
    </row>
    <row r="341" spans="1:14" ht="12.75">
      <c r="A341" t="s">
        <v>284</v>
      </c>
      <c r="B341" s="1">
        <v>36821</v>
      </c>
      <c r="C341" s="2">
        <v>0.7047337962962964</v>
      </c>
      <c r="D341" t="s">
        <v>419</v>
      </c>
      <c r="E341">
        <v>0.668</v>
      </c>
      <c r="F341">
        <v>8.7434</v>
      </c>
      <c r="G341" t="s">
        <v>420</v>
      </c>
      <c r="H341">
        <v>1.65</v>
      </c>
      <c r="I341">
        <v>64.3258</v>
      </c>
      <c r="K341" s="2">
        <v>0.701388888888888</v>
      </c>
      <c r="L341" s="3">
        <f t="shared" si="33"/>
        <v>296.7013888888889</v>
      </c>
      <c r="M341">
        <f t="shared" si="35"/>
        <v>456.76284211241193</v>
      </c>
      <c r="N341">
        <f t="shared" si="34"/>
        <v>105.76186557900337</v>
      </c>
    </row>
    <row r="342" spans="1:14" ht="12.75">
      <c r="A342" t="s">
        <v>285</v>
      </c>
      <c r="B342" s="1">
        <v>36821</v>
      </c>
      <c r="C342" s="2">
        <v>0.7068171296296296</v>
      </c>
      <c r="D342" t="s">
        <v>419</v>
      </c>
      <c r="E342">
        <v>0.668</v>
      </c>
      <c r="F342">
        <v>8.6115</v>
      </c>
      <c r="G342" t="s">
        <v>420</v>
      </c>
      <c r="H342">
        <v>1.65</v>
      </c>
      <c r="I342">
        <v>65.3308</v>
      </c>
      <c r="K342" s="2">
        <v>0.703472222222221</v>
      </c>
      <c r="L342" s="3">
        <f t="shared" si="33"/>
        <v>296.7034722222222</v>
      </c>
      <c r="M342">
        <f t="shared" si="35"/>
        <v>449.87227106743774</v>
      </c>
      <c r="N342">
        <f t="shared" si="34"/>
        <v>106.94323005598767</v>
      </c>
    </row>
    <row r="343" spans="1:14" ht="12.75">
      <c r="A343" t="s">
        <v>427</v>
      </c>
      <c r="B343" s="1">
        <v>36821</v>
      </c>
      <c r="C343">
        <f>AVERAGE(C342,C344)</f>
        <v>0.7089004629629629</v>
      </c>
      <c r="D343" t="s">
        <v>419</v>
      </c>
      <c r="E343" t="s">
        <v>427</v>
      </c>
      <c r="F343" t="s">
        <v>427</v>
      </c>
      <c r="G343" t="s">
        <v>420</v>
      </c>
      <c r="H343" t="s">
        <v>427</v>
      </c>
      <c r="I343" t="s">
        <v>427</v>
      </c>
      <c r="K343" s="2">
        <v>0.705555555555555</v>
      </c>
      <c r="L343" s="3">
        <f t="shared" si="33"/>
        <v>296.7055555555556</v>
      </c>
      <c r="M343" t="s">
        <v>427</v>
      </c>
      <c r="N343" t="s">
        <v>427</v>
      </c>
    </row>
    <row r="344" spans="1:14" ht="12.75">
      <c r="A344" t="s">
        <v>286</v>
      </c>
      <c r="B344" s="1">
        <v>36821</v>
      </c>
      <c r="C344" s="2">
        <v>0.7109837962962963</v>
      </c>
      <c r="D344" t="s">
        <v>419</v>
      </c>
      <c r="E344">
        <v>0.668</v>
      </c>
      <c r="F344">
        <v>9.8881</v>
      </c>
      <c r="G344" t="s">
        <v>420</v>
      </c>
      <c r="H344">
        <v>1.65</v>
      </c>
      <c r="I344">
        <v>63.1696</v>
      </c>
      <c r="K344" s="2">
        <v>0.707638888888888</v>
      </c>
      <c r="L344" s="3">
        <f t="shared" si="33"/>
        <v>296.7076388888889</v>
      </c>
      <c r="M344">
        <f t="shared" si="35"/>
        <v>516.5629685353227</v>
      </c>
      <c r="N344">
        <f aca="true" t="shared" si="36" ref="N344:N356">(277-103)/(-60+(AVERAGE($P$207,$P$367)))*I344+277-((277-103)/(-60+(AVERAGE($P$207,$P$367)))*210)</f>
        <v>104.40276746130269</v>
      </c>
    </row>
    <row r="345" spans="1:14" ht="12.75">
      <c r="A345" t="s">
        <v>287</v>
      </c>
      <c r="B345" s="1">
        <v>36821</v>
      </c>
      <c r="C345" s="2">
        <v>0.7130671296296297</v>
      </c>
      <c r="D345" t="s">
        <v>419</v>
      </c>
      <c r="E345">
        <v>0.668</v>
      </c>
      <c r="F345">
        <v>9.2846</v>
      </c>
      <c r="G345" t="s">
        <v>420</v>
      </c>
      <c r="H345">
        <v>1.648</v>
      </c>
      <c r="I345">
        <v>61.6582</v>
      </c>
      <c r="K345" s="2">
        <v>0.709722222222221</v>
      </c>
      <c r="L345" s="3">
        <f t="shared" si="33"/>
        <v>296.70972222222224</v>
      </c>
      <c r="M345">
        <f t="shared" si="35"/>
        <v>485.03560215441354</v>
      </c>
      <c r="N345">
        <f t="shared" si="36"/>
        <v>102.62613634636335</v>
      </c>
    </row>
    <row r="346" spans="1:14" ht="12.75">
      <c r="A346" t="s">
        <v>288</v>
      </c>
      <c r="B346" s="1">
        <v>36821</v>
      </c>
      <c r="C346" s="2">
        <v>0.715150462962963</v>
      </c>
      <c r="D346" t="s">
        <v>419</v>
      </c>
      <c r="E346">
        <v>0.668</v>
      </c>
      <c r="F346">
        <v>9.0154</v>
      </c>
      <c r="G346" t="s">
        <v>420</v>
      </c>
      <c r="H346">
        <v>1.648</v>
      </c>
      <c r="I346">
        <v>63.3853</v>
      </c>
      <c r="K346" s="2">
        <v>0.711805555555554</v>
      </c>
      <c r="L346" s="3">
        <f t="shared" si="33"/>
        <v>296.71180555555554</v>
      </c>
      <c r="M346">
        <f t="shared" si="35"/>
        <v>470.9723593545118</v>
      </c>
      <c r="N346">
        <f t="shared" si="36"/>
        <v>104.65632001621361</v>
      </c>
    </row>
    <row r="347" spans="1:14" ht="12.75">
      <c r="A347" t="s">
        <v>289</v>
      </c>
      <c r="B347" s="1">
        <v>36821</v>
      </c>
      <c r="C347" s="2">
        <v>0.7172453703703704</v>
      </c>
      <c r="D347" t="s">
        <v>419</v>
      </c>
      <c r="E347">
        <v>0.666</v>
      </c>
      <c r="F347">
        <v>9.0844</v>
      </c>
      <c r="G347" t="s">
        <v>420</v>
      </c>
      <c r="H347">
        <v>1.646</v>
      </c>
      <c r="I347">
        <v>63.6118</v>
      </c>
      <c r="K347" s="2">
        <v>0.713888888888888</v>
      </c>
      <c r="L347" s="3">
        <f t="shared" si="33"/>
        <v>296.7138888888889</v>
      </c>
      <c r="M347">
        <f t="shared" si="35"/>
        <v>474.57697953725034</v>
      </c>
      <c r="N347">
        <f t="shared" si="36"/>
        <v>104.92256783117574</v>
      </c>
    </row>
    <row r="348" spans="1:14" ht="12.75">
      <c r="A348" t="s">
        <v>290</v>
      </c>
      <c r="B348" s="1">
        <v>36821</v>
      </c>
      <c r="C348" s="2">
        <v>0.7193287037037037</v>
      </c>
      <c r="D348" t="s">
        <v>419</v>
      </c>
      <c r="E348">
        <v>0.668</v>
      </c>
      <c r="F348">
        <v>9.5017</v>
      </c>
      <c r="G348" t="s">
        <v>420</v>
      </c>
      <c r="H348">
        <v>1.65</v>
      </c>
      <c r="I348">
        <v>63.939</v>
      </c>
      <c r="K348" s="2">
        <v>0.715972222222221</v>
      </c>
      <c r="L348" s="3">
        <f t="shared" si="33"/>
        <v>296.7159722222222</v>
      </c>
      <c r="M348">
        <f t="shared" si="35"/>
        <v>496.3770955119866</v>
      </c>
      <c r="N348">
        <f t="shared" si="36"/>
        <v>105.30718719124468</v>
      </c>
    </row>
    <row r="349" spans="1:14" ht="12.75">
      <c r="A349" t="s">
        <v>291</v>
      </c>
      <c r="B349" s="1">
        <v>36821</v>
      </c>
      <c r="C349" s="2">
        <v>0.7214699074074074</v>
      </c>
      <c r="D349" t="s">
        <v>419</v>
      </c>
      <c r="E349">
        <v>0.668</v>
      </c>
      <c r="F349">
        <v>9.0263</v>
      </c>
      <c r="G349" t="s">
        <v>420</v>
      </c>
      <c r="H349">
        <v>1.651</v>
      </c>
      <c r="I349">
        <v>60.2729</v>
      </c>
      <c r="K349" s="2">
        <v>0.718055555555555</v>
      </c>
      <c r="L349" s="3">
        <f t="shared" si="33"/>
        <v>296.71805555555557</v>
      </c>
      <c r="M349">
        <f t="shared" si="35"/>
        <v>471.5417848616401</v>
      </c>
      <c r="N349">
        <f t="shared" si="36"/>
        <v>100.9977341473919</v>
      </c>
    </row>
    <row r="350" spans="1:14" ht="12.75">
      <c r="A350" t="s">
        <v>292</v>
      </c>
      <c r="B350" s="1">
        <v>36821</v>
      </c>
      <c r="C350" s="2">
        <v>0.7234953703703703</v>
      </c>
      <c r="D350" t="s">
        <v>419</v>
      </c>
      <c r="E350">
        <v>0.666</v>
      </c>
      <c r="F350">
        <v>8.4612</v>
      </c>
      <c r="G350" t="s">
        <v>420</v>
      </c>
      <c r="H350">
        <v>1.65</v>
      </c>
      <c r="I350">
        <v>61.8669</v>
      </c>
      <c r="K350" s="2">
        <v>0.720138888888888</v>
      </c>
      <c r="L350" s="3">
        <f t="shared" si="33"/>
        <v>296.72013888888887</v>
      </c>
      <c r="M350">
        <f t="shared" si="35"/>
        <v>442.02046797373333</v>
      </c>
      <c r="N350">
        <f t="shared" si="36"/>
        <v>102.87146049198185</v>
      </c>
    </row>
    <row r="351" spans="1:14" ht="12.75">
      <c r="A351" t="s">
        <v>293</v>
      </c>
      <c r="B351" s="1">
        <v>36821</v>
      </c>
      <c r="C351" s="2">
        <v>0.7255787037037037</v>
      </c>
      <c r="D351" t="s">
        <v>419</v>
      </c>
      <c r="E351">
        <v>0.668</v>
      </c>
      <c r="F351">
        <v>9.0882</v>
      </c>
      <c r="G351" t="s">
        <v>420</v>
      </c>
      <c r="H351">
        <v>1.648</v>
      </c>
      <c r="I351">
        <v>62.5762</v>
      </c>
      <c r="K351" s="2">
        <v>0.722222222222221</v>
      </c>
      <c r="L351" s="3">
        <f t="shared" si="33"/>
        <v>296.72222222222223</v>
      </c>
      <c r="M351">
        <f t="shared" si="35"/>
        <v>474.7754948516621</v>
      </c>
      <c r="N351">
        <f t="shared" si="36"/>
        <v>103.70523345071314</v>
      </c>
    </row>
    <row r="352" spans="1:14" ht="12.75">
      <c r="A352" t="s">
        <v>294</v>
      </c>
      <c r="B352" s="1">
        <v>36821</v>
      </c>
      <c r="C352" s="2">
        <v>0.727662037037037</v>
      </c>
      <c r="D352" t="s">
        <v>419</v>
      </c>
      <c r="E352">
        <v>0.668</v>
      </c>
      <c r="F352">
        <v>8.8851</v>
      </c>
      <c r="G352" t="s">
        <v>420</v>
      </c>
      <c r="H352">
        <v>1.646</v>
      </c>
      <c r="I352">
        <v>60.576</v>
      </c>
      <c r="K352" s="2">
        <v>0.724305555555555</v>
      </c>
      <c r="L352" s="3">
        <f t="shared" si="33"/>
        <v>296.72430555555553</v>
      </c>
      <c r="M352">
        <f t="shared" si="35"/>
        <v>464.16537370507945</v>
      </c>
      <c r="N352">
        <f t="shared" si="36"/>
        <v>101.354024269754</v>
      </c>
    </row>
    <row r="353" spans="1:14" ht="12.75">
      <c r="A353" t="s">
        <v>295</v>
      </c>
      <c r="B353" s="1">
        <v>36821</v>
      </c>
      <c r="C353" s="2">
        <v>0.7297569444444445</v>
      </c>
      <c r="D353" t="s">
        <v>419</v>
      </c>
      <c r="E353">
        <v>0.668</v>
      </c>
      <c r="F353">
        <v>8.7874</v>
      </c>
      <c r="G353" t="s">
        <v>420</v>
      </c>
      <c r="H353">
        <v>1.648</v>
      </c>
      <c r="I353">
        <v>64.1492</v>
      </c>
      <c r="K353" s="2">
        <v>0.726388888888888</v>
      </c>
      <c r="L353" s="3">
        <f t="shared" si="33"/>
        <v>296.7263888888889</v>
      </c>
      <c r="M353">
        <f t="shared" si="35"/>
        <v>459.0614404898104</v>
      </c>
      <c r="N353">
        <f t="shared" si="36"/>
        <v>105.55427456742586</v>
      </c>
    </row>
    <row r="354" spans="1:14" ht="12.75">
      <c r="A354" t="s">
        <v>296</v>
      </c>
      <c r="B354" s="1">
        <v>36821</v>
      </c>
      <c r="C354" s="2">
        <v>0.7318402777777777</v>
      </c>
      <c r="D354" t="s">
        <v>419</v>
      </c>
      <c r="E354">
        <v>0.668</v>
      </c>
      <c r="F354">
        <v>8.8635</v>
      </c>
      <c r="G354" t="s">
        <v>420</v>
      </c>
      <c r="H354">
        <v>1.648</v>
      </c>
      <c r="I354">
        <v>61.1673</v>
      </c>
      <c r="K354" s="2">
        <v>0.728472222222221</v>
      </c>
      <c r="L354" s="3">
        <f t="shared" si="33"/>
        <v>296.7284722222222</v>
      </c>
      <c r="M354">
        <f t="shared" si="35"/>
        <v>463.0369708652656</v>
      </c>
      <c r="N354">
        <f t="shared" si="36"/>
        <v>102.0490897575558</v>
      </c>
    </row>
    <row r="355" spans="1:14" ht="12.75">
      <c r="A355" t="s">
        <v>297</v>
      </c>
      <c r="B355" s="1">
        <v>36821</v>
      </c>
      <c r="C355" s="2">
        <v>0.733923611111111</v>
      </c>
      <c r="D355" t="s">
        <v>419</v>
      </c>
      <c r="E355">
        <v>0.673</v>
      </c>
      <c r="F355">
        <v>8.8889</v>
      </c>
      <c r="G355" t="s">
        <v>420</v>
      </c>
      <c r="H355">
        <v>1.653</v>
      </c>
      <c r="I355">
        <v>62.7458</v>
      </c>
      <c r="K355" s="2">
        <v>0.730555555555555</v>
      </c>
      <c r="L355" s="3">
        <f t="shared" si="33"/>
        <v>296.73055555555555</v>
      </c>
      <c r="M355">
        <f t="shared" si="35"/>
        <v>464.36388901949107</v>
      </c>
      <c r="N355">
        <f t="shared" si="36"/>
        <v>103.90459605299827</v>
      </c>
    </row>
    <row r="356" spans="1:14" ht="12.75">
      <c r="A356" t="s">
        <v>298</v>
      </c>
      <c r="B356" s="1">
        <v>36821</v>
      </c>
      <c r="C356" s="2">
        <v>0.7360069444444445</v>
      </c>
      <c r="D356" t="s">
        <v>419</v>
      </c>
      <c r="E356">
        <v>0.666</v>
      </c>
      <c r="F356">
        <v>8.6639</v>
      </c>
      <c r="G356" t="s">
        <v>420</v>
      </c>
      <c r="H356">
        <v>1.648</v>
      </c>
      <c r="I356">
        <v>60.4496</v>
      </c>
      <c r="K356" s="2">
        <v>0.732638888888888</v>
      </c>
      <c r="L356" s="3">
        <f t="shared" si="33"/>
        <v>296.7326388888889</v>
      </c>
      <c r="M356">
        <f t="shared" si="35"/>
        <v>452.6096927714305</v>
      </c>
      <c r="N356">
        <f t="shared" si="36"/>
        <v>101.20544270767357</v>
      </c>
    </row>
    <row r="357" spans="1:14" ht="12.75">
      <c r="A357" t="s">
        <v>427</v>
      </c>
      <c r="B357" s="1">
        <v>36821</v>
      </c>
      <c r="C357">
        <f>AVERAGE(C356,C358)</f>
        <v>0.7380902777777778</v>
      </c>
      <c r="D357" t="s">
        <v>419</v>
      </c>
      <c r="E357" t="s">
        <v>427</v>
      </c>
      <c r="F357" t="s">
        <v>427</v>
      </c>
      <c r="G357" t="s">
        <v>420</v>
      </c>
      <c r="H357" t="s">
        <v>427</v>
      </c>
      <c r="I357" t="s">
        <v>427</v>
      </c>
      <c r="K357" s="2">
        <v>0.734722222222221</v>
      </c>
      <c r="L357" s="3">
        <f t="shared" si="33"/>
        <v>296.7347222222222</v>
      </c>
      <c r="M357" t="s">
        <v>427</v>
      </c>
      <c r="N357" t="s">
        <v>427</v>
      </c>
    </row>
    <row r="358" spans="1:14" ht="12.75">
      <c r="A358" t="s">
        <v>299</v>
      </c>
      <c r="B358" s="1">
        <v>36821</v>
      </c>
      <c r="C358" s="2">
        <v>0.7401736111111111</v>
      </c>
      <c r="D358" t="s">
        <v>419</v>
      </c>
      <c r="E358">
        <v>0.67</v>
      </c>
      <c r="F358">
        <v>9.5332</v>
      </c>
      <c r="G358" t="s">
        <v>420</v>
      </c>
      <c r="H358">
        <v>1.65</v>
      </c>
      <c r="I358">
        <v>61.6449</v>
      </c>
      <c r="K358" s="2">
        <v>0.736805555555555</v>
      </c>
      <c r="L358" s="3">
        <f t="shared" si="33"/>
        <v>296.7368055555556</v>
      </c>
      <c r="M358">
        <f t="shared" si="35"/>
        <v>498.0226829867152</v>
      </c>
      <c r="N358">
        <f aca="true" t="shared" si="37" ref="N358:N363">(277-103)/(-60+(AVERAGE($P$207,$P$367)))*I358+277-((277-103)/(-60+(AVERAGE($P$207,$P$367)))*210)</f>
        <v>102.61050236870773</v>
      </c>
    </row>
    <row r="359" spans="1:14" ht="12.75">
      <c r="A359" t="s">
        <v>300</v>
      </c>
      <c r="B359" s="1">
        <v>36821</v>
      </c>
      <c r="C359" s="2">
        <v>0.7422569444444443</v>
      </c>
      <c r="D359" t="s">
        <v>419</v>
      </c>
      <c r="E359">
        <v>0.666</v>
      </c>
      <c r="F359">
        <v>8.8035</v>
      </c>
      <c r="G359" t="s">
        <v>420</v>
      </c>
      <c r="H359">
        <v>1.648</v>
      </c>
      <c r="I359">
        <v>61.6494</v>
      </c>
      <c r="K359" s="2">
        <v>0.738888888888888</v>
      </c>
      <c r="L359" s="3">
        <f t="shared" si="33"/>
        <v>296.7388888888889</v>
      </c>
      <c r="M359">
        <f t="shared" si="35"/>
        <v>459.90251853244945</v>
      </c>
      <c r="N359">
        <f t="shared" si="37"/>
        <v>102.61579206039573</v>
      </c>
    </row>
    <row r="360" spans="1:14" ht="12.75">
      <c r="A360" t="s">
        <v>301</v>
      </c>
      <c r="B360" s="1">
        <v>36821</v>
      </c>
      <c r="C360" s="2">
        <v>0.7443402777777778</v>
      </c>
      <c r="D360" t="s">
        <v>419</v>
      </c>
      <c r="E360">
        <v>0.666</v>
      </c>
      <c r="F360">
        <v>8.9286</v>
      </c>
      <c r="G360" t="s">
        <v>420</v>
      </c>
      <c r="H360">
        <v>1.648</v>
      </c>
      <c r="I360">
        <v>64.411</v>
      </c>
      <c r="K360" s="2">
        <v>0.740972222222221</v>
      </c>
      <c r="L360" s="3">
        <f t="shared" si="33"/>
        <v>296.74097222222224</v>
      </c>
      <c r="M360">
        <f t="shared" si="35"/>
        <v>466.43785164637103</v>
      </c>
      <c r="N360">
        <f t="shared" si="37"/>
        <v>105.86201707496264</v>
      </c>
    </row>
    <row r="361" spans="1:14" ht="12.75">
      <c r="A361" t="s">
        <v>302</v>
      </c>
      <c r="B361" s="1">
        <v>36821</v>
      </c>
      <c r="C361" s="2">
        <v>0.7464351851851853</v>
      </c>
      <c r="D361" t="s">
        <v>419</v>
      </c>
      <c r="E361">
        <v>0.668</v>
      </c>
      <c r="F361">
        <v>8.9036</v>
      </c>
      <c r="G361" t="s">
        <v>420</v>
      </c>
      <c r="H361">
        <v>1.648</v>
      </c>
      <c r="I361">
        <v>59.1492</v>
      </c>
      <c r="K361" s="2">
        <v>0.743055555555554</v>
      </c>
      <c r="L361" s="3">
        <f t="shared" si="33"/>
        <v>296.74305555555554</v>
      </c>
      <c r="M361">
        <f t="shared" si="35"/>
        <v>465.13182984103105</v>
      </c>
      <c r="N361">
        <f t="shared" si="37"/>
        <v>99.67683935854888</v>
      </c>
    </row>
    <row r="362" spans="1:14" ht="12.75">
      <c r="A362" t="s">
        <v>303</v>
      </c>
      <c r="B362" s="1">
        <v>36821</v>
      </c>
      <c r="C362" s="2">
        <v>0.7485185185185186</v>
      </c>
      <c r="D362" t="s">
        <v>419</v>
      </c>
      <c r="E362">
        <v>0.666</v>
      </c>
      <c r="F362">
        <v>9.4532</v>
      </c>
      <c r="G362" t="s">
        <v>420</v>
      </c>
      <c r="H362">
        <v>1.646</v>
      </c>
      <c r="I362">
        <v>60.7197</v>
      </c>
      <c r="K362" s="2">
        <v>0.745138888888888</v>
      </c>
      <c r="L362" s="3">
        <f t="shared" si="33"/>
        <v>296.7451388888889</v>
      </c>
      <c r="M362">
        <f t="shared" si="35"/>
        <v>493.843413209627</v>
      </c>
      <c r="N362">
        <f t="shared" si="37"/>
        <v>101.52294175765712</v>
      </c>
    </row>
    <row r="363" spans="1:14" ht="12.75">
      <c r="A363" t="s">
        <v>304</v>
      </c>
      <c r="B363" s="1">
        <v>36821</v>
      </c>
      <c r="C363" s="2">
        <v>0.7506018518518518</v>
      </c>
      <c r="D363" t="s">
        <v>419</v>
      </c>
      <c r="E363">
        <v>0.666</v>
      </c>
      <c r="F363">
        <v>9.4873</v>
      </c>
      <c r="G363" t="s">
        <v>420</v>
      </c>
      <c r="H363">
        <v>1.648</v>
      </c>
      <c r="I363">
        <v>60.7796</v>
      </c>
      <c r="K363" s="2">
        <v>0.747222222222221</v>
      </c>
      <c r="L363" s="3">
        <f t="shared" si="33"/>
        <v>296.7472222222222</v>
      </c>
      <c r="M363">
        <f t="shared" si="35"/>
        <v>495.62482695211077</v>
      </c>
      <c r="N363">
        <f t="shared" si="37"/>
        <v>101.59335343145949</v>
      </c>
    </row>
    <row r="364" spans="1:14" ht="12.75">
      <c r="A364" t="s">
        <v>427</v>
      </c>
      <c r="B364" s="1">
        <v>36821</v>
      </c>
      <c r="C364">
        <f>AVERAGE(C363,C365)</f>
        <v>0.7526851851851852</v>
      </c>
      <c r="D364" t="s">
        <v>419</v>
      </c>
      <c r="E364" t="s">
        <v>427</v>
      </c>
      <c r="F364" t="s">
        <v>427</v>
      </c>
      <c r="G364" t="s">
        <v>420</v>
      </c>
      <c r="H364" t="s">
        <v>427</v>
      </c>
      <c r="I364" t="s">
        <v>427</v>
      </c>
      <c r="K364" s="2">
        <v>0.749305555555555</v>
      </c>
      <c r="L364" s="3">
        <f t="shared" si="33"/>
        <v>296.74930555555557</v>
      </c>
      <c r="M364" t="s">
        <v>427</v>
      </c>
      <c r="N364" t="s">
        <v>427</v>
      </c>
    </row>
    <row r="365" spans="1:18" ht="12.75">
      <c r="A365" t="s">
        <v>305</v>
      </c>
      <c r="B365" s="1">
        <v>36821</v>
      </c>
      <c r="C365" s="2">
        <v>0.7547685185185186</v>
      </c>
      <c r="D365" t="s">
        <v>419</v>
      </c>
      <c r="E365" t="s">
        <v>427</v>
      </c>
      <c r="F365" t="s">
        <v>427</v>
      </c>
      <c r="G365" t="s">
        <v>420</v>
      </c>
      <c r="H365">
        <v>1.648</v>
      </c>
      <c r="I365">
        <v>61.7836</v>
      </c>
      <c r="K365" s="2">
        <v>0.751388888888888</v>
      </c>
      <c r="L365" s="3">
        <f t="shared" si="33"/>
        <v>296.75138888888887</v>
      </c>
      <c r="M365" t="s">
        <v>427</v>
      </c>
      <c r="N365" t="s">
        <v>427</v>
      </c>
      <c r="P365" t="s">
        <v>428</v>
      </c>
      <c r="Q365" t="s">
        <v>419</v>
      </c>
      <c r="R365" t="s">
        <v>306</v>
      </c>
    </row>
    <row r="366" spans="1:18" ht="12.75">
      <c r="A366" t="s">
        <v>307</v>
      </c>
      <c r="B366" s="1">
        <v>36821</v>
      </c>
      <c r="C366" s="2">
        <v>0.7568518518518519</v>
      </c>
      <c r="D366" t="s">
        <v>419</v>
      </c>
      <c r="E366" t="s">
        <v>427</v>
      </c>
      <c r="F366" t="s">
        <v>427</v>
      </c>
      <c r="G366" t="s">
        <v>420</v>
      </c>
      <c r="H366">
        <v>1.648</v>
      </c>
      <c r="I366">
        <v>59.4123</v>
      </c>
      <c r="K366" s="2">
        <v>0.753472222222221</v>
      </c>
      <c r="L366" s="3">
        <f t="shared" si="33"/>
        <v>296.75347222222223</v>
      </c>
      <c r="M366" t="s">
        <v>427</v>
      </c>
      <c r="N366" t="s">
        <v>427</v>
      </c>
      <c r="R366" t="s">
        <v>308</v>
      </c>
    </row>
    <row r="367" spans="1:18" ht="12.75">
      <c r="A367" t="s">
        <v>309</v>
      </c>
      <c r="B367" s="1">
        <v>36821</v>
      </c>
      <c r="C367" s="2">
        <v>0.7589467592592593</v>
      </c>
      <c r="D367" t="s">
        <v>419</v>
      </c>
      <c r="E367" t="s">
        <v>427</v>
      </c>
      <c r="F367" t="s">
        <v>427</v>
      </c>
      <c r="G367" t="s">
        <v>420</v>
      </c>
      <c r="H367">
        <v>1.648</v>
      </c>
      <c r="I367">
        <v>59.5861</v>
      </c>
      <c r="K367" s="2">
        <v>0.755555555555554</v>
      </c>
      <c r="L367" s="3">
        <f t="shared" si="33"/>
        <v>296.75555555555553</v>
      </c>
      <c r="M367" t="s">
        <v>427</v>
      </c>
      <c r="N367" t="s">
        <v>427</v>
      </c>
      <c r="R367">
        <f>AVERAGE(I365:I368)</f>
        <v>60.64465</v>
      </c>
    </row>
    <row r="368" spans="1:18" ht="12.75">
      <c r="A368" t="s">
        <v>310</v>
      </c>
      <c r="B368" s="1">
        <v>36821</v>
      </c>
      <c r="C368" s="2">
        <v>0.7610300925925926</v>
      </c>
      <c r="D368" t="s">
        <v>419</v>
      </c>
      <c r="E368" t="s">
        <v>427</v>
      </c>
      <c r="F368" t="s">
        <v>427</v>
      </c>
      <c r="G368" t="s">
        <v>420</v>
      </c>
      <c r="H368">
        <v>1.648</v>
      </c>
      <c r="I368">
        <v>61.7966</v>
      </c>
      <c r="K368" s="2">
        <v>0.757638888888888</v>
      </c>
      <c r="L368" s="3">
        <f t="shared" si="33"/>
        <v>296.7576388888889</v>
      </c>
      <c r="M368" t="s">
        <v>427</v>
      </c>
      <c r="N368" t="s">
        <v>427</v>
      </c>
      <c r="R368">
        <f>STDEV(I365:I368)</f>
        <v>1.3245641459237738</v>
      </c>
    </row>
    <row r="369" spans="1:14" ht="12.75">
      <c r="A369" t="s">
        <v>311</v>
      </c>
      <c r="B369" s="1">
        <v>36821</v>
      </c>
      <c r="C369" s="2">
        <v>0.7631134259259259</v>
      </c>
      <c r="D369" t="s">
        <v>419</v>
      </c>
      <c r="E369">
        <v>0.666</v>
      </c>
      <c r="F369">
        <v>8.8226</v>
      </c>
      <c r="G369" t="s">
        <v>420</v>
      </c>
      <c r="H369">
        <v>1.646</v>
      </c>
      <c r="I369">
        <v>60.7284</v>
      </c>
      <c r="K369" s="2">
        <v>0.759722222222221</v>
      </c>
      <c r="L369" s="3">
        <f t="shared" si="33"/>
        <v>296.7597222222222</v>
      </c>
      <c r="M369">
        <f aca="true" t="shared" si="38" ref="M369:M432">500*F369/AVERAGE($Q$367,$Q$6)</f>
        <v>459.78501049237735</v>
      </c>
      <c r="N369">
        <f aca="true" t="shared" si="39" ref="N369:N374">(277-103)/(-60+(AVERAGE($Q$4,$P$367)))*I369+277-((277-103)/(-60+(AVERAGE($Q$4,$P$367)))*210)</f>
        <v>100.0388236953334</v>
      </c>
    </row>
    <row r="370" spans="1:14" ht="12.75">
      <c r="A370" t="s">
        <v>312</v>
      </c>
      <c r="B370" s="1">
        <v>36821</v>
      </c>
      <c r="C370" s="2">
        <v>0.7651967592592593</v>
      </c>
      <c r="D370" t="s">
        <v>419</v>
      </c>
      <c r="E370">
        <v>0.666</v>
      </c>
      <c r="F370">
        <v>10.226</v>
      </c>
      <c r="G370" t="s">
        <v>420</v>
      </c>
      <c r="H370">
        <v>1.65</v>
      </c>
      <c r="I370">
        <v>63.6283</v>
      </c>
      <c r="K370" s="2">
        <v>0.761805555555554</v>
      </c>
      <c r="L370" s="3">
        <f t="shared" si="33"/>
        <v>296.76180555555555</v>
      </c>
      <c r="M370">
        <f t="shared" si="38"/>
        <v>532.9224397904303</v>
      </c>
      <c r="N370">
        <f t="shared" si="39"/>
        <v>103.4766492104743</v>
      </c>
    </row>
    <row r="371" spans="1:14" ht="12.75">
      <c r="A371" t="s">
        <v>313</v>
      </c>
      <c r="B371" s="1">
        <v>36821</v>
      </c>
      <c r="C371" s="2">
        <v>0.7672800925925927</v>
      </c>
      <c r="D371" t="s">
        <v>419</v>
      </c>
      <c r="E371">
        <v>0.666</v>
      </c>
      <c r="F371">
        <v>8.6352</v>
      </c>
      <c r="G371" t="s">
        <v>420</v>
      </c>
      <c r="H371">
        <v>1.646</v>
      </c>
      <c r="I371">
        <v>61.6079</v>
      </c>
      <c r="K371" s="2">
        <v>0.763888888888888</v>
      </c>
      <c r="L371" s="3">
        <f t="shared" si="33"/>
        <v>296.7638888888889</v>
      </c>
      <c r="M371">
        <f t="shared" si="38"/>
        <v>450.0187612046082</v>
      </c>
      <c r="N371">
        <f t="shared" si="39"/>
        <v>101.08146914537184</v>
      </c>
    </row>
    <row r="372" spans="1:14" ht="12.75">
      <c r="A372" t="s">
        <v>314</v>
      </c>
      <c r="B372" s="1">
        <v>36821</v>
      </c>
      <c r="C372" s="2">
        <v>0.7693634259259259</v>
      </c>
      <c r="D372" t="s">
        <v>419</v>
      </c>
      <c r="E372">
        <v>0.668</v>
      </c>
      <c r="F372">
        <v>8.6243</v>
      </c>
      <c r="G372" t="s">
        <v>420</v>
      </c>
      <c r="H372">
        <v>1.648</v>
      </c>
      <c r="I372">
        <v>61.7521</v>
      </c>
      <c r="K372" s="2">
        <v>0.765972222222221</v>
      </c>
      <c r="L372" s="3">
        <f t="shared" si="33"/>
        <v>296.7659722222222</v>
      </c>
      <c r="M372">
        <f t="shared" si="38"/>
        <v>449.4507136206345</v>
      </c>
      <c r="N372">
        <f t="shared" si="39"/>
        <v>101.2524179502559</v>
      </c>
    </row>
    <row r="373" spans="1:14" ht="12.75">
      <c r="A373" t="s">
        <v>315</v>
      </c>
      <c r="B373" s="1">
        <v>36821</v>
      </c>
      <c r="C373" s="2">
        <v>0.7714467592592592</v>
      </c>
      <c r="D373" t="s">
        <v>419</v>
      </c>
      <c r="E373">
        <v>0.668</v>
      </c>
      <c r="F373">
        <v>10.0668</v>
      </c>
      <c r="G373" t="s">
        <v>420</v>
      </c>
      <c r="H373">
        <v>1.648</v>
      </c>
      <c r="I373">
        <v>62.753</v>
      </c>
      <c r="K373" s="2">
        <v>0.768055555555553</v>
      </c>
      <c r="L373" s="3">
        <f t="shared" si="33"/>
        <v>296.7680555555556</v>
      </c>
      <c r="M373">
        <f t="shared" si="38"/>
        <v>524.6258181969788</v>
      </c>
      <c r="N373">
        <f t="shared" si="39"/>
        <v>102.43898285184025</v>
      </c>
    </row>
    <row r="374" spans="1:14" ht="12.75">
      <c r="A374" t="s">
        <v>316</v>
      </c>
      <c r="B374" s="1">
        <v>36821</v>
      </c>
      <c r="C374" s="2">
        <v>0.7735416666666667</v>
      </c>
      <c r="D374" t="s">
        <v>419</v>
      </c>
      <c r="E374">
        <v>0.666</v>
      </c>
      <c r="F374">
        <v>8.9442</v>
      </c>
      <c r="G374" t="s">
        <v>420</v>
      </c>
      <c r="H374">
        <v>1.648</v>
      </c>
      <c r="I374">
        <v>62.8481</v>
      </c>
      <c r="K374" s="2">
        <v>0.770138888888888</v>
      </c>
      <c r="L374" s="3">
        <f t="shared" si="33"/>
        <v>296.7701388888889</v>
      </c>
      <c r="M374">
        <f t="shared" si="38"/>
        <v>466.12212849340574</v>
      </c>
      <c r="N374">
        <f t="shared" si="39"/>
        <v>102.55172370721112</v>
      </c>
    </row>
    <row r="375" spans="1:14" ht="12.75">
      <c r="A375" t="s">
        <v>427</v>
      </c>
      <c r="B375" s="1">
        <v>36821</v>
      </c>
      <c r="C375">
        <f>AVERAGE(C374,C376)</f>
        <v>0.775625</v>
      </c>
      <c r="D375" t="s">
        <v>419</v>
      </c>
      <c r="E375" t="s">
        <v>427</v>
      </c>
      <c r="F375" t="s">
        <v>427</v>
      </c>
      <c r="G375" t="s">
        <v>420</v>
      </c>
      <c r="H375" t="s">
        <v>427</v>
      </c>
      <c r="I375" t="s">
        <v>427</v>
      </c>
      <c r="K375" s="2">
        <v>0.772222222222221</v>
      </c>
      <c r="L375" s="3">
        <f t="shared" si="33"/>
        <v>296.77222222222224</v>
      </c>
      <c r="M375" t="s">
        <v>427</v>
      </c>
      <c r="N375" t="s">
        <v>427</v>
      </c>
    </row>
    <row r="376" spans="1:14" ht="12.75">
      <c r="A376" t="s">
        <v>317</v>
      </c>
      <c r="B376" s="1">
        <v>36821</v>
      </c>
      <c r="C376" s="2">
        <v>0.7777083333333333</v>
      </c>
      <c r="D376" t="s">
        <v>419</v>
      </c>
      <c r="E376">
        <v>0.668</v>
      </c>
      <c r="F376">
        <v>8.619</v>
      </c>
      <c r="G376" t="s">
        <v>420</v>
      </c>
      <c r="H376">
        <v>1.648</v>
      </c>
      <c r="I376">
        <v>62.1819</v>
      </c>
      <c r="K376" s="2">
        <v>0.774305555555554</v>
      </c>
      <c r="L376" s="3">
        <f t="shared" si="33"/>
        <v>296.77430555555554</v>
      </c>
      <c r="M376">
        <f t="shared" si="38"/>
        <v>449.1745069972344</v>
      </c>
      <c r="N376">
        <f>(277-103)/(-60+(AVERAGE($Q$4,$P$367)))*I376+277-((277-103)/(-60+(AVERAGE($Q$4,$P$367)))*210)</f>
        <v>101.76194497063852</v>
      </c>
    </row>
    <row r="377" spans="1:14" ht="12.75">
      <c r="A377" t="s">
        <v>318</v>
      </c>
      <c r="B377" s="1">
        <v>36821</v>
      </c>
      <c r="C377" s="2">
        <v>0.7797916666666667</v>
      </c>
      <c r="D377" t="s">
        <v>419</v>
      </c>
      <c r="E377">
        <v>0.668</v>
      </c>
      <c r="F377">
        <v>9.0404</v>
      </c>
      <c r="G377" t="s">
        <v>420</v>
      </c>
      <c r="H377">
        <v>1.648</v>
      </c>
      <c r="I377">
        <v>63.4066</v>
      </c>
      <c r="K377" s="2">
        <v>0.776388888888888</v>
      </c>
      <c r="L377" s="3">
        <f t="shared" si="33"/>
        <v>296.7763888888889</v>
      </c>
      <c r="M377">
        <f t="shared" si="38"/>
        <v>471.1355392804035</v>
      </c>
      <c r="N377">
        <f>(277-103)/(-60+(AVERAGE($Q$4,$P$367)))*I377+277-((277-103)/(-60+(AVERAGE($Q$4,$P$367)))*210)</f>
        <v>103.21382431419966</v>
      </c>
    </row>
    <row r="378" spans="1:14" ht="12.75">
      <c r="A378" t="s">
        <v>427</v>
      </c>
      <c r="B378" s="1">
        <v>36821</v>
      </c>
      <c r="C378">
        <f>AVERAGE(C377,C379)</f>
        <v>0.7819039351851851</v>
      </c>
      <c r="D378" t="s">
        <v>419</v>
      </c>
      <c r="E378" t="s">
        <v>427</v>
      </c>
      <c r="F378" t="s">
        <v>427</v>
      </c>
      <c r="G378" t="s">
        <v>420</v>
      </c>
      <c r="H378" t="s">
        <v>427</v>
      </c>
      <c r="I378" t="s">
        <v>427</v>
      </c>
      <c r="K378" s="2">
        <v>0.778472222222221</v>
      </c>
      <c r="L378" s="3">
        <f t="shared" si="33"/>
        <v>296.7784722222222</v>
      </c>
      <c r="M378" t="s">
        <v>427</v>
      </c>
      <c r="N378" t="s">
        <v>427</v>
      </c>
    </row>
    <row r="379" spans="1:14" ht="12.75">
      <c r="A379" t="s">
        <v>319</v>
      </c>
      <c r="B379" s="1">
        <v>36821</v>
      </c>
      <c r="C379" s="2">
        <v>0.7840162037037036</v>
      </c>
      <c r="D379" t="s">
        <v>419</v>
      </c>
      <c r="E379">
        <v>0.666</v>
      </c>
      <c r="F379">
        <v>9.1858</v>
      </c>
      <c r="G379" t="s">
        <v>420</v>
      </c>
      <c r="H379">
        <v>1.65</v>
      </c>
      <c r="I379">
        <v>60.9519</v>
      </c>
      <c r="K379" s="2">
        <v>0.780555555555554</v>
      </c>
      <c r="L379" s="3">
        <f t="shared" si="33"/>
        <v>296.78055555555557</v>
      </c>
      <c r="M379">
        <f t="shared" si="38"/>
        <v>478.7129813638701</v>
      </c>
      <c r="N379">
        <f aca="true" t="shared" si="40" ref="N379:N393">(277-103)/(-60+(AVERAGE($Q$4,$P$367)))*I379+277-((277-103)/(-60+(AVERAGE($Q$4,$P$367)))*210)</f>
        <v>100.3037824879242</v>
      </c>
    </row>
    <row r="380" spans="1:14" ht="12.75">
      <c r="A380" t="s">
        <v>320</v>
      </c>
      <c r="B380" s="1">
        <v>36821</v>
      </c>
      <c r="C380" s="2">
        <v>0.7860416666666666</v>
      </c>
      <c r="D380" t="s">
        <v>419</v>
      </c>
      <c r="E380">
        <v>0.666</v>
      </c>
      <c r="F380">
        <v>9.1014</v>
      </c>
      <c r="G380" t="s">
        <v>420</v>
      </c>
      <c r="H380">
        <v>1.648</v>
      </c>
      <c r="I380">
        <v>59.6357</v>
      </c>
      <c r="K380" s="2">
        <v>0.782638888888888</v>
      </c>
      <c r="L380" s="3">
        <f t="shared" si="33"/>
        <v>296.78263888888887</v>
      </c>
      <c r="M380">
        <f t="shared" si="38"/>
        <v>474.31452117236677</v>
      </c>
      <c r="N380">
        <f t="shared" si="40"/>
        <v>98.74343008162452</v>
      </c>
    </row>
    <row r="381" spans="1:14" ht="12.75">
      <c r="A381" t="s">
        <v>321</v>
      </c>
      <c r="B381" s="1">
        <v>36821</v>
      </c>
      <c r="C381" s="2">
        <v>0.788125</v>
      </c>
      <c r="D381" t="s">
        <v>419</v>
      </c>
      <c r="E381">
        <v>0.668</v>
      </c>
      <c r="F381">
        <v>8.8579</v>
      </c>
      <c r="G381" t="s">
        <v>420</v>
      </c>
      <c r="H381">
        <v>1.648</v>
      </c>
      <c r="I381">
        <v>63.7038</v>
      </c>
      <c r="K381" s="2">
        <v>0.784722222222221</v>
      </c>
      <c r="L381" s="3">
        <f t="shared" si="33"/>
        <v>296.78472222222223</v>
      </c>
      <c r="M381">
        <f t="shared" si="38"/>
        <v>461.62465083313646</v>
      </c>
      <c r="N381">
        <f t="shared" si="40"/>
        <v>103.56615430595798</v>
      </c>
    </row>
    <row r="382" spans="1:14" ht="12.75">
      <c r="A382" t="s">
        <v>322</v>
      </c>
      <c r="B382" s="1">
        <v>36821</v>
      </c>
      <c r="C382" s="2">
        <v>0.7902199074074074</v>
      </c>
      <c r="D382" t="s">
        <v>419</v>
      </c>
      <c r="E382">
        <v>0.668</v>
      </c>
      <c r="F382">
        <v>8.3252</v>
      </c>
      <c r="G382" t="s">
        <v>420</v>
      </c>
      <c r="H382">
        <v>1.651</v>
      </c>
      <c r="I382">
        <v>63.6712</v>
      </c>
      <c r="K382" s="2">
        <v>0.786805555555554</v>
      </c>
      <c r="L382" s="3">
        <f t="shared" si="33"/>
        <v>296.78680555555553</v>
      </c>
      <c r="M382">
        <f t="shared" si="38"/>
        <v>433.8632794585655</v>
      </c>
      <c r="N382">
        <f t="shared" si="40"/>
        <v>103.52750707267626</v>
      </c>
    </row>
    <row r="383" spans="1:14" ht="12.75">
      <c r="A383" t="s">
        <v>323</v>
      </c>
      <c r="B383" s="1">
        <v>36821</v>
      </c>
      <c r="C383" s="2">
        <v>0.7923032407407408</v>
      </c>
      <c r="D383" t="s">
        <v>419</v>
      </c>
      <c r="E383">
        <v>0.668</v>
      </c>
      <c r="F383">
        <v>8.5161</v>
      </c>
      <c r="G383" t="s">
        <v>420</v>
      </c>
      <c r="H383">
        <v>1.65</v>
      </c>
      <c r="I383">
        <v>62.1197</v>
      </c>
      <c r="K383" s="2">
        <v>0.788888888888888</v>
      </c>
      <c r="L383" s="3">
        <f t="shared" si="33"/>
        <v>296.7888888888889</v>
      </c>
      <c r="M383">
        <f t="shared" si="38"/>
        <v>443.81192934669315</v>
      </c>
      <c r="N383">
        <f t="shared" si="40"/>
        <v>101.68820699793542</v>
      </c>
    </row>
    <row r="384" spans="1:14" ht="12.75">
      <c r="A384" t="s">
        <v>324</v>
      </c>
      <c r="B384" s="1">
        <v>36821</v>
      </c>
      <c r="C384" s="2">
        <v>0.794386574074074</v>
      </c>
      <c r="D384" t="s">
        <v>419</v>
      </c>
      <c r="E384">
        <v>0.666</v>
      </c>
      <c r="F384">
        <v>8.5324</v>
      </c>
      <c r="G384" t="s">
        <v>420</v>
      </c>
      <c r="H384">
        <v>1.646</v>
      </c>
      <c r="I384">
        <v>60.9673</v>
      </c>
      <c r="K384" s="2">
        <v>0.790972222222221</v>
      </c>
      <c r="L384" s="3">
        <f t="shared" si="33"/>
        <v>296.7909722222222</v>
      </c>
      <c r="M384">
        <f t="shared" si="38"/>
        <v>444.6613949997916</v>
      </c>
      <c r="N384">
        <f t="shared" si="40"/>
        <v>100.32203915640696</v>
      </c>
    </row>
    <row r="385" spans="1:14" ht="12.75">
      <c r="A385" t="s">
        <v>325</v>
      </c>
      <c r="B385" s="1">
        <v>36821</v>
      </c>
      <c r="C385" s="2">
        <v>0.7964699074074074</v>
      </c>
      <c r="D385" t="s">
        <v>419</v>
      </c>
      <c r="E385">
        <v>0.668</v>
      </c>
      <c r="F385">
        <v>8.9628</v>
      </c>
      <c r="G385" t="s">
        <v>420</v>
      </c>
      <c r="H385">
        <v>1.646</v>
      </c>
      <c r="I385">
        <v>59.7893</v>
      </c>
      <c r="K385" s="2">
        <v>0.793055555555554</v>
      </c>
      <c r="L385" s="3">
        <f t="shared" si="33"/>
        <v>296.79305555555555</v>
      </c>
      <c r="M385">
        <f t="shared" si="38"/>
        <v>467.09145739816825</v>
      </c>
      <c r="N385">
        <f t="shared" si="40"/>
        <v>98.92552256727078</v>
      </c>
    </row>
    <row r="386" spans="1:14" ht="12.75">
      <c r="A386" t="s">
        <v>326</v>
      </c>
      <c r="B386" s="1">
        <v>36821</v>
      </c>
      <c r="C386" s="2">
        <v>0.7985532407407407</v>
      </c>
      <c r="D386" t="s">
        <v>419</v>
      </c>
      <c r="E386">
        <v>0.668</v>
      </c>
      <c r="F386">
        <v>8.6943</v>
      </c>
      <c r="G386" t="s">
        <v>420</v>
      </c>
      <c r="H386">
        <v>1.648</v>
      </c>
      <c r="I386">
        <v>59.3334</v>
      </c>
      <c r="K386" s="2">
        <v>0.795138888888888</v>
      </c>
      <c r="L386" s="3">
        <f t="shared" si="33"/>
        <v>296.7951388888889</v>
      </c>
      <c r="M386">
        <f t="shared" si="38"/>
        <v>453.0987256278054</v>
      </c>
      <c r="N386">
        <f t="shared" si="40"/>
        <v>98.38505405030372</v>
      </c>
    </row>
    <row r="387" spans="1:14" ht="12.75">
      <c r="A387" t="s">
        <v>327</v>
      </c>
      <c r="B387" s="1">
        <v>36821</v>
      </c>
      <c r="C387" s="2">
        <v>0.8006481481481482</v>
      </c>
      <c r="D387" t="s">
        <v>419</v>
      </c>
      <c r="E387">
        <v>0.668</v>
      </c>
      <c r="F387">
        <v>9.3475</v>
      </c>
      <c r="G387" t="s">
        <v>420</v>
      </c>
      <c r="H387">
        <v>1.648</v>
      </c>
      <c r="I387">
        <v>62.986</v>
      </c>
      <c r="K387" s="2">
        <v>0.797222222222221</v>
      </c>
      <c r="L387" s="3">
        <f t="shared" si="33"/>
        <v>296.7972222222222</v>
      </c>
      <c r="M387">
        <f t="shared" si="38"/>
        <v>487.1398891004349</v>
      </c>
      <c r="N387">
        <f t="shared" si="40"/>
        <v>102.71520387498856</v>
      </c>
    </row>
    <row r="388" spans="1:14" ht="12.75">
      <c r="A388" t="s">
        <v>328</v>
      </c>
      <c r="B388" s="1">
        <v>36821</v>
      </c>
      <c r="C388" s="2">
        <v>0.8027199074074075</v>
      </c>
      <c r="D388" t="s">
        <v>419</v>
      </c>
      <c r="E388">
        <v>0.668</v>
      </c>
      <c r="F388">
        <v>10.0763</v>
      </c>
      <c r="G388" t="s">
        <v>420</v>
      </c>
      <c r="H388">
        <v>1.65</v>
      </c>
      <c r="I388">
        <v>60.1077</v>
      </c>
      <c r="K388" s="2">
        <v>0.799305555555553</v>
      </c>
      <c r="L388" s="3">
        <f t="shared" si="33"/>
        <v>296.7993055555556</v>
      </c>
      <c r="M388">
        <f t="shared" si="38"/>
        <v>525.120905540809</v>
      </c>
      <c r="N388">
        <f t="shared" si="40"/>
        <v>99.30298511564172</v>
      </c>
    </row>
    <row r="389" spans="1:14" ht="12.75">
      <c r="A389" t="s">
        <v>329</v>
      </c>
      <c r="B389" s="1">
        <v>36821</v>
      </c>
      <c r="C389" s="2">
        <v>0.8048148148148148</v>
      </c>
      <c r="D389" t="s">
        <v>419</v>
      </c>
      <c r="E389">
        <v>0.666</v>
      </c>
      <c r="F389">
        <v>9.7493</v>
      </c>
      <c r="G389" t="s">
        <v>420</v>
      </c>
      <c r="H389">
        <v>1.651</v>
      </c>
      <c r="I389">
        <v>61.874</v>
      </c>
      <c r="K389" s="2">
        <v>0.801388888888888</v>
      </c>
      <c r="L389" s="3">
        <f t="shared" si="33"/>
        <v>296.8013888888889</v>
      </c>
      <c r="M389">
        <f t="shared" si="38"/>
        <v>508.0794780215961</v>
      </c>
      <c r="N389">
        <f t="shared" si="40"/>
        <v>101.39693015077859</v>
      </c>
    </row>
    <row r="390" spans="1:14" ht="12.75">
      <c r="A390" t="s">
        <v>330</v>
      </c>
      <c r="B390" s="1">
        <v>36821</v>
      </c>
      <c r="C390" s="2">
        <v>0.8068981481481482</v>
      </c>
      <c r="D390" t="s">
        <v>419</v>
      </c>
      <c r="E390">
        <v>0.668</v>
      </c>
      <c r="F390">
        <v>8.425</v>
      </c>
      <c r="G390" t="s">
        <v>420</v>
      </c>
      <c r="H390">
        <v>1.65</v>
      </c>
      <c r="I390">
        <v>59.7375</v>
      </c>
      <c r="K390" s="2">
        <v>0.803472222222221</v>
      </c>
      <c r="L390" s="3">
        <f aca="true" t="shared" si="41" ref="L390:L453">B390-DATE(1999,12,31)+K390</f>
        <v>296.80347222222224</v>
      </c>
      <c r="M390">
        <f t="shared" si="38"/>
        <v>439.06430229164636</v>
      </c>
      <c r="N390">
        <f t="shared" si="40"/>
        <v>98.8641137732833</v>
      </c>
    </row>
    <row r="391" spans="1:14" ht="12.75">
      <c r="A391" t="s">
        <v>331</v>
      </c>
      <c r="B391" s="1">
        <v>36821</v>
      </c>
      <c r="C391" s="2">
        <v>0.8089814814814815</v>
      </c>
      <c r="D391" t="s">
        <v>419</v>
      </c>
      <c r="E391">
        <v>0.67</v>
      </c>
      <c r="F391">
        <v>8.3569</v>
      </c>
      <c r="G391" t="s">
        <v>420</v>
      </c>
      <c r="H391">
        <v>1.65</v>
      </c>
      <c r="I391">
        <v>64.2544</v>
      </c>
      <c r="K391" s="2">
        <v>0.805555555555554</v>
      </c>
      <c r="L391" s="3">
        <f t="shared" si="41"/>
        <v>296.80555555555554</v>
      </c>
      <c r="M391">
        <f t="shared" si="38"/>
        <v>435.5153077532415</v>
      </c>
      <c r="N391">
        <f t="shared" si="40"/>
        <v>104.21888947911447</v>
      </c>
    </row>
    <row r="392" spans="1:14" ht="12.75">
      <c r="A392" t="s">
        <v>332</v>
      </c>
      <c r="B392" s="1">
        <v>36821</v>
      </c>
      <c r="C392" s="2">
        <v>0.8110648148148148</v>
      </c>
      <c r="D392" t="s">
        <v>419</v>
      </c>
      <c r="E392">
        <v>0.668</v>
      </c>
      <c r="F392">
        <v>8.6862</v>
      </c>
      <c r="G392" t="s">
        <v>420</v>
      </c>
      <c r="H392">
        <v>1.648</v>
      </c>
      <c r="I392">
        <v>62.5584</v>
      </c>
      <c r="K392" s="2">
        <v>0.807638888888888</v>
      </c>
      <c r="L392" s="3">
        <f t="shared" si="41"/>
        <v>296.8076388888889</v>
      </c>
      <c r="M392">
        <f t="shared" si="38"/>
        <v>452.67659852411845</v>
      </c>
      <c r="N392">
        <f t="shared" si="40"/>
        <v>102.20828495010352</v>
      </c>
    </row>
    <row r="393" spans="1:14" ht="12.75">
      <c r="A393" t="s">
        <v>333</v>
      </c>
      <c r="B393" s="1">
        <v>36821</v>
      </c>
      <c r="C393" s="2">
        <v>0.8131481481481481</v>
      </c>
      <c r="D393" t="s">
        <v>419</v>
      </c>
      <c r="E393">
        <v>0.668</v>
      </c>
      <c r="F393">
        <v>8.6857</v>
      </c>
      <c r="G393" t="s">
        <v>420</v>
      </c>
      <c r="H393">
        <v>1.651</v>
      </c>
      <c r="I393">
        <v>59.1955</v>
      </c>
      <c r="K393" s="2">
        <v>0.809722222222221</v>
      </c>
      <c r="L393" s="3">
        <f t="shared" si="41"/>
        <v>296.8097222222222</v>
      </c>
      <c r="M393">
        <f t="shared" si="38"/>
        <v>452.6505412954959</v>
      </c>
      <c r="N393">
        <f t="shared" si="40"/>
        <v>98.22157388252623</v>
      </c>
    </row>
    <row r="394" spans="1:14" ht="12.75">
      <c r="A394" t="s">
        <v>427</v>
      </c>
      <c r="B394" s="1">
        <v>36821</v>
      </c>
      <c r="C394">
        <f>AVERAGE(C393,C395)</f>
        <v>0.8152372685185185</v>
      </c>
      <c r="D394" t="s">
        <v>419</v>
      </c>
      <c r="E394" t="s">
        <v>427</v>
      </c>
      <c r="F394" t="s">
        <v>427</v>
      </c>
      <c r="G394" t="s">
        <v>420</v>
      </c>
      <c r="H394" t="s">
        <v>427</v>
      </c>
      <c r="I394" t="s">
        <v>427</v>
      </c>
      <c r="K394" s="2">
        <v>0.811805555555554</v>
      </c>
      <c r="L394" s="3">
        <f t="shared" si="41"/>
        <v>296.81180555555557</v>
      </c>
      <c r="M394" t="s">
        <v>427</v>
      </c>
      <c r="N394" t="s">
        <v>427</v>
      </c>
    </row>
    <row r="395" spans="1:14" ht="12.75">
      <c r="A395" t="s">
        <v>334</v>
      </c>
      <c r="B395" s="1">
        <v>36821</v>
      </c>
      <c r="C395" s="2">
        <v>0.817326388888889</v>
      </c>
      <c r="D395" t="s">
        <v>419</v>
      </c>
      <c r="E395">
        <v>0.668</v>
      </c>
      <c r="F395">
        <v>8.6205</v>
      </c>
      <c r="G395" t="s">
        <v>420</v>
      </c>
      <c r="H395">
        <v>1.648</v>
      </c>
      <c r="I395">
        <v>59.6762</v>
      </c>
      <c r="K395" s="2">
        <v>0.813888888888888</v>
      </c>
      <c r="L395" s="3">
        <f t="shared" si="41"/>
        <v>296.81388888888887</v>
      </c>
      <c r="M395">
        <f t="shared" si="38"/>
        <v>449.2526786831024</v>
      </c>
      <c r="N395">
        <f>(277-103)/(-60+(AVERAGE($Q$4,$P$367)))*I395+277-((277-103)/(-60+(AVERAGE($Q$4,$P$367)))*210)</f>
        <v>98.79144274873829</v>
      </c>
    </row>
    <row r="396" spans="1:14" ht="12.75">
      <c r="A396" t="s">
        <v>335</v>
      </c>
      <c r="B396" s="1">
        <v>36821</v>
      </c>
      <c r="C396" s="2">
        <v>0.8194097222222222</v>
      </c>
      <c r="D396" t="s">
        <v>419</v>
      </c>
      <c r="E396">
        <v>0.666</v>
      </c>
      <c r="F396">
        <v>9.2543</v>
      </c>
      <c r="G396" t="s">
        <v>420</v>
      </c>
      <c r="H396">
        <v>1.646</v>
      </c>
      <c r="I396">
        <v>60.5748</v>
      </c>
      <c r="K396" s="2">
        <v>0.815972222222221</v>
      </c>
      <c r="L396" s="3">
        <f t="shared" si="41"/>
        <v>296.81597222222223</v>
      </c>
      <c r="M396">
        <f t="shared" si="38"/>
        <v>482.2828216851731</v>
      </c>
      <c r="N396">
        <f>(277-103)/(-60+(AVERAGE($Q$4,$P$367)))*I396+277-((277-103)/(-60+(AVERAGE($Q$4,$P$367)))*210)</f>
        <v>99.85673120968715</v>
      </c>
    </row>
    <row r="397" spans="1:14" ht="12.75">
      <c r="A397" t="s">
        <v>427</v>
      </c>
      <c r="B397" s="1">
        <v>36821</v>
      </c>
      <c r="C397">
        <f>AVERAGE(C396,C398)</f>
        <v>0.8214930555555555</v>
      </c>
      <c r="D397" t="s">
        <v>419</v>
      </c>
      <c r="E397" t="s">
        <v>427</v>
      </c>
      <c r="F397" t="s">
        <v>427</v>
      </c>
      <c r="G397" t="s">
        <v>420</v>
      </c>
      <c r="H397" t="s">
        <v>427</v>
      </c>
      <c r="I397" t="s">
        <v>427</v>
      </c>
      <c r="K397" s="2">
        <v>0.818055555555554</v>
      </c>
      <c r="L397" s="3">
        <f t="shared" si="41"/>
        <v>296.81805555555553</v>
      </c>
      <c r="M397" t="s">
        <v>427</v>
      </c>
      <c r="N397" t="s">
        <v>427</v>
      </c>
    </row>
    <row r="398" spans="1:14" ht="12.75">
      <c r="A398" t="s">
        <v>336</v>
      </c>
      <c r="B398" s="1">
        <v>36821</v>
      </c>
      <c r="C398" s="2">
        <v>0.8235763888888888</v>
      </c>
      <c r="D398" t="s">
        <v>419</v>
      </c>
      <c r="E398">
        <v>0.668</v>
      </c>
      <c r="F398">
        <v>8.7989</v>
      </c>
      <c r="G398" t="s">
        <v>420</v>
      </c>
      <c r="H398">
        <v>1.65</v>
      </c>
      <c r="I398">
        <v>59.918</v>
      </c>
      <c r="K398" s="2">
        <v>0.820138888888888</v>
      </c>
      <c r="L398" s="3">
        <f t="shared" si="41"/>
        <v>296.8201388888889</v>
      </c>
      <c r="M398">
        <f t="shared" si="38"/>
        <v>458.54989785566374</v>
      </c>
      <c r="N398">
        <f>(277-103)/(-60+(AVERAGE($Q$4,$P$367)))*I398+277-((277-103)/(-60+(AVERAGE($Q$4,$P$367)))*210)</f>
        <v>99.07809615387674</v>
      </c>
    </row>
    <row r="399" spans="1:14" ht="12.75">
      <c r="A399" t="s">
        <v>337</v>
      </c>
      <c r="B399" s="1">
        <v>36821</v>
      </c>
      <c r="C399" s="2">
        <v>0.8256597222222223</v>
      </c>
      <c r="D399" t="s">
        <v>419</v>
      </c>
      <c r="E399">
        <v>0.668</v>
      </c>
      <c r="F399">
        <v>8.6131</v>
      </c>
      <c r="G399" t="s">
        <v>420</v>
      </c>
      <c r="H399">
        <v>1.65</v>
      </c>
      <c r="I399">
        <v>59.1587</v>
      </c>
      <c r="K399" s="2">
        <v>0.822222222222221</v>
      </c>
      <c r="L399" s="3">
        <f t="shared" si="41"/>
        <v>296.8222222222222</v>
      </c>
      <c r="M399">
        <f t="shared" si="38"/>
        <v>448.8670316994871</v>
      </c>
      <c r="N399">
        <f>(277-103)/(-60+(AVERAGE($Q$4,$P$367)))*I399+277-((277-103)/(-60+(AVERAGE($Q$4,$P$367)))*210)</f>
        <v>98.17794755784018</v>
      </c>
    </row>
    <row r="400" spans="1:14" ht="12.75">
      <c r="A400" t="s">
        <v>427</v>
      </c>
      <c r="B400" s="1">
        <v>36821</v>
      </c>
      <c r="C400">
        <f>AVERAGE(C399,C401)</f>
        <v>0.8277488425925926</v>
      </c>
      <c r="D400" t="s">
        <v>419</v>
      </c>
      <c r="E400" t="s">
        <v>427</v>
      </c>
      <c r="F400" t="s">
        <v>427</v>
      </c>
      <c r="G400" t="s">
        <v>420</v>
      </c>
      <c r="H400" t="s">
        <v>427</v>
      </c>
      <c r="I400" t="s">
        <v>427</v>
      </c>
      <c r="K400" s="2">
        <v>0.824305555555554</v>
      </c>
      <c r="L400" s="3">
        <f t="shared" si="41"/>
        <v>296.82430555555555</v>
      </c>
      <c r="M400" t="s">
        <v>427</v>
      </c>
      <c r="N400" t="s">
        <v>427</v>
      </c>
    </row>
    <row r="401" spans="1:14" ht="12.75">
      <c r="A401" t="s">
        <v>338</v>
      </c>
      <c r="B401" s="1">
        <v>36821</v>
      </c>
      <c r="C401" s="2">
        <v>0.829837962962963</v>
      </c>
      <c r="D401" t="s">
        <v>419</v>
      </c>
      <c r="E401">
        <v>0.668</v>
      </c>
      <c r="F401">
        <v>9.5156</v>
      </c>
      <c r="G401" t="s">
        <v>420</v>
      </c>
      <c r="H401">
        <v>1.648</v>
      </c>
      <c r="I401">
        <v>61.883</v>
      </c>
      <c r="K401" s="2">
        <v>0.826388888888888</v>
      </c>
      <c r="L401" s="3">
        <f t="shared" si="41"/>
        <v>296.8263888888889</v>
      </c>
      <c r="M401">
        <f t="shared" si="38"/>
        <v>495.9003293633697</v>
      </c>
      <c r="N401">
        <f>(277-103)/(-60+(AVERAGE($Q$4,$P$367)))*I401+277-((277-103)/(-60+(AVERAGE($Q$4,$P$367)))*210)</f>
        <v>101.40759963235939</v>
      </c>
    </row>
    <row r="402" spans="1:14" ht="12.75">
      <c r="A402" t="s">
        <v>339</v>
      </c>
      <c r="B402" s="1">
        <v>36821</v>
      </c>
      <c r="C402" s="2">
        <v>0.8319212962962963</v>
      </c>
      <c r="D402" t="s">
        <v>419</v>
      </c>
      <c r="E402">
        <v>0.666</v>
      </c>
      <c r="F402">
        <v>9.079</v>
      </c>
      <c r="G402" t="s">
        <v>420</v>
      </c>
      <c r="H402">
        <v>1.646</v>
      </c>
      <c r="I402">
        <v>59.8584</v>
      </c>
      <c r="K402" s="2">
        <v>0.828472222222221</v>
      </c>
      <c r="L402" s="3">
        <f t="shared" si="41"/>
        <v>296.8284722222222</v>
      </c>
      <c r="M402">
        <f t="shared" si="38"/>
        <v>473.14715733007205</v>
      </c>
      <c r="N402">
        <f>(277-103)/(-60+(AVERAGE($Q$4,$P$367)))*I402+277-((277-103)/(-60+(AVERAGE($Q$4,$P$367)))*210)</f>
        <v>99.00744047585255</v>
      </c>
    </row>
    <row r="403" spans="1:14" ht="12.75">
      <c r="A403" t="s">
        <v>340</v>
      </c>
      <c r="B403" s="1">
        <v>36821</v>
      </c>
      <c r="C403" s="2">
        <v>0.8340046296296296</v>
      </c>
      <c r="D403" t="s">
        <v>419</v>
      </c>
      <c r="E403">
        <v>0.668</v>
      </c>
      <c r="F403">
        <v>8.9358</v>
      </c>
      <c r="G403" t="s">
        <v>420</v>
      </c>
      <c r="H403">
        <v>1.65</v>
      </c>
      <c r="I403">
        <v>62.6947</v>
      </c>
      <c r="K403" s="2">
        <v>0.830555555555553</v>
      </c>
      <c r="L403" s="3">
        <f t="shared" si="41"/>
        <v>296.8305555555556</v>
      </c>
      <c r="M403">
        <f t="shared" si="38"/>
        <v>465.68436705254527</v>
      </c>
      <c r="N403">
        <f>(277-103)/(-60+(AVERAGE($Q$4,$P$367)))*I403+277-((277-103)/(-60+(AVERAGE($Q$4,$P$367)))*210)</f>
        <v>102.36986832115548</v>
      </c>
    </row>
    <row r="404" spans="1:14" ht="12.75">
      <c r="A404" t="s">
        <v>427</v>
      </c>
      <c r="B404" s="1">
        <v>36821</v>
      </c>
      <c r="C404">
        <f>AVERAGE(C403,C405)</f>
        <v>0.836087962962963</v>
      </c>
      <c r="D404" t="s">
        <v>419</v>
      </c>
      <c r="E404" t="s">
        <v>427</v>
      </c>
      <c r="F404" t="s">
        <v>427</v>
      </c>
      <c r="G404" t="s">
        <v>420</v>
      </c>
      <c r="H404" t="s">
        <v>427</v>
      </c>
      <c r="I404" t="s">
        <v>427</v>
      </c>
      <c r="K404" s="2">
        <v>0.832638888888888</v>
      </c>
      <c r="L404" s="3">
        <f t="shared" si="41"/>
        <v>296.8326388888889</v>
      </c>
      <c r="M404" t="s">
        <v>427</v>
      </c>
      <c r="N404" t="s">
        <v>427</v>
      </c>
    </row>
    <row r="405" spans="1:14" ht="12.75">
      <c r="A405" t="s">
        <v>341</v>
      </c>
      <c r="B405" s="1">
        <v>36821</v>
      </c>
      <c r="C405" s="2">
        <v>0.8381712962962963</v>
      </c>
      <c r="D405" t="s">
        <v>419</v>
      </c>
      <c r="E405">
        <v>0.666</v>
      </c>
      <c r="F405">
        <v>8.0912</v>
      </c>
      <c r="G405" t="s">
        <v>420</v>
      </c>
      <c r="H405">
        <v>1.646</v>
      </c>
      <c r="I405">
        <v>58.0694</v>
      </c>
      <c r="K405" s="2">
        <v>0.834722222222221</v>
      </c>
      <c r="L405" s="3">
        <f t="shared" si="41"/>
        <v>296.83472222222224</v>
      </c>
      <c r="M405">
        <f t="shared" si="38"/>
        <v>421.66849646316547</v>
      </c>
      <c r="N405">
        <f>(277-103)/(-60+(AVERAGE($Q$4,$P$367)))*I405+277-((277-103)/(-60+(AVERAGE($Q$4,$P$367)))*210)</f>
        <v>96.88658463717292</v>
      </c>
    </row>
    <row r="406" spans="1:14" ht="12.75">
      <c r="A406" t="s">
        <v>427</v>
      </c>
      <c r="B406" s="1">
        <v>36821</v>
      </c>
      <c r="C406">
        <f>AVERAGE(C405,C407)</f>
        <v>0.8402546296296296</v>
      </c>
      <c r="D406" t="s">
        <v>419</v>
      </c>
      <c r="E406" t="s">
        <v>427</v>
      </c>
      <c r="F406" t="s">
        <v>427</v>
      </c>
      <c r="G406" t="s">
        <v>420</v>
      </c>
      <c r="H406" t="s">
        <v>427</v>
      </c>
      <c r="I406" t="s">
        <v>427</v>
      </c>
      <c r="K406" s="2">
        <v>0.836805555555554</v>
      </c>
      <c r="L406" s="3">
        <f t="shared" si="41"/>
        <v>296.83680555555554</v>
      </c>
      <c r="M406" t="s">
        <v>427</v>
      </c>
      <c r="N406" t="s">
        <v>427</v>
      </c>
    </row>
    <row r="407" spans="1:14" ht="12.75">
      <c r="A407" t="s">
        <v>342</v>
      </c>
      <c r="B407" s="1">
        <v>36821</v>
      </c>
      <c r="C407" s="2">
        <v>0.8423379629629629</v>
      </c>
      <c r="D407" t="s">
        <v>419</v>
      </c>
      <c r="E407">
        <v>0.666</v>
      </c>
      <c r="F407">
        <v>8.7545</v>
      </c>
      <c r="G407" t="s">
        <v>420</v>
      </c>
      <c r="H407">
        <v>1.65</v>
      </c>
      <c r="I407">
        <v>59.9169</v>
      </c>
      <c r="K407" s="2">
        <v>0.838888888888887</v>
      </c>
      <c r="L407" s="3">
        <f t="shared" si="41"/>
        <v>296.8388888888889</v>
      </c>
      <c r="M407">
        <f t="shared" si="38"/>
        <v>456.23601595397247</v>
      </c>
      <c r="N407">
        <f>(277-103)/(-60+(AVERAGE($Q$4,$P$367)))*I407+277-((277-103)/(-60+(AVERAGE($Q$4,$P$367)))*210)</f>
        <v>99.07679210612798</v>
      </c>
    </row>
    <row r="408" spans="1:14" ht="12.75">
      <c r="A408" t="s">
        <v>343</v>
      </c>
      <c r="B408" s="1">
        <v>36821</v>
      </c>
      <c r="C408" s="2">
        <v>0.8444212962962964</v>
      </c>
      <c r="D408" t="s">
        <v>419</v>
      </c>
      <c r="E408">
        <v>0.668</v>
      </c>
      <c r="F408">
        <v>8.8579</v>
      </c>
      <c r="G408" t="s">
        <v>420</v>
      </c>
      <c r="H408">
        <v>1.65</v>
      </c>
      <c r="I408">
        <v>63.0343</v>
      </c>
      <c r="K408" s="2">
        <v>0.84097222222222</v>
      </c>
      <c r="L408" s="3">
        <f t="shared" si="41"/>
        <v>296.8409722222222</v>
      </c>
      <c r="M408">
        <f t="shared" si="38"/>
        <v>461.62465083313646</v>
      </c>
      <c r="N408">
        <f>(277-103)/(-60+(AVERAGE($Q$4,$P$367)))*I408+277-((277-103)/(-60+(AVERAGE($Q$4,$P$367)))*210)</f>
        <v>102.77246342613904</v>
      </c>
    </row>
    <row r="409" spans="1:14" ht="12.75">
      <c r="A409" t="s">
        <v>427</v>
      </c>
      <c r="B409" s="1">
        <v>36821</v>
      </c>
      <c r="C409">
        <f>AVERAGE(C408,C410)</f>
        <v>0.8465104166666667</v>
      </c>
      <c r="D409" t="s">
        <v>419</v>
      </c>
      <c r="E409" t="s">
        <v>427</v>
      </c>
      <c r="F409" t="s">
        <v>427</v>
      </c>
      <c r="G409" t="s">
        <v>420</v>
      </c>
      <c r="H409" t="s">
        <v>427</v>
      </c>
      <c r="I409" t="s">
        <v>427</v>
      </c>
      <c r="K409" s="2">
        <v>0.843055555555553</v>
      </c>
      <c r="L409" s="3">
        <f t="shared" si="41"/>
        <v>296.84305555555557</v>
      </c>
      <c r="M409" t="s">
        <v>427</v>
      </c>
      <c r="N409" t="s">
        <v>427</v>
      </c>
    </row>
    <row r="410" spans="1:14" ht="12.75">
      <c r="A410" t="s">
        <v>344</v>
      </c>
      <c r="B410" s="1">
        <v>36821</v>
      </c>
      <c r="C410" s="2">
        <v>0.848599537037037</v>
      </c>
      <c r="D410" t="s">
        <v>419</v>
      </c>
      <c r="E410">
        <v>0.668</v>
      </c>
      <c r="F410">
        <v>8.7343</v>
      </c>
      <c r="G410" t="s">
        <v>420</v>
      </c>
      <c r="H410">
        <v>1.65</v>
      </c>
      <c r="I410">
        <v>57.5983</v>
      </c>
      <c r="K410" s="2">
        <v>0.845138888888888</v>
      </c>
      <c r="L410" s="3">
        <f t="shared" si="41"/>
        <v>296.84513888888887</v>
      </c>
      <c r="M410">
        <f t="shared" si="38"/>
        <v>455.18330391761737</v>
      </c>
      <c r="N410">
        <f aca="true" t="shared" si="42" ref="N410:N415">(277-103)/(-60+(AVERAGE($Q$4,$P$367)))*I410+277-((277-103)/(-60+(AVERAGE($Q$4,$P$367)))*210)</f>
        <v>96.32809655131382</v>
      </c>
    </row>
    <row r="411" spans="1:14" ht="12.75">
      <c r="A411" t="s">
        <v>345</v>
      </c>
      <c r="B411" s="1">
        <v>36821</v>
      </c>
      <c r="C411" s="2">
        <v>0.8506828703703704</v>
      </c>
      <c r="D411" t="s">
        <v>419</v>
      </c>
      <c r="E411">
        <v>0.666</v>
      </c>
      <c r="F411">
        <v>9.6402</v>
      </c>
      <c r="G411" t="s">
        <v>420</v>
      </c>
      <c r="H411">
        <v>1.646</v>
      </c>
      <c r="I411">
        <v>59.3573</v>
      </c>
      <c r="K411" s="2">
        <v>0.847222222222221</v>
      </c>
      <c r="L411" s="3">
        <f t="shared" si="41"/>
        <v>296.84722222222223</v>
      </c>
      <c r="M411">
        <f t="shared" si="38"/>
        <v>502.39379073613406</v>
      </c>
      <c r="N411">
        <f t="shared" si="42"/>
        <v>98.41338745139063</v>
      </c>
    </row>
    <row r="412" spans="1:14" ht="12.75">
      <c r="A412" t="s">
        <v>346</v>
      </c>
      <c r="B412" s="1">
        <v>36821</v>
      </c>
      <c r="C412" s="2">
        <v>0.8527662037037037</v>
      </c>
      <c r="D412" t="s">
        <v>419</v>
      </c>
      <c r="E412">
        <v>0.668</v>
      </c>
      <c r="F412">
        <v>8.6832</v>
      </c>
      <c r="G412" t="s">
        <v>420</v>
      </c>
      <c r="H412">
        <v>1.648</v>
      </c>
      <c r="I412">
        <v>64.9465</v>
      </c>
      <c r="K412" s="2">
        <v>0.849305555555554</v>
      </c>
      <c r="L412" s="3">
        <f t="shared" si="41"/>
        <v>296.84930555555553</v>
      </c>
      <c r="M412">
        <f t="shared" si="38"/>
        <v>452.52025515238256</v>
      </c>
      <c r="N412">
        <f t="shared" si="42"/>
        <v>105.03937261268078</v>
      </c>
    </row>
    <row r="413" spans="1:14" ht="12.75">
      <c r="A413" t="s">
        <v>347</v>
      </c>
      <c r="B413" s="1">
        <v>36821</v>
      </c>
      <c r="C413" s="2">
        <v>0.8548495370370371</v>
      </c>
      <c r="D413" t="s">
        <v>419</v>
      </c>
      <c r="E413">
        <v>0.666</v>
      </c>
      <c r="F413">
        <v>8.9944</v>
      </c>
      <c r="G413" t="s">
        <v>420</v>
      </c>
      <c r="H413">
        <v>1.646</v>
      </c>
      <c r="I413">
        <v>63.0474</v>
      </c>
      <c r="K413" s="2">
        <v>0.851388888888887</v>
      </c>
      <c r="L413" s="3">
        <f t="shared" si="41"/>
        <v>296.8513888888889</v>
      </c>
      <c r="M413">
        <f t="shared" si="38"/>
        <v>468.7382742471198</v>
      </c>
      <c r="N413">
        <f t="shared" si="42"/>
        <v>102.78799344932895</v>
      </c>
    </row>
    <row r="414" spans="1:14" ht="12.75">
      <c r="A414" t="s">
        <v>348</v>
      </c>
      <c r="B414" s="1">
        <v>36821</v>
      </c>
      <c r="C414" s="2">
        <v>0.8569328703703704</v>
      </c>
      <c r="D414" t="s">
        <v>419</v>
      </c>
      <c r="E414">
        <v>0.666</v>
      </c>
      <c r="F414">
        <v>8.7607</v>
      </c>
      <c r="G414" t="s">
        <v>420</v>
      </c>
      <c r="H414">
        <v>1.648</v>
      </c>
      <c r="I414">
        <v>60.5828</v>
      </c>
      <c r="K414" s="2">
        <v>0.853472222222221</v>
      </c>
      <c r="L414" s="3">
        <f t="shared" si="41"/>
        <v>296.8534722222222</v>
      </c>
      <c r="M414">
        <f t="shared" si="38"/>
        <v>456.5591255888933</v>
      </c>
      <c r="N414">
        <f t="shared" si="42"/>
        <v>99.86621519331453</v>
      </c>
    </row>
    <row r="415" spans="1:14" ht="12.75">
      <c r="A415" t="s">
        <v>349</v>
      </c>
      <c r="B415" s="1">
        <v>36821</v>
      </c>
      <c r="C415" s="2">
        <v>0.8590162037037037</v>
      </c>
      <c r="D415" t="s">
        <v>419</v>
      </c>
      <c r="E415">
        <v>0.668</v>
      </c>
      <c r="F415">
        <v>9.1843</v>
      </c>
      <c r="G415" t="s">
        <v>420</v>
      </c>
      <c r="H415">
        <v>1.65</v>
      </c>
      <c r="I415">
        <v>63.0766</v>
      </c>
      <c r="K415" s="2">
        <v>0.855555555555554</v>
      </c>
      <c r="L415" s="3">
        <f t="shared" si="41"/>
        <v>296.85555555555555</v>
      </c>
      <c r="M415">
        <f t="shared" si="38"/>
        <v>478.6348096780021</v>
      </c>
      <c r="N415">
        <f t="shared" si="42"/>
        <v>102.822609989569</v>
      </c>
    </row>
    <row r="416" spans="1:14" ht="12.75">
      <c r="A416" t="s">
        <v>427</v>
      </c>
      <c r="B416" s="1">
        <v>36821</v>
      </c>
      <c r="C416">
        <f>AVERAGE(C415,C417)</f>
        <v>0.861105324074074</v>
      </c>
      <c r="D416" t="s">
        <v>419</v>
      </c>
      <c r="E416" t="s">
        <v>427</v>
      </c>
      <c r="F416" t="s">
        <v>427</v>
      </c>
      <c r="G416" t="s">
        <v>420</v>
      </c>
      <c r="H416" t="s">
        <v>427</v>
      </c>
      <c r="I416" t="s">
        <v>427</v>
      </c>
      <c r="K416" s="2">
        <v>0.857638888888887</v>
      </c>
      <c r="L416" s="3">
        <f t="shared" si="41"/>
        <v>296.8576388888889</v>
      </c>
      <c r="M416" t="s">
        <v>427</v>
      </c>
      <c r="N416" t="s">
        <v>427</v>
      </c>
    </row>
    <row r="417" spans="1:14" ht="12.75">
      <c r="A417" t="s">
        <v>350</v>
      </c>
      <c r="B417" s="1">
        <v>36821</v>
      </c>
      <c r="C417" s="2">
        <v>0.8631944444444444</v>
      </c>
      <c r="D417" t="s">
        <v>419</v>
      </c>
      <c r="E417">
        <v>0.67</v>
      </c>
      <c r="F417">
        <v>9.5055</v>
      </c>
      <c r="G417" t="s">
        <v>420</v>
      </c>
      <c r="H417">
        <v>1.65</v>
      </c>
      <c r="I417">
        <v>60.7659</v>
      </c>
      <c r="K417" s="2">
        <v>0.859722222222221</v>
      </c>
      <c r="L417" s="3">
        <f t="shared" si="41"/>
        <v>296.8597222222222</v>
      </c>
      <c r="M417">
        <f t="shared" si="38"/>
        <v>495.3739733451922</v>
      </c>
      <c r="N417">
        <f aca="true" t="shared" si="43" ref="N417:N422">(277-103)/(-60+(AVERAGE($Q$4,$P$367)))*I417+277-((277-103)/(-60+(AVERAGE($Q$4,$P$367)))*210)</f>
        <v>100.08327986858689</v>
      </c>
    </row>
    <row r="418" spans="1:14" ht="12.75">
      <c r="A418" t="s">
        <v>351</v>
      </c>
      <c r="B418" s="1">
        <v>36821</v>
      </c>
      <c r="C418" s="2">
        <v>0.8652777777777777</v>
      </c>
      <c r="D418" t="s">
        <v>419</v>
      </c>
      <c r="E418">
        <v>0.666</v>
      </c>
      <c r="F418">
        <v>9.2923</v>
      </c>
      <c r="G418" t="s">
        <v>420</v>
      </c>
      <c r="H418">
        <v>1.648</v>
      </c>
      <c r="I418">
        <v>60.6086</v>
      </c>
      <c r="K418" s="2">
        <v>0.861805555555553</v>
      </c>
      <c r="L418" s="3">
        <f t="shared" si="41"/>
        <v>296.8618055555556</v>
      </c>
      <c r="M418">
        <f t="shared" si="38"/>
        <v>484.26317106049436</v>
      </c>
      <c r="N418">
        <f t="shared" si="43"/>
        <v>99.89680104051291</v>
      </c>
    </row>
    <row r="419" spans="1:14" ht="12.75">
      <c r="A419" t="s">
        <v>352</v>
      </c>
      <c r="B419" s="1">
        <v>36821</v>
      </c>
      <c r="C419" s="2">
        <v>0.8673611111111111</v>
      </c>
      <c r="D419" t="s">
        <v>419</v>
      </c>
      <c r="E419">
        <v>0.668</v>
      </c>
      <c r="F419">
        <v>9.1155</v>
      </c>
      <c r="G419" t="s">
        <v>420</v>
      </c>
      <c r="H419">
        <v>1.648</v>
      </c>
      <c r="I419">
        <v>62.3684</v>
      </c>
      <c r="K419" s="2">
        <v>0.863888888888886</v>
      </c>
      <c r="L419" s="3">
        <f t="shared" si="41"/>
        <v>296.8638888888889</v>
      </c>
      <c r="M419">
        <f t="shared" si="38"/>
        <v>475.0493350195255</v>
      </c>
      <c r="N419">
        <f t="shared" si="43"/>
        <v>101.98304033895249</v>
      </c>
    </row>
    <row r="420" spans="1:14" ht="12.75">
      <c r="A420" t="s">
        <v>353</v>
      </c>
      <c r="B420" s="1">
        <v>36821</v>
      </c>
      <c r="C420" s="2">
        <v>0.8694444444444445</v>
      </c>
      <c r="D420" t="s">
        <v>419</v>
      </c>
      <c r="E420">
        <v>0.668</v>
      </c>
      <c r="F420">
        <v>8.9028</v>
      </c>
      <c r="G420" t="s">
        <v>420</v>
      </c>
      <c r="H420">
        <v>1.65</v>
      </c>
      <c r="I420">
        <v>59.5958</v>
      </c>
      <c r="K420" s="2">
        <v>0.865972222222221</v>
      </c>
      <c r="L420" s="3">
        <f t="shared" si="41"/>
        <v>296.86597222222224</v>
      </c>
      <c r="M420">
        <f t="shared" si="38"/>
        <v>463.9645899634503</v>
      </c>
      <c r="N420">
        <f t="shared" si="43"/>
        <v>98.6961287132828</v>
      </c>
    </row>
    <row r="421" spans="1:14" ht="12.75">
      <c r="A421" t="s">
        <v>354</v>
      </c>
      <c r="B421" s="1">
        <v>36821</v>
      </c>
      <c r="C421" s="2">
        <v>0.8715277777777778</v>
      </c>
      <c r="D421" t="s">
        <v>419</v>
      </c>
      <c r="E421">
        <v>0.666</v>
      </c>
      <c r="F421">
        <v>8.9773</v>
      </c>
      <c r="G421" t="s">
        <v>420</v>
      </c>
      <c r="H421">
        <v>1.648</v>
      </c>
      <c r="I421">
        <v>61.0672</v>
      </c>
      <c r="K421" s="2">
        <v>0.868055555555554</v>
      </c>
      <c r="L421" s="3">
        <f t="shared" si="41"/>
        <v>296.86805555555554</v>
      </c>
      <c r="M421">
        <f t="shared" si="38"/>
        <v>467.8471170282251</v>
      </c>
      <c r="N421">
        <f t="shared" si="43"/>
        <v>100.4404704019542</v>
      </c>
    </row>
    <row r="422" spans="1:14" ht="12.75">
      <c r="A422" t="s">
        <v>355</v>
      </c>
      <c r="B422" s="1">
        <v>36821</v>
      </c>
      <c r="C422" s="2">
        <v>0.873611111111111</v>
      </c>
      <c r="D422" t="s">
        <v>419</v>
      </c>
      <c r="E422">
        <v>0.668</v>
      </c>
      <c r="F422">
        <v>8.9423</v>
      </c>
      <c r="G422" t="s">
        <v>420</v>
      </c>
      <c r="H422">
        <v>1.648</v>
      </c>
      <c r="I422">
        <v>65.3036</v>
      </c>
      <c r="K422" s="2">
        <v>0.870138888888887</v>
      </c>
      <c r="L422" s="3">
        <f t="shared" si="41"/>
        <v>296.8701388888889</v>
      </c>
      <c r="M422">
        <f t="shared" si="38"/>
        <v>466.0231110246396</v>
      </c>
      <c r="N422">
        <f t="shared" si="43"/>
        <v>105.46271393184935</v>
      </c>
    </row>
    <row r="423" spans="1:14" ht="12.75">
      <c r="A423" t="s">
        <v>427</v>
      </c>
      <c r="B423" s="1">
        <v>36821</v>
      </c>
      <c r="C423">
        <f>AVERAGE(C422,C424)</f>
        <v>0.8757002314814815</v>
      </c>
      <c r="D423" t="s">
        <v>419</v>
      </c>
      <c r="E423" t="s">
        <v>427</v>
      </c>
      <c r="F423" t="s">
        <v>427</v>
      </c>
      <c r="G423" t="s">
        <v>420</v>
      </c>
      <c r="H423" t="s">
        <v>427</v>
      </c>
      <c r="I423" t="s">
        <v>427</v>
      </c>
      <c r="K423" s="2">
        <v>0.87222222222222</v>
      </c>
      <c r="L423" s="3">
        <f t="shared" si="41"/>
        <v>296.8722222222222</v>
      </c>
      <c r="M423" t="s">
        <v>427</v>
      </c>
      <c r="N423" t="s">
        <v>427</v>
      </c>
    </row>
    <row r="424" spans="1:14" ht="12.75">
      <c r="A424" t="s">
        <v>356</v>
      </c>
      <c r="B424" s="1">
        <v>36821</v>
      </c>
      <c r="C424" s="2">
        <v>0.8777893518518519</v>
      </c>
      <c r="D424" t="s">
        <v>419</v>
      </c>
      <c r="E424">
        <v>0.666</v>
      </c>
      <c r="F424">
        <v>10.2028</v>
      </c>
      <c r="G424" t="s">
        <v>420</v>
      </c>
      <c r="H424">
        <v>1.65</v>
      </c>
      <c r="I424">
        <v>61.1844</v>
      </c>
      <c r="K424" s="2">
        <v>0.874305555555553</v>
      </c>
      <c r="L424" s="3">
        <f t="shared" si="41"/>
        <v>296.87430555555557</v>
      </c>
      <c r="M424">
        <f t="shared" si="38"/>
        <v>531.7133843823393</v>
      </c>
      <c r="N424">
        <f>(277-103)/(-60+(AVERAGE($Q$4,$P$367)))*I424+277-((277-103)/(-60+(AVERAGE($Q$4,$P$367)))*210)</f>
        <v>100.57941076209579</v>
      </c>
    </row>
    <row r="425" spans="1:14" ht="12.75">
      <c r="A425" t="s">
        <v>357</v>
      </c>
      <c r="B425" s="1">
        <v>36821</v>
      </c>
      <c r="C425" s="2">
        <v>0.8798726851851852</v>
      </c>
      <c r="D425" t="s">
        <v>419</v>
      </c>
      <c r="E425">
        <v>0.666</v>
      </c>
      <c r="F425">
        <v>8.9051</v>
      </c>
      <c r="G425" t="s">
        <v>420</v>
      </c>
      <c r="H425">
        <v>1.648</v>
      </c>
      <c r="I425">
        <v>59.8986</v>
      </c>
      <c r="K425" s="2">
        <v>0.876388888888886</v>
      </c>
      <c r="L425" s="3">
        <f t="shared" si="41"/>
        <v>296.87638888888887</v>
      </c>
      <c r="M425">
        <f t="shared" si="38"/>
        <v>464.0844532151144</v>
      </c>
      <c r="N425">
        <f>(277-103)/(-60+(AVERAGE($Q$4,$P$367)))*I425+277-((277-103)/(-60+(AVERAGE($Q$4,$P$367)))*210)</f>
        <v>99.05509749358026</v>
      </c>
    </row>
    <row r="426" spans="1:14" ht="12.75">
      <c r="A426" t="s">
        <v>358</v>
      </c>
      <c r="B426" s="1">
        <v>36821</v>
      </c>
      <c r="C426" s="2">
        <v>0.8819560185185185</v>
      </c>
      <c r="D426" t="s">
        <v>419</v>
      </c>
      <c r="E426">
        <v>0.67</v>
      </c>
      <c r="F426">
        <v>8.7868</v>
      </c>
      <c r="G426" t="s">
        <v>420</v>
      </c>
      <c r="H426">
        <v>1.65</v>
      </c>
      <c r="I426">
        <v>59.7154</v>
      </c>
      <c r="K426" s="2">
        <v>0.878472222222221</v>
      </c>
      <c r="L426" s="3">
        <f t="shared" si="41"/>
        <v>296.87847222222223</v>
      </c>
      <c r="M426">
        <f t="shared" si="38"/>
        <v>457.9193129229956</v>
      </c>
      <c r="N426">
        <f>(277-103)/(-60+(AVERAGE($Q$4,$P$367)))*I426+277-((277-103)/(-60+(AVERAGE($Q$4,$P$367)))*210)</f>
        <v>98.83791426851258</v>
      </c>
    </row>
    <row r="427" spans="1:14" ht="12.75">
      <c r="A427" t="s">
        <v>359</v>
      </c>
      <c r="B427" s="1">
        <v>36821</v>
      </c>
      <c r="C427" s="2">
        <v>0.8840393518518518</v>
      </c>
      <c r="D427" t="s">
        <v>419</v>
      </c>
      <c r="E427">
        <v>0.668</v>
      </c>
      <c r="F427">
        <v>9.3918</v>
      </c>
      <c r="G427" t="s">
        <v>420</v>
      </c>
      <c r="H427">
        <v>1.65</v>
      </c>
      <c r="I427">
        <v>62.0302</v>
      </c>
      <c r="K427" s="2">
        <v>0.880555555555554</v>
      </c>
      <c r="L427" s="3">
        <f t="shared" si="41"/>
        <v>296.88055555555553</v>
      </c>
      <c r="M427">
        <f t="shared" si="38"/>
        <v>489.4485595564016</v>
      </c>
      <c r="N427">
        <f>(277-103)/(-60+(AVERAGE($Q$4,$P$367)))*I427+277-((277-103)/(-60+(AVERAGE($Q$4,$P$367)))*210)</f>
        <v>101.58210493110374</v>
      </c>
    </row>
    <row r="428" spans="1:14" ht="12.75">
      <c r="A428" t="s">
        <v>360</v>
      </c>
      <c r="B428" s="1">
        <v>36821</v>
      </c>
      <c r="C428" s="2">
        <v>0.8861226851851852</v>
      </c>
      <c r="D428" t="s">
        <v>419</v>
      </c>
      <c r="E428">
        <v>0.668</v>
      </c>
      <c r="F428">
        <v>9.1088</v>
      </c>
      <c r="G428" t="s">
        <v>420</v>
      </c>
      <c r="H428">
        <v>1.648</v>
      </c>
      <c r="I428">
        <v>62.8242</v>
      </c>
      <c r="K428" s="2">
        <v>0.882638888888887</v>
      </c>
      <c r="L428" s="3">
        <f t="shared" si="41"/>
        <v>296.8826388888889</v>
      </c>
      <c r="M428">
        <f t="shared" si="38"/>
        <v>474.70016815598206</v>
      </c>
      <c r="N428">
        <f>(277-103)/(-60+(AVERAGE($Q$4,$P$367)))*I428+277-((277-103)/(-60+(AVERAGE($Q$4,$P$367)))*210)</f>
        <v>102.52339030612421</v>
      </c>
    </row>
    <row r="429" spans="1:14" ht="12.75">
      <c r="A429" t="s">
        <v>427</v>
      </c>
      <c r="B429" s="1">
        <v>36821</v>
      </c>
      <c r="C429">
        <f>AVERAGE(C428,C430)</f>
        <v>0.8882118055555556</v>
      </c>
      <c r="D429" t="s">
        <v>419</v>
      </c>
      <c r="E429" t="s">
        <v>427</v>
      </c>
      <c r="F429" t="s">
        <v>427</v>
      </c>
      <c r="G429" t="s">
        <v>420</v>
      </c>
      <c r="H429" t="s">
        <v>427</v>
      </c>
      <c r="I429" t="s">
        <v>427</v>
      </c>
      <c r="K429" s="2">
        <v>0.884722222222221</v>
      </c>
      <c r="L429" s="3">
        <f t="shared" si="41"/>
        <v>296.8847222222222</v>
      </c>
      <c r="M429" t="s">
        <v>427</v>
      </c>
      <c r="N429" t="s">
        <v>427</v>
      </c>
    </row>
    <row r="430" spans="1:14" ht="12.75">
      <c r="A430" t="s">
        <v>361</v>
      </c>
      <c r="B430" s="1">
        <v>36821</v>
      </c>
      <c r="C430" s="2">
        <v>0.8903009259259259</v>
      </c>
      <c r="D430" t="s">
        <v>419</v>
      </c>
      <c r="E430">
        <v>0.668</v>
      </c>
      <c r="F430">
        <v>8.3054</v>
      </c>
      <c r="G430" t="s">
        <v>420</v>
      </c>
      <c r="H430">
        <v>1.648</v>
      </c>
      <c r="I430">
        <v>61.4633</v>
      </c>
      <c r="K430" s="2">
        <v>0.886805555555554</v>
      </c>
      <c r="L430" s="3">
        <f t="shared" si="41"/>
        <v>296.88680555555555</v>
      </c>
      <c r="M430">
        <f t="shared" si="38"/>
        <v>432.8314132051086</v>
      </c>
      <c r="N430">
        <f>(277-103)/(-60+(AVERAGE($Q$4,$P$367)))*I430+277-((277-103)/(-60+(AVERAGE($Q$4,$P$367)))*210)</f>
        <v>100.9100461413064</v>
      </c>
    </row>
    <row r="431" spans="1:14" ht="12.75">
      <c r="A431" t="s">
        <v>362</v>
      </c>
      <c r="B431" s="1">
        <v>36821</v>
      </c>
      <c r="C431" s="2">
        <v>0.8923842592592592</v>
      </c>
      <c r="D431" t="s">
        <v>419</v>
      </c>
      <c r="E431">
        <v>0.668</v>
      </c>
      <c r="F431">
        <v>8.6104</v>
      </c>
      <c r="G431" t="s">
        <v>420</v>
      </c>
      <c r="H431">
        <v>1.65</v>
      </c>
      <c r="I431">
        <v>60.748</v>
      </c>
      <c r="K431" s="2">
        <v>0.888888888888887</v>
      </c>
      <c r="L431" s="3">
        <f t="shared" si="41"/>
        <v>296.8888888888889</v>
      </c>
      <c r="M431">
        <f t="shared" si="38"/>
        <v>448.7263226649248</v>
      </c>
      <c r="N431">
        <f>(277-103)/(-60+(AVERAGE($Q$4,$P$367)))*I431+277-((277-103)/(-60+(AVERAGE($Q$4,$P$367)))*210)</f>
        <v>100.06205945522055</v>
      </c>
    </row>
    <row r="432" spans="1:14" ht="12.75">
      <c r="A432" t="s">
        <v>363</v>
      </c>
      <c r="B432" s="1">
        <v>36821</v>
      </c>
      <c r="C432" s="2">
        <v>0.894525462962963</v>
      </c>
      <c r="D432" t="s">
        <v>419</v>
      </c>
      <c r="E432">
        <v>0.666</v>
      </c>
      <c r="F432">
        <v>8.9754</v>
      </c>
      <c r="G432" t="s">
        <v>420</v>
      </c>
      <c r="H432">
        <v>1.65</v>
      </c>
      <c r="I432">
        <v>61.1816</v>
      </c>
      <c r="K432" s="2">
        <v>0.890972222222221</v>
      </c>
      <c r="L432" s="3">
        <f t="shared" si="41"/>
        <v>296.8909722222222</v>
      </c>
      <c r="M432">
        <f t="shared" si="38"/>
        <v>467.74809955945904</v>
      </c>
      <c r="N432">
        <f>(277-103)/(-60+(AVERAGE($Q$4,$P$367)))*I432+277-((277-103)/(-60+(AVERAGE($Q$4,$P$367)))*210)</f>
        <v>100.57609136782622</v>
      </c>
    </row>
    <row r="433" spans="1:14" ht="12.75">
      <c r="A433" t="s">
        <v>364</v>
      </c>
      <c r="B433" s="1">
        <v>36821</v>
      </c>
      <c r="C433" s="2">
        <v>0.896550925925926</v>
      </c>
      <c r="D433" t="s">
        <v>419</v>
      </c>
      <c r="E433">
        <v>0.666</v>
      </c>
      <c r="F433">
        <v>8.893</v>
      </c>
      <c r="G433" t="s">
        <v>420</v>
      </c>
      <c r="H433">
        <v>1.648</v>
      </c>
      <c r="I433">
        <v>61.4565</v>
      </c>
      <c r="K433" s="2">
        <v>0.893055555555553</v>
      </c>
      <c r="L433" s="3">
        <f t="shared" si="41"/>
        <v>296.8930555555556</v>
      </c>
      <c r="M433">
        <f aca="true" t="shared" si="44" ref="M433:M484">500*F433/AVERAGE($Q$367,$Q$6)</f>
        <v>463.4538682824464</v>
      </c>
      <c r="N433">
        <f>(277-103)/(-60+(AVERAGE($Q$4,$P$367)))*I433+277-((277-103)/(-60+(AVERAGE($Q$4,$P$367)))*210)</f>
        <v>100.90198475522305</v>
      </c>
    </row>
    <row r="434" spans="1:14" ht="12.75">
      <c r="A434" t="s">
        <v>427</v>
      </c>
      <c r="B434" s="1">
        <v>36821</v>
      </c>
      <c r="C434">
        <f>AVERAGE(C433,C435)</f>
        <v>0.8986342592592593</v>
      </c>
      <c r="D434" t="s">
        <v>419</v>
      </c>
      <c r="E434" t="s">
        <v>427</v>
      </c>
      <c r="F434" t="s">
        <v>427</v>
      </c>
      <c r="G434" t="s">
        <v>420</v>
      </c>
      <c r="H434" t="s">
        <v>427</v>
      </c>
      <c r="I434" t="s">
        <v>427</v>
      </c>
      <c r="K434" s="2">
        <v>0.895138888888886</v>
      </c>
      <c r="L434" s="3">
        <f t="shared" si="41"/>
        <v>296.8951388888889</v>
      </c>
      <c r="M434" t="s">
        <v>427</v>
      </c>
      <c r="N434" t="s">
        <v>427</v>
      </c>
    </row>
    <row r="435" spans="1:14" ht="12.75">
      <c r="A435" t="s">
        <v>365</v>
      </c>
      <c r="B435" s="1">
        <v>36821</v>
      </c>
      <c r="C435" s="2">
        <v>0.9007175925925925</v>
      </c>
      <c r="D435" t="s">
        <v>419</v>
      </c>
      <c r="E435">
        <v>0.666</v>
      </c>
      <c r="F435">
        <v>9.3886</v>
      </c>
      <c r="G435" t="s">
        <v>420</v>
      </c>
      <c r="H435">
        <v>1.648</v>
      </c>
      <c r="I435">
        <v>60.8024</v>
      </c>
      <c r="K435" s="2">
        <v>0.897222222222221</v>
      </c>
      <c r="L435" s="3">
        <f t="shared" si="41"/>
        <v>296.89722222222224</v>
      </c>
      <c r="M435">
        <f t="shared" si="44"/>
        <v>489.28179329321677</v>
      </c>
      <c r="N435">
        <f>(277-103)/(-60+(AVERAGE($Q$4,$P$367)))*I435+277-((277-103)/(-60+(AVERAGE($Q$4,$P$367)))*210)</f>
        <v>100.12655054388694</v>
      </c>
    </row>
    <row r="436" spans="1:14" ht="12.75">
      <c r="A436" t="s">
        <v>366</v>
      </c>
      <c r="B436" s="1">
        <v>36821</v>
      </c>
      <c r="C436" s="2">
        <v>0.9028009259259259</v>
      </c>
      <c r="D436" t="s">
        <v>419</v>
      </c>
      <c r="E436">
        <v>0.666</v>
      </c>
      <c r="F436">
        <v>9.2513</v>
      </c>
      <c r="G436" t="s">
        <v>420</v>
      </c>
      <c r="H436">
        <v>1.65</v>
      </c>
      <c r="I436">
        <v>61.2054</v>
      </c>
      <c r="K436" s="2">
        <v>0.899305555555554</v>
      </c>
      <c r="L436" s="3">
        <f t="shared" si="41"/>
        <v>296.89930555555554</v>
      </c>
      <c r="M436">
        <f t="shared" si="44"/>
        <v>482.1264783134372</v>
      </c>
      <c r="N436">
        <f>(277-103)/(-60+(AVERAGE($Q$4,$P$367)))*I436+277-((277-103)/(-60+(AVERAGE($Q$4,$P$367)))*210)</f>
        <v>100.60430621911775</v>
      </c>
    </row>
    <row r="437" spans="1:14" ht="12.75">
      <c r="A437" t="s">
        <v>367</v>
      </c>
      <c r="B437" s="1">
        <v>36821</v>
      </c>
      <c r="C437" s="2">
        <v>0.9048958333333333</v>
      </c>
      <c r="D437" t="s">
        <v>419</v>
      </c>
      <c r="E437">
        <v>0.666</v>
      </c>
      <c r="F437">
        <v>8.7053</v>
      </c>
      <c r="G437" t="s">
        <v>420</v>
      </c>
      <c r="H437">
        <v>1.648</v>
      </c>
      <c r="I437">
        <v>59.3016</v>
      </c>
      <c r="K437" s="2">
        <v>0.901388888888887</v>
      </c>
      <c r="L437" s="3">
        <f t="shared" si="41"/>
        <v>296.9013888888889</v>
      </c>
      <c r="M437">
        <f t="shared" si="44"/>
        <v>453.6719846575037</v>
      </c>
      <c r="N437">
        <f>(277-103)/(-60+(AVERAGE($Q$4,$P$367)))*I437+277-((277-103)/(-60+(AVERAGE($Q$4,$P$367)))*210)</f>
        <v>98.34735521538477</v>
      </c>
    </row>
    <row r="438" spans="1:14" ht="12.75">
      <c r="A438" t="s">
        <v>368</v>
      </c>
      <c r="B438" s="1">
        <v>36821</v>
      </c>
      <c r="C438" s="2">
        <v>0.9069791666666666</v>
      </c>
      <c r="D438" t="s">
        <v>419</v>
      </c>
      <c r="E438">
        <v>0.668</v>
      </c>
      <c r="F438">
        <v>7.9671</v>
      </c>
      <c r="G438" t="s">
        <v>420</v>
      </c>
      <c r="H438">
        <v>1.648</v>
      </c>
      <c r="I438">
        <v>61.4962</v>
      </c>
      <c r="K438" s="2">
        <v>0.90347222222222</v>
      </c>
      <c r="L438" s="3">
        <f t="shared" si="41"/>
        <v>296.9034722222222</v>
      </c>
      <c r="M438">
        <f t="shared" si="44"/>
        <v>415.2010923190238</v>
      </c>
      <c r="N438">
        <f>(277-103)/(-60+(AVERAGE($Q$4,$P$367)))*I438+277-((277-103)/(-60+(AVERAGE($Q$4,$P$367)))*210)</f>
        <v>100.94904902397411</v>
      </c>
    </row>
    <row r="439" spans="1:14" ht="12.75">
      <c r="A439" t="s">
        <v>427</v>
      </c>
      <c r="B439" s="1">
        <v>36821</v>
      </c>
      <c r="C439">
        <f>AVERAGE(C438,C440)</f>
        <v>0.9090624999999999</v>
      </c>
      <c r="D439" t="s">
        <v>419</v>
      </c>
      <c r="E439" t="s">
        <v>427</v>
      </c>
      <c r="F439" t="s">
        <v>427</v>
      </c>
      <c r="G439" t="s">
        <v>420</v>
      </c>
      <c r="H439" t="s">
        <v>427</v>
      </c>
      <c r="I439" t="s">
        <v>427</v>
      </c>
      <c r="K439" s="2">
        <v>0.905555555555553</v>
      </c>
      <c r="L439" s="3">
        <f t="shared" si="41"/>
        <v>296.90555555555557</v>
      </c>
      <c r="M439" t="s">
        <v>427</v>
      </c>
      <c r="N439" t="s">
        <v>427</v>
      </c>
    </row>
    <row r="440" spans="1:14" ht="12.75">
      <c r="A440" t="s">
        <v>369</v>
      </c>
      <c r="B440" s="1">
        <v>36821</v>
      </c>
      <c r="C440" s="2">
        <v>0.9111458333333333</v>
      </c>
      <c r="D440" t="s">
        <v>419</v>
      </c>
      <c r="E440">
        <v>0.666</v>
      </c>
      <c r="F440">
        <v>8.9895</v>
      </c>
      <c r="G440" t="s">
        <v>420</v>
      </c>
      <c r="H440">
        <v>1.648</v>
      </c>
      <c r="I440">
        <v>61.413</v>
      </c>
      <c r="K440" s="2">
        <v>0.907638888888886</v>
      </c>
      <c r="L440" s="3">
        <f t="shared" si="41"/>
        <v>296.90763888888887</v>
      </c>
      <c r="M440">
        <f t="shared" si="44"/>
        <v>468.4829134066178</v>
      </c>
      <c r="N440">
        <f aca="true" t="shared" si="45" ref="N440:N447">(277-103)/(-60+(AVERAGE($Q$4,$P$367)))*I440+277-((277-103)/(-60+(AVERAGE($Q$4,$P$367)))*210)</f>
        <v>100.85041559424906</v>
      </c>
    </row>
    <row r="441" spans="1:14" ht="12.75">
      <c r="A441" t="s">
        <v>370</v>
      </c>
      <c r="B441" s="1">
        <v>36821</v>
      </c>
      <c r="C441" s="2">
        <v>0.9132291666666666</v>
      </c>
      <c r="D441" t="s">
        <v>419</v>
      </c>
      <c r="E441">
        <v>0.666</v>
      </c>
      <c r="F441">
        <v>9.1574</v>
      </c>
      <c r="G441" t="s">
        <v>420</v>
      </c>
      <c r="H441">
        <v>1.648</v>
      </c>
      <c r="I441">
        <v>65.3176</v>
      </c>
      <c r="K441" s="2">
        <v>0.909722222222221</v>
      </c>
      <c r="L441" s="3">
        <f t="shared" si="41"/>
        <v>296.90972222222223</v>
      </c>
      <c r="M441">
        <f t="shared" si="44"/>
        <v>477.2329307781036</v>
      </c>
      <c r="N441">
        <f t="shared" si="45"/>
        <v>105.4793109031973</v>
      </c>
    </row>
    <row r="442" spans="1:14" ht="12.75">
      <c r="A442" t="s">
        <v>371</v>
      </c>
      <c r="B442" s="1">
        <v>36821</v>
      </c>
      <c r="C442" s="2">
        <v>0.9153125</v>
      </c>
      <c r="D442" t="s">
        <v>419</v>
      </c>
      <c r="E442">
        <v>0.668</v>
      </c>
      <c r="F442">
        <v>8.8902</v>
      </c>
      <c r="G442" t="s">
        <v>420</v>
      </c>
      <c r="H442">
        <v>1.648</v>
      </c>
      <c r="I442">
        <v>60.3899</v>
      </c>
      <c r="K442" s="2">
        <v>0.911805555555554</v>
      </c>
      <c r="L442" s="3">
        <f t="shared" si="41"/>
        <v>296.91180555555553</v>
      </c>
      <c r="M442">
        <f t="shared" si="44"/>
        <v>463.3079478021596</v>
      </c>
      <c r="N442">
        <f t="shared" si="45"/>
        <v>99.6375326380986</v>
      </c>
    </row>
    <row r="443" spans="1:14" ht="12.75">
      <c r="A443" t="s">
        <v>372</v>
      </c>
      <c r="B443" s="1">
        <v>36821</v>
      </c>
      <c r="C443" s="2">
        <v>0.9174074074074073</v>
      </c>
      <c r="D443" t="s">
        <v>419</v>
      </c>
      <c r="E443">
        <v>0.67</v>
      </c>
      <c r="F443">
        <v>8.432</v>
      </c>
      <c r="G443" t="s">
        <v>420</v>
      </c>
      <c r="H443">
        <v>1.651</v>
      </c>
      <c r="I443">
        <v>61.4267</v>
      </c>
      <c r="K443" s="2">
        <v>0.913888888888887</v>
      </c>
      <c r="L443" s="3">
        <f t="shared" si="41"/>
        <v>296.9138888888889</v>
      </c>
      <c r="M443">
        <f t="shared" si="44"/>
        <v>439.4291034923634</v>
      </c>
      <c r="N443">
        <f t="shared" si="45"/>
        <v>100.86665691621096</v>
      </c>
    </row>
    <row r="444" spans="1:14" ht="12.75">
      <c r="A444" t="s">
        <v>373</v>
      </c>
      <c r="B444" s="1">
        <v>36821</v>
      </c>
      <c r="C444" s="2">
        <v>0.9194907407407408</v>
      </c>
      <c r="D444" t="s">
        <v>419</v>
      </c>
      <c r="E444">
        <v>0.666</v>
      </c>
      <c r="F444">
        <v>8.9742</v>
      </c>
      <c r="G444" t="s">
        <v>420</v>
      </c>
      <c r="H444">
        <v>1.648</v>
      </c>
      <c r="I444">
        <v>60.2409</v>
      </c>
      <c r="K444" s="2">
        <v>0.915972222222221</v>
      </c>
      <c r="L444" s="3">
        <f t="shared" si="41"/>
        <v>296.9159722222222</v>
      </c>
      <c r="M444">
        <f t="shared" si="44"/>
        <v>467.68556221076466</v>
      </c>
      <c r="N444">
        <f t="shared" si="45"/>
        <v>99.46089344303812</v>
      </c>
    </row>
    <row r="445" spans="1:14" ht="12.75">
      <c r="A445" t="s">
        <v>374</v>
      </c>
      <c r="B445" s="1">
        <v>36821</v>
      </c>
      <c r="C445" s="2">
        <v>0.9215740740740741</v>
      </c>
      <c r="D445" t="s">
        <v>419</v>
      </c>
      <c r="E445">
        <v>0.668</v>
      </c>
      <c r="F445">
        <v>8.6641</v>
      </c>
      <c r="G445" t="s">
        <v>420</v>
      </c>
      <c r="H445">
        <v>1.648</v>
      </c>
      <c r="I445">
        <v>62.0084</v>
      </c>
      <c r="K445" s="2">
        <v>0.918055555555554</v>
      </c>
      <c r="L445" s="3">
        <f t="shared" si="41"/>
        <v>296.91805555555555</v>
      </c>
      <c r="M445">
        <f t="shared" si="44"/>
        <v>451.52486901899744</v>
      </c>
      <c r="N445">
        <f t="shared" si="45"/>
        <v>101.55626107571908</v>
      </c>
    </row>
    <row r="446" spans="1:14" ht="12.75">
      <c r="A446" t="s">
        <v>375</v>
      </c>
      <c r="B446" s="1">
        <v>36821</v>
      </c>
      <c r="C446" s="2">
        <v>0.9236574074074074</v>
      </c>
      <c r="D446" t="s">
        <v>419</v>
      </c>
      <c r="E446">
        <v>0.668</v>
      </c>
      <c r="F446">
        <v>8.8438</v>
      </c>
      <c r="G446" t="s">
        <v>420</v>
      </c>
      <c r="H446">
        <v>1.648</v>
      </c>
      <c r="I446">
        <v>61.0438</v>
      </c>
      <c r="K446" s="2">
        <v>0.920138888888887</v>
      </c>
      <c r="L446" s="3">
        <f t="shared" si="41"/>
        <v>296.9201388888889</v>
      </c>
      <c r="M446">
        <f t="shared" si="44"/>
        <v>460.88983698597764</v>
      </c>
      <c r="N446">
        <f t="shared" si="45"/>
        <v>100.41272974984406</v>
      </c>
    </row>
    <row r="447" spans="1:14" ht="12.75">
      <c r="A447" t="s">
        <v>376</v>
      </c>
      <c r="B447" s="1">
        <v>36821</v>
      </c>
      <c r="C447" s="2">
        <v>0.9257407407407406</v>
      </c>
      <c r="D447" t="s">
        <v>419</v>
      </c>
      <c r="E447">
        <v>0.666</v>
      </c>
      <c r="F447">
        <v>9.1483</v>
      </c>
      <c r="G447" t="s">
        <v>420</v>
      </c>
      <c r="H447">
        <v>1.65</v>
      </c>
      <c r="I447">
        <v>61.0592</v>
      </c>
      <c r="K447" s="2">
        <v>0.922222222222221</v>
      </c>
      <c r="L447" s="3">
        <f t="shared" si="41"/>
        <v>296.9222222222222</v>
      </c>
      <c r="M447">
        <f t="shared" si="44"/>
        <v>476.75868921717137</v>
      </c>
      <c r="N447">
        <f t="shared" si="45"/>
        <v>100.43098641832682</v>
      </c>
    </row>
    <row r="448" spans="1:14" ht="12.75">
      <c r="A448" t="s">
        <v>427</v>
      </c>
      <c r="B448" s="1">
        <v>36821</v>
      </c>
      <c r="C448">
        <f>AVERAGE(C447,C449)</f>
        <v>0.927824074074074</v>
      </c>
      <c r="D448" t="s">
        <v>419</v>
      </c>
      <c r="E448" t="s">
        <v>427</v>
      </c>
      <c r="F448" t="s">
        <v>427</v>
      </c>
      <c r="G448" t="s">
        <v>420</v>
      </c>
      <c r="H448" t="s">
        <v>427</v>
      </c>
      <c r="I448" t="s">
        <v>427</v>
      </c>
      <c r="K448" s="2">
        <v>0.924305555555553</v>
      </c>
      <c r="L448" s="3">
        <f t="shared" si="41"/>
        <v>296.9243055555556</v>
      </c>
      <c r="M448" t="s">
        <v>427</v>
      </c>
      <c r="N448" t="s">
        <v>427</v>
      </c>
    </row>
    <row r="449" spans="1:14" ht="12.75">
      <c r="A449" t="s">
        <v>377</v>
      </c>
      <c r="B449" s="1">
        <v>36821</v>
      </c>
      <c r="C449" s="2">
        <v>0.9299074074074074</v>
      </c>
      <c r="D449" t="s">
        <v>419</v>
      </c>
      <c r="E449">
        <v>0.666</v>
      </c>
      <c r="F449">
        <v>8.6771</v>
      </c>
      <c r="G449" t="s">
        <v>420</v>
      </c>
      <c r="H449">
        <v>1.65</v>
      </c>
      <c r="I449">
        <v>61.4115</v>
      </c>
      <c r="K449" s="2">
        <v>0.926388888888886</v>
      </c>
      <c r="L449" s="3">
        <f t="shared" si="41"/>
        <v>296.9263888888889</v>
      </c>
      <c r="M449">
        <f t="shared" si="44"/>
        <v>452.2023569631862</v>
      </c>
      <c r="N449">
        <f aca="true" t="shared" si="46" ref="N449:N460">(277-103)/(-60+(AVERAGE($Q$4,$P$367)))*I449+277-((277-103)/(-60+(AVERAGE($Q$4,$P$367)))*210)</f>
        <v>100.84863734731891</v>
      </c>
    </row>
    <row r="450" spans="1:14" ht="12.75">
      <c r="A450" t="s">
        <v>378</v>
      </c>
      <c r="B450" s="1">
        <v>36821</v>
      </c>
      <c r="C450" s="2">
        <v>0.9320023148148149</v>
      </c>
      <c r="D450" t="s">
        <v>419</v>
      </c>
      <c r="E450">
        <v>0.666</v>
      </c>
      <c r="F450">
        <v>8.6841</v>
      </c>
      <c r="G450" t="s">
        <v>420</v>
      </c>
      <c r="H450">
        <v>1.65</v>
      </c>
      <c r="I450">
        <v>60.7507</v>
      </c>
      <c r="K450" s="2">
        <v>0.928472222222221</v>
      </c>
      <c r="L450" s="3">
        <f t="shared" si="41"/>
        <v>296.92847222222224</v>
      </c>
      <c r="M450">
        <f t="shared" si="44"/>
        <v>452.5671581639034</v>
      </c>
      <c r="N450">
        <f t="shared" si="46"/>
        <v>100.06526029969478</v>
      </c>
    </row>
    <row r="451" spans="1:14" ht="12.75">
      <c r="A451" t="s">
        <v>379</v>
      </c>
      <c r="B451" s="1">
        <v>36821</v>
      </c>
      <c r="C451" s="2">
        <v>0.9340856481481481</v>
      </c>
      <c r="D451" t="s">
        <v>419</v>
      </c>
      <c r="E451">
        <v>0.668</v>
      </c>
      <c r="F451">
        <v>8.4398</v>
      </c>
      <c r="G451" t="s">
        <v>420</v>
      </c>
      <c r="H451">
        <v>1.65</v>
      </c>
      <c r="I451">
        <v>63.7097</v>
      </c>
      <c r="K451" s="2">
        <v>0.930555555555554</v>
      </c>
      <c r="L451" s="3">
        <f t="shared" si="41"/>
        <v>296.93055555555554</v>
      </c>
      <c r="M451">
        <f t="shared" si="44"/>
        <v>439.83559625887676</v>
      </c>
      <c r="N451">
        <f t="shared" si="46"/>
        <v>103.57314874388317</v>
      </c>
    </row>
    <row r="452" spans="1:14" ht="12.75">
      <c r="A452" t="s">
        <v>380</v>
      </c>
      <c r="B452" s="1">
        <v>36821</v>
      </c>
      <c r="C452" s="2">
        <v>0.9361689814814814</v>
      </c>
      <c r="D452" t="s">
        <v>419</v>
      </c>
      <c r="E452">
        <v>0.668</v>
      </c>
      <c r="F452">
        <v>8.8599</v>
      </c>
      <c r="G452" t="s">
        <v>420</v>
      </c>
      <c r="H452">
        <v>1.65</v>
      </c>
      <c r="I452">
        <v>61.9694</v>
      </c>
      <c r="K452" s="2">
        <v>0.932638888888887</v>
      </c>
      <c r="L452" s="3">
        <f t="shared" si="41"/>
        <v>296.9326388888889</v>
      </c>
      <c r="M452">
        <f t="shared" si="44"/>
        <v>461.728879747627</v>
      </c>
      <c r="N452">
        <f t="shared" si="46"/>
        <v>101.51002665553546</v>
      </c>
    </row>
    <row r="453" spans="1:14" ht="12.75">
      <c r="A453" t="s">
        <v>381</v>
      </c>
      <c r="B453" s="1">
        <v>36821</v>
      </c>
      <c r="C453" s="2">
        <v>0.9382523148148149</v>
      </c>
      <c r="D453" t="s">
        <v>419</v>
      </c>
      <c r="E453">
        <v>0.666</v>
      </c>
      <c r="F453">
        <v>8.4421</v>
      </c>
      <c r="G453" t="s">
        <v>420</v>
      </c>
      <c r="H453">
        <v>1.648</v>
      </c>
      <c r="I453">
        <v>62.954</v>
      </c>
      <c r="K453" s="2">
        <v>0.93472222222222</v>
      </c>
      <c r="L453" s="3">
        <f t="shared" si="41"/>
        <v>296.9347222222222</v>
      </c>
      <c r="M453">
        <f t="shared" si="44"/>
        <v>439.955459510541</v>
      </c>
      <c r="N453">
        <f t="shared" si="46"/>
        <v>102.67726794047894</v>
      </c>
    </row>
    <row r="454" spans="1:14" ht="12.75">
      <c r="A454" t="s">
        <v>382</v>
      </c>
      <c r="B454" s="1">
        <v>36821</v>
      </c>
      <c r="C454" s="2">
        <v>0.9403356481481482</v>
      </c>
      <c r="D454" t="s">
        <v>419</v>
      </c>
      <c r="E454">
        <v>0.668</v>
      </c>
      <c r="F454">
        <v>8.9498</v>
      </c>
      <c r="G454" t="s">
        <v>420</v>
      </c>
      <c r="H454">
        <v>1.648</v>
      </c>
      <c r="I454">
        <v>62.2849</v>
      </c>
      <c r="K454" s="2">
        <v>0.936805555555553</v>
      </c>
      <c r="L454" s="3">
        <f aca="true" t="shared" si="47" ref="L454:L484">B454-DATE(1999,12,31)+K454</f>
        <v>296.93680555555557</v>
      </c>
      <c r="M454">
        <f t="shared" si="44"/>
        <v>466.41396945397935</v>
      </c>
      <c r="N454">
        <f t="shared" si="46"/>
        <v>101.88405125984144</v>
      </c>
    </row>
    <row r="455" spans="1:14" ht="12.75">
      <c r="A455" t="s">
        <v>383</v>
      </c>
      <c r="B455" s="1">
        <v>36821</v>
      </c>
      <c r="C455" s="2">
        <v>0.9424189814814815</v>
      </c>
      <c r="D455" t="s">
        <v>419</v>
      </c>
      <c r="E455">
        <v>0.666</v>
      </c>
      <c r="F455">
        <v>8.5935</v>
      </c>
      <c r="G455" t="s">
        <v>420</v>
      </c>
      <c r="H455">
        <v>1.648</v>
      </c>
      <c r="I455">
        <v>64.6407</v>
      </c>
      <c r="K455" s="2">
        <v>0.938888888888886</v>
      </c>
      <c r="L455" s="3">
        <f t="shared" si="47"/>
        <v>296.93888888888887</v>
      </c>
      <c r="M455">
        <f t="shared" si="44"/>
        <v>447.8455883374793</v>
      </c>
      <c r="N455">
        <f t="shared" si="46"/>
        <v>104.67684733852303</v>
      </c>
    </row>
    <row r="456" spans="1:14" ht="12.75">
      <c r="A456" t="s">
        <v>384</v>
      </c>
      <c r="B456" s="1">
        <v>36821</v>
      </c>
      <c r="C456" s="2">
        <v>0.9445023148148147</v>
      </c>
      <c r="D456" t="s">
        <v>419</v>
      </c>
      <c r="E456">
        <v>0.666</v>
      </c>
      <c r="F456">
        <v>9.1245</v>
      </c>
      <c r="G456" t="s">
        <v>420</v>
      </c>
      <c r="H456">
        <v>1.65</v>
      </c>
      <c r="I456">
        <v>60.7182</v>
      </c>
      <c r="K456" s="2">
        <v>0.94097222222222</v>
      </c>
      <c r="L456" s="3">
        <f t="shared" si="47"/>
        <v>296.94097222222223</v>
      </c>
      <c r="M456">
        <f t="shared" si="44"/>
        <v>475.5183651347332</v>
      </c>
      <c r="N456">
        <f t="shared" si="46"/>
        <v>100.02673161620845</v>
      </c>
    </row>
    <row r="457" spans="1:14" ht="12.75">
      <c r="A457" t="s">
        <v>385</v>
      </c>
      <c r="B457" s="1">
        <v>36821</v>
      </c>
      <c r="C457" s="2">
        <v>0.9465856481481482</v>
      </c>
      <c r="D457" t="s">
        <v>419</v>
      </c>
      <c r="E457">
        <v>0.668</v>
      </c>
      <c r="F457">
        <v>8.6954</v>
      </c>
      <c r="G457" t="s">
        <v>420</v>
      </c>
      <c r="H457">
        <v>1.65</v>
      </c>
      <c r="I457">
        <v>60.5389</v>
      </c>
      <c r="K457" s="2">
        <v>0.943055555555554</v>
      </c>
      <c r="L457" s="3">
        <f t="shared" si="47"/>
        <v>296.94305555555553</v>
      </c>
      <c r="M457">
        <f t="shared" si="44"/>
        <v>453.15605153077524</v>
      </c>
      <c r="N457">
        <f t="shared" si="46"/>
        <v>99.81417183315915</v>
      </c>
    </row>
    <row r="458" spans="1:14" ht="12.75">
      <c r="A458" t="s">
        <v>386</v>
      </c>
      <c r="B458" s="1">
        <v>36821</v>
      </c>
      <c r="C458" s="2">
        <v>0.9486805555555556</v>
      </c>
      <c r="D458" t="s">
        <v>419</v>
      </c>
      <c r="E458">
        <v>0.666</v>
      </c>
      <c r="F458">
        <v>8.2075</v>
      </c>
      <c r="G458" t="s">
        <v>420</v>
      </c>
      <c r="H458">
        <v>1.65</v>
      </c>
      <c r="I458">
        <v>63.5708</v>
      </c>
      <c r="K458" s="2">
        <v>0.945138888888887</v>
      </c>
      <c r="L458" s="3">
        <f t="shared" si="47"/>
        <v>296.9451388888889</v>
      </c>
      <c r="M458">
        <f t="shared" si="44"/>
        <v>427.7294078407938</v>
      </c>
      <c r="N458">
        <f t="shared" si="46"/>
        <v>103.4084830781523</v>
      </c>
    </row>
    <row r="459" spans="1:14" ht="12.75">
      <c r="A459" t="s">
        <v>387</v>
      </c>
      <c r="B459" s="1">
        <v>36821</v>
      </c>
      <c r="C459" s="2">
        <v>0.950763888888889</v>
      </c>
      <c r="D459" t="s">
        <v>419</v>
      </c>
      <c r="E459">
        <v>0.666</v>
      </c>
      <c r="F459">
        <v>9.0651</v>
      </c>
      <c r="G459" t="s">
        <v>420</v>
      </c>
      <c r="H459">
        <v>1.648</v>
      </c>
      <c r="I459">
        <v>62.4249</v>
      </c>
      <c r="K459" s="2">
        <v>0.94722222222222</v>
      </c>
      <c r="L459" s="3">
        <f t="shared" si="47"/>
        <v>296.9472222222222</v>
      </c>
      <c r="M459">
        <f t="shared" si="44"/>
        <v>472.4227663743623</v>
      </c>
      <c r="N459">
        <f t="shared" si="46"/>
        <v>102.05002097332107</v>
      </c>
    </row>
    <row r="460" spans="1:14" ht="12.75">
      <c r="A460" t="s">
        <v>388</v>
      </c>
      <c r="B460" s="1">
        <v>36821</v>
      </c>
      <c r="C460" s="2">
        <v>0.9528472222222222</v>
      </c>
      <c r="D460" t="s">
        <v>419</v>
      </c>
      <c r="E460">
        <v>0.666</v>
      </c>
      <c r="F460">
        <v>9.145</v>
      </c>
      <c r="G460" t="s">
        <v>420</v>
      </c>
      <c r="H460">
        <v>1.648</v>
      </c>
      <c r="I460">
        <v>59.9208</v>
      </c>
      <c r="K460" s="2">
        <v>0.949305555555554</v>
      </c>
      <c r="L460" s="3">
        <f t="shared" si="47"/>
        <v>296.94930555555555</v>
      </c>
      <c r="M460">
        <f t="shared" si="44"/>
        <v>476.5867115082618</v>
      </c>
      <c r="N460">
        <f t="shared" si="46"/>
        <v>99.08141554814637</v>
      </c>
    </row>
    <row r="461" spans="1:14" ht="12.75">
      <c r="A461" t="s">
        <v>427</v>
      </c>
      <c r="B461" s="1">
        <v>36821</v>
      </c>
      <c r="C461">
        <f>AVERAGE(C460,C462)</f>
        <v>0.9549305555555556</v>
      </c>
      <c r="D461" t="s">
        <v>419</v>
      </c>
      <c r="E461" t="s">
        <v>427</v>
      </c>
      <c r="F461" t="s">
        <v>427</v>
      </c>
      <c r="G461" t="s">
        <v>420</v>
      </c>
      <c r="H461" t="s">
        <v>427</v>
      </c>
      <c r="I461" t="s">
        <v>427</v>
      </c>
      <c r="K461" s="2">
        <v>0.951388888888887</v>
      </c>
      <c r="L461" s="3">
        <f t="shared" si="47"/>
        <v>296.9513888888889</v>
      </c>
      <c r="M461" t="s">
        <v>427</v>
      </c>
      <c r="N461" t="s">
        <v>427</v>
      </c>
    </row>
    <row r="462" spans="1:14" ht="12.75">
      <c r="A462" t="s">
        <v>389</v>
      </c>
      <c r="B462" s="1">
        <v>36821</v>
      </c>
      <c r="C462" s="2">
        <v>0.9570138888888889</v>
      </c>
      <c r="D462" t="s">
        <v>419</v>
      </c>
      <c r="E462">
        <v>0.668</v>
      </c>
      <c r="F462">
        <v>8.9166</v>
      </c>
      <c r="G462" t="s">
        <v>420</v>
      </c>
      <c r="H462">
        <v>1.648</v>
      </c>
      <c r="I462">
        <v>62.3091</v>
      </c>
      <c r="K462" s="2">
        <v>0.95347222222222</v>
      </c>
      <c r="L462" s="3">
        <f t="shared" si="47"/>
        <v>296.9534722222222</v>
      </c>
      <c r="M462">
        <f t="shared" si="44"/>
        <v>464.68376947343546</v>
      </c>
      <c r="N462">
        <f aca="true" t="shared" si="48" ref="N462:N467">(277-103)/(-60+(AVERAGE($Q$4,$P$367)))*I462+277-((277-103)/(-60+(AVERAGE($Q$4,$P$367)))*210)</f>
        <v>101.91274031031435</v>
      </c>
    </row>
    <row r="463" spans="1:14" ht="12.75">
      <c r="A463" t="s">
        <v>390</v>
      </c>
      <c r="B463" s="1">
        <v>36821</v>
      </c>
      <c r="C463" s="2">
        <v>0.9590972222222223</v>
      </c>
      <c r="D463" t="s">
        <v>419</v>
      </c>
      <c r="E463">
        <v>0.666</v>
      </c>
      <c r="F463">
        <v>8.571</v>
      </c>
      <c r="G463" t="s">
        <v>420</v>
      </c>
      <c r="H463">
        <v>1.646</v>
      </c>
      <c r="I463">
        <v>60.0232</v>
      </c>
      <c r="K463" s="2">
        <v>0.955555555555553</v>
      </c>
      <c r="L463" s="3">
        <f t="shared" si="47"/>
        <v>296.9555555555556</v>
      </c>
      <c r="M463">
        <f t="shared" si="44"/>
        <v>446.67301304946005</v>
      </c>
      <c r="N463">
        <f t="shared" si="48"/>
        <v>99.20281053857718</v>
      </c>
    </row>
    <row r="464" spans="1:14" ht="12.75">
      <c r="A464" t="s">
        <v>391</v>
      </c>
      <c r="B464" s="1">
        <v>36821</v>
      </c>
      <c r="C464" s="2">
        <v>0.9611805555555555</v>
      </c>
      <c r="D464" t="s">
        <v>419</v>
      </c>
      <c r="E464">
        <v>0.666</v>
      </c>
      <c r="F464">
        <v>8.7876</v>
      </c>
      <c r="G464" t="s">
        <v>420</v>
      </c>
      <c r="H464">
        <v>1.65</v>
      </c>
      <c r="I464">
        <v>65.3874</v>
      </c>
      <c r="K464" s="2">
        <v>0.957638888888886</v>
      </c>
      <c r="L464" s="3">
        <f t="shared" si="47"/>
        <v>296.9576388888889</v>
      </c>
      <c r="M464">
        <f t="shared" si="44"/>
        <v>457.9610044887918</v>
      </c>
      <c r="N464">
        <f t="shared" si="48"/>
        <v>105.56205866034645</v>
      </c>
    </row>
    <row r="465" spans="1:14" ht="12.75">
      <c r="A465" t="s">
        <v>392</v>
      </c>
      <c r="B465" s="1">
        <v>36821</v>
      </c>
      <c r="C465" s="2">
        <v>0.963275462962963</v>
      </c>
      <c r="D465" t="s">
        <v>419</v>
      </c>
      <c r="E465">
        <v>0.666</v>
      </c>
      <c r="F465">
        <v>8.7302</v>
      </c>
      <c r="G465" t="s">
        <v>420</v>
      </c>
      <c r="H465">
        <v>1.648</v>
      </c>
      <c r="I465">
        <v>62.7564</v>
      </c>
      <c r="K465" s="2">
        <v>0.959722222222219</v>
      </c>
      <c r="L465" s="3">
        <f t="shared" si="47"/>
        <v>296.95972222222224</v>
      </c>
      <c r="M465">
        <f t="shared" si="44"/>
        <v>454.9696346429117</v>
      </c>
      <c r="N465">
        <f t="shared" si="48"/>
        <v>102.44301354488192</v>
      </c>
    </row>
    <row r="466" spans="1:14" ht="12.75">
      <c r="A466" t="s">
        <v>393</v>
      </c>
      <c r="B466" s="1">
        <v>36821</v>
      </c>
      <c r="C466" s="2">
        <v>0.9653587962962963</v>
      </c>
      <c r="D466" t="s">
        <v>419</v>
      </c>
      <c r="E466">
        <v>0.666</v>
      </c>
      <c r="F466">
        <v>8.5572</v>
      </c>
      <c r="G466" t="s">
        <v>420</v>
      </c>
      <c r="H466">
        <v>1.646</v>
      </c>
      <c r="I466">
        <v>64.232</v>
      </c>
      <c r="K466" s="2">
        <v>0.961805555555554</v>
      </c>
      <c r="L466" s="3">
        <f t="shared" si="47"/>
        <v>296.96180555555554</v>
      </c>
      <c r="M466">
        <f t="shared" si="44"/>
        <v>445.95383353947494</v>
      </c>
      <c r="N466">
        <f t="shared" si="48"/>
        <v>104.1923343249577</v>
      </c>
    </row>
    <row r="467" spans="1:14" ht="12.75">
      <c r="A467" t="s">
        <v>394</v>
      </c>
      <c r="B467" s="1">
        <v>36821</v>
      </c>
      <c r="C467" s="2">
        <v>0.9674421296296297</v>
      </c>
      <c r="D467" t="s">
        <v>419</v>
      </c>
      <c r="E467">
        <v>0.668</v>
      </c>
      <c r="F467">
        <v>7.9373</v>
      </c>
      <c r="G467" t="s">
        <v>420</v>
      </c>
      <c r="H467">
        <v>1.65</v>
      </c>
      <c r="I467">
        <v>63.7309</v>
      </c>
      <c r="K467" s="2">
        <v>0.963888888888887</v>
      </c>
      <c r="L467" s="3">
        <f t="shared" si="47"/>
        <v>296.9638888888889</v>
      </c>
      <c r="M467">
        <f t="shared" si="44"/>
        <v>413.64808149311386</v>
      </c>
      <c r="N467">
        <f t="shared" si="48"/>
        <v>103.59828130049578</v>
      </c>
    </row>
    <row r="468" spans="1:14" ht="12.75">
      <c r="A468" t="s">
        <v>427</v>
      </c>
      <c r="B468" s="1">
        <v>36821</v>
      </c>
      <c r="C468">
        <f>AVERAGE(C467,C469)</f>
        <v>0.969525462962963</v>
      </c>
      <c r="D468" t="s">
        <v>419</v>
      </c>
      <c r="E468" t="s">
        <v>427</v>
      </c>
      <c r="F468" t="s">
        <v>427</v>
      </c>
      <c r="G468" t="s">
        <v>420</v>
      </c>
      <c r="H468" t="s">
        <v>427</v>
      </c>
      <c r="I468" t="s">
        <v>427</v>
      </c>
      <c r="K468" s="2">
        <v>0.96597222222222</v>
      </c>
      <c r="L468" s="3">
        <f t="shared" si="47"/>
        <v>296.9659722222222</v>
      </c>
      <c r="M468" t="s">
        <v>427</v>
      </c>
      <c r="N468" t="s">
        <v>427</v>
      </c>
    </row>
    <row r="469" spans="1:14" ht="12.75">
      <c r="A469" t="s">
        <v>395</v>
      </c>
      <c r="B469" s="1">
        <v>36821</v>
      </c>
      <c r="C469" s="2">
        <v>0.9716087962962963</v>
      </c>
      <c r="D469" t="s">
        <v>419</v>
      </c>
      <c r="E469">
        <v>0.666</v>
      </c>
      <c r="F469">
        <v>8.775</v>
      </c>
      <c r="G469" t="s">
        <v>420</v>
      </c>
      <c r="H469">
        <v>1.648</v>
      </c>
      <c r="I469">
        <v>62.8455</v>
      </c>
      <c r="K469" s="2">
        <v>0.968055555555553</v>
      </c>
      <c r="L469" s="3">
        <f t="shared" si="47"/>
        <v>296.96805555555557</v>
      </c>
      <c r="M469">
        <f t="shared" si="44"/>
        <v>457.3043623275011</v>
      </c>
      <c r="N469">
        <f aca="true" t="shared" si="49" ref="N469:N477">(277-103)/(-60+(AVERAGE($Q$4,$P$367)))*I469+277-((277-103)/(-60+(AVERAGE($Q$4,$P$367)))*210)</f>
        <v>102.54864141253216</v>
      </c>
    </row>
    <row r="470" spans="1:14" ht="12.75">
      <c r="A470" t="s">
        <v>396</v>
      </c>
      <c r="B470" s="1">
        <v>36821</v>
      </c>
      <c r="C470" s="2">
        <v>0.9736921296296296</v>
      </c>
      <c r="D470" t="s">
        <v>419</v>
      </c>
      <c r="E470">
        <v>0.668</v>
      </c>
      <c r="F470">
        <v>8.8371</v>
      </c>
      <c r="G470" t="s">
        <v>420</v>
      </c>
      <c r="H470">
        <v>1.648</v>
      </c>
      <c r="I470">
        <v>64.8354</v>
      </c>
      <c r="K470" s="2">
        <v>0.970138888888886</v>
      </c>
      <c r="L470" s="3">
        <f t="shared" si="47"/>
        <v>296.97013888888887</v>
      </c>
      <c r="M470">
        <f t="shared" si="44"/>
        <v>460.5406701224342</v>
      </c>
      <c r="N470">
        <f t="shared" si="49"/>
        <v>104.90766379005515</v>
      </c>
    </row>
    <row r="471" spans="1:14" ht="12.75">
      <c r="A471" t="s">
        <v>397</v>
      </c>
      <c r="B471" s="1">
        <v>36821</v>
      </c>
      <c r="C471" s="2">
        <v>0.9757870370370371</v>
      </c>
      <c r="D471" t="s">
        <v>419</v>
      </c>
      <c r="E471">
        <v>0.666</v>
      </c>
      <c r="F471">
        <v>9.1177</v>
      </c>
      <c r="G471" t="s">
        <v>420</v>
      </c>
      <c r="H471">
        <v>1.648</v>
      </c>
      <c r="I471">
        <v>63.8605</v>
      </c>
      <c r="K471" s="2">
        <v>0.97222222222222</v>
      </c>
      <c r="L471" s="3">
        <f t="shared" si="47"/>
        <v>296.97222222222223</v>
      </c>
      <c r="M471">
        <f t="shared" si="44"/>
        <v>475.1639868254651</v>
      </c>
      <c r="N471">
        <f t="shared" si="49"/>
        <v>103.75192183525985</v>
      </c>
    </row>
    <row r="472" spans="1:14" ht="12.75">
      <c r="A472" t="s">
        <v>398</v>
      </c>
      <c r="B472" s="1">
        <v>36821</v>
      </c>
      <c r="C472" s="2">
        <v>0.9778703703703703</v>
      </c>
      <c r="D472" t="s">
        <v>419</v>
      </c>
      <c r="E472">
        <v>0.666</v>
      </c>
      <c r="F472">
        <v>8.8434</v>
      </c>
      <c r="G472" t="s">
        <v>420</v>
      </c>
      <c r="H472">
        <v>1.648</v>
      </c>
      <c r="I472">
        <v>61.7146</v>
      </c>
      <c r="K472" s="2">
        <v>0.974305555555554</v>
      </c>
      <c r="L472" s="3">
        <f t="shared" si="47"/>
        <v>296.97430555555553</v>
      </c>
      <c r="M472">
        <f t="shared" si="44"/>
        <v>460.86899120307964</v>
      </c>
      <c r="N472">
        <f t="shared" si="49"/>
        <v>101.20796177700242</v>
      </c>
    </row>
    <row r="473" spans="1:14" ht="12.75">
      <c r="A473" t="s">
        <v>399</v>
      </c>
      <c r="B473" s="1">
        <v>36821</v>
      </c>
      <c r="C473" s="2">
        <v>0.9799537037037037</v>
      </c>
      <c r="D473" t="s">
        <v>419</v>
      </c>
      <c r="E473">
        <v>0.668</v>
      </c>
      <c r="F473">
        <v>8.1802</v>
      </c>
      <c r="G473" t="s">
        <v>420</v>
      </c>
      <c r="H473">
        <v>1.648</v>
      </c>
      <c r="I473">
        <v>60.3087</v>
      </c>
      <c r="K473" s="2">
        <v>0.976388888888887</v>
      </c>
      <c r="L473" s="3">
        <f t="shared" si="47"/>
        <v>296.9763888888889</v>
      </c>
      <c r="M473">
        <f t="shared" si="44"/>
        <v>426.30668315799704</v>
      </c>
      <c r="N473">
        <f t="shared" si="49"/>
        <v>99.54127020428041</v>
      </c>
    </row>
    <row r="474" spans="1:14" ht="12.75">
      <c r="A474" t="s">
        <v>400</v>
      </c>
      <c r="B474" s="1">
        <v>36821</v>
      </c>
      <c r="C474" s="2">
        <v>0.982037037037037</v>
      </c>
      <c r="D474" t="s">
        <v>419</v>
      </c>
      <c r="E474">
        <v>0.666</v>
      </c>
      <c r="F474">
        <v>8.3986</v>
      </c>
      <c r="G474" t="s">
        <v>420</v>
      </c>
      <c r="H474">
        <v>1.646</v>
      </c>
      <c r="I474">
        <v>62.4346</v>
      </c>
      <c r="K474" s="2">
        <v>0.97847222222222</v>
      </c>
      <c r="L474" s="3">
        <f t="shared" si="47"/>
        <v>296.9784722222222</v>
      </c>
      <c r="M474">
        <f t="shared" si="44"/>
        <v>437.68848062037046</v>
      </c>
      <c r="N474">
        <f t="shared" si="49"/>
        <v>102.06152030346931</v>
      </c>
    </row>
    <row r="475" spans="1:14" ht="12.75">
      <c r="A475" t="s">
        <v>401</v>
      </c>
      <c r="B475" s="1">
        <v>36821</v>
      </c>
      <c r="C475" s="2">
        <v>0.9841203703703704</v>
      </c>
      <c r="D475" t="s">
        <v>419</v>
      </c>
      <c r="E475">
        <v>0.666</v>
      </c>
      <c r="F475">
        <v>9.3474</v>
      </c>
      <c r="G475" t="s">
        <v>420</v>
      </c>
      <c r="H475">
        <v>1.65</v>
      </c>
      <c r="I475">
        <v>63.6503</v>
      </c>
      <c r="K475" s="2">
        <v>0.980555555555554</v>
      </c>
      <c r="L475" s="3">
        <f t="shared" si="47"/>
        <v>296.98055555555555</v>
      </c>
      <c r="M475">
        <f t="shared" si="44"/>
        <v>487.1346776547104</v>
      </c>
      <c r="N475">
        <f t="shared" si="49"/>
        <v>103.50273016544969</v>
      </c>
    </row>
    <row r="476" spans="1:14" ht="12.75">
      <c r="A476" t="s">
        <v>402</v>
      </c>
      <c r="B476" s="1">
        <v>36821</v>
      </c>
      <c r="C476" s="2">
        <v>0.9862037037037038</v>
      </c>
      <c r="D476" t="s">
        <v>419</v>
      </c>
      <c r="E476">
        <v>0.668</v>
      </c>
      <c r="F476">
        <v>9.3863</v>
      </c>
      <c r="G476" t="s">
        <v>420</v>
      </c>
      <c r="H476">
        <v>1.65</v>
      </c>
      <c r="I476">
        <v>63.7822</v>
      </c>
      <c r="K476" s="2">
        <v>0.982638888888887</v>
      </c>
      <c r="L476" s="3">
        <f t="shared" si="47"/>
        <v>296.9826388888889</v>
      </c>
      <c r="M476">
        <f t="shared" si="44"/>
        <v>489.1619300415526</v>
      </c>
      <c r="N476">
        <f t="shared" si="49"/>
        <v>103.65909734550661</v>
      </c>
    </row>
    <row r="477" spans="1:14" ht="12.75">
      <c r="A477" t="s">
        <v>403</v>
      </c>
      <c r="B477" s="1">
        <v>36821</v>
      </c>
      <c r="C477" s="2">
        <v>0.988287037037037</v>
      </c>
      <c r="D477" t="s">
        <v>419</v>
      </c>
      <c r="E477">
        <v>0.666</v>
      </c>
      <c r="F477">
        <v>8.638</v>
      </c>
      <c r="G477" t="s">
        <v>420</v>
      </c>
      <c r="H477">
        <v>1.65</v>
      </c>
      <c r="I477">
        <v>63.0861</v>
      </c>
      <c r="K477" s="2">
        <v>0.98472222222222</v>
      </c>
      <c r="L477" s="3">
        <f t="shared" si="47"/>
        <v>296.9847222222222</v>
      </c>
      <c r="M477">
        <f t="shared" si="44"/>
        <v>450.1646816848951</v>
      </c>
      <c r="N477">
        <f t="shared" si="49"/>
        <v>102.83387222012658</v>
      </c>
    </row>
    <row r="478" spans="1:14" ht="12.75">
      <c r="A478" t="s">
        <v>427</v>
      </c>
      <c r="B478" s="1">
        <v>36821</v>
      </c>
      <c r="C478">
        <f>AVERAGE(C477,C479)</f>
        <v>0.9903761574074075</v>
      </c>
      <c r="D478" t="s">
        <v>419</v>
      </c>
      <c r="E478" t="s">
        <v>427</v>
      </c>
      <c r="F478" t="s">
        <v>427</v>
      </c>
      <c r="G478" t="s">
        <v>420</v>
      </c>
      <c r="H478" t="s">
        <v>427</v>
      </c>
      <c r="I478" t="s">
        <v>427</v>
      </c>
      <c r="K478" s="2">
        <v>0.986805555555553</v>
      </c>
      <c r="L478" s="3">
        <f t="shared" si="47"/>
        <v>296.9868055555556</v>
      </c>
      <c r="M478" t="s">
        <v>427</v>
      </c>
      <c r="N478" t="s">
        <v>427</v>
      </c>
    </row>
    <row r="479" spans="1:14" ht="12.75">
      <c r="A479" t="s">
        <v>404</v>
      </c>
      <c r="B479" s="1">
        <v>36821</v>
      </c>
      <c r="C479" s="2">
        <v>0.9924652777777778</v>
      </c>
      <c r="D479" t="s">
        <v>419</v>
      </c>
      <c r="E479">
        <v>0.668</v>
      </c>
      <c r="F479">
        <v>8.9268</v>
      </c>
      <c r="G479" t="s">
        <v>420</v>
      </c>
      <c r="H479">
        <v>1.65</v>
      </c>
      <c r="I479">
        <v>61.7816</v>
      </c>
      <c r="K479" s="2">
        <v>0.988888888888886</v>
      </c>
      <c r="L479" s="3">
        <f t="shared" si="47"/>
        <v>296.9888888888889</v>
      </c>
      <c r="M479">
        <f t="shared" si="44"/>
        <v>465.2153369373375</v>
      </c>
      <c r="N479">
        <f aca="true" t="shared" si="50" ref="N479:N484">(277-103)/(-60+(AVERAGE($Q$4,$P$367)))*I479+277-((277-103)/(-60+(AVERAGE($Q$4,$P$367)))*210)</f>
        <v>101.28739013988195</v>
      </c>
    </row>
    <row r="480" spans="1:14" ht="12.75">
      <c r="A480" t="s">
        <v>405</v>
      </c>
      <c r="B480" s="1">
        <v>36821</v>
      </c>
      <c r="C480" s="2">
        <v>0.994548611111111</v>
      </c>
      <c r="D480" t="s">
        <v>419</v>
      </c>
      <c r="E480">
        <v>0.666</v>
      </c>
      <c r="F480">
        <v>8.9844</v>
      </c>
      <c r="G480" t="s">
        <v>420</v>
      </c>
      <c r="H480">
        <v>1.646</v>
      </c>
      <c r="I480">
        <v>64.7751</v>
      </c>
      <c r="K480" s="2">
        <v>0.990972222222219</v>
      </c>
      <c r="L480" s="3">
        <f t="shared" si="47"/>
        <v>296.99097222222224</v>
      </c>
      <c r="M480">
        <f t="shared" si="44"/>
        <v>468.2171296746668</v>
      </c>
      <c r="N480">
        <f t="shared" si="50"/>
        <v>104.83617826346352</v>
      </c>
    </row>
    <row r="481" spans="1:14" ht="12.75">
      <c r="A481" t="s">
        <v>406</v>
      </c>
      <c r="B481" s="1">
        <v>36821</v>
      </c>
      <c r="C481" s="2">
        <v>0.9966319444444444</v>
      </c>
      <c r="D481" t="s">
        <v>419</v>
      </c>
      <c r="E481">
        <v>0.666</v>
      </c>
      <c r="F481">
        <v>7.9768</v>
      </c>
      <c r="G481" t="s">
        <v>420</v>
      </c>
      <c r="H481">
        <v>1.646</v>
      </c>
      <c r="I481">
        <v>63.7825</v>
      </c>
      <c r="K481" s="2">
        <v>0.993055555555554</v>
      </c>
      <c r="L481" s="3">
        <f t="shared" si="47"/>
        <v>296.99305555555554</v>
      </c>
      <c r="M481">
        <f t="shared" si="44"/>
        <v>415.70660255430323</v>
      </c>
      <c r="N481">
        <f t="shared" si="50"/>
        <v>103.6594529948926</v>
      </c>
    </row>
    <row r="482" spans="1:14" ht="12.75">
      <c r="A482" t="s">
        <v>407</v>
      </c>
      <c r="B482" s="1">
        <v>36821</v>
      </c>
      <c r="C482" s="2">
        <v>0.9987152777777778</v>
      </c>
      <c r="D482" t="s">
        <v>419</v>
      </c>
      <c r="E482">
        <v>0.666</v>
      </c>
      <c r="F482">
        <v>9.6131</v>
      </c>
      <c r="G482" t="s">
        <v>420</v>
      </c>
      <c r="H482">
        <v>1.645</v>
      </c>
      <c r="I482">
        <v>62.2443</v>
      </c>
      <c r="K482" s="2">
        <v>0.995138888888887</v>
      </c>
      <c r="L482" s="3">
        <f t="shared" si="47"/>
        <v>296.9951388888889</v>
      </c>
      <c r="M482">
        <f t="shared" si="44"/>
        <v>500.98148894478635</v>
      </c>
      <c r="N482">
        <f t="shared" si="50"/>
        <v>101.83592004293229</v>
      </c>
    </row>
    <row r="483" spans="1:14" ht="12.75">
      <c r="A483" t="s">
        <v>408</v>
      </c>
      <c r="B483" s="1">
        <v>36821</v>
      </c>
      <c r="C483" s="2">
        <v>0.0008564814814814815</v>
      </c>
      <c r="D483" t="s">
        <v>419</v>
      </c>
      <c r="E483">
        <v>0.666</v>
      </c>
      <c r="F483">
        <v>9.4934</v>
      </c>
      <c r="G483" t="s">
        <v>420</v>
      </c>
      <c r="H483">
        <v>1.648</v>
      </c>
      <c r="I483">
        <v>64.2911</v>
      </c>
      <c r="K483" s="2">
        <v>0.99722222222222</v>
      </c>
      <c r="L483" s="3">
        <f t="shared" si="47"/>
        <v>296.9972222222222</v>
      </c>
      <c r="M483">
        <f t="shared" si="44"/>
        <v>494.74338841252404</v>
      </c>
      <c r="N483">
        <f t="shared" si="50"/>
        <v>104.26239725400524</v>
      </c>
    </row>
    <row r="484" spans="1:14" ht="12.75">
      <c r="A484" t="s">
        <v>409</v>
      </c>
      <c r="B484" s="1">
        <v>36821</v>
      </c>
      <c r="C484" s="2">
        <v>0.0028819444444444444</v>
      </c>
      <c r="D484" t="s">
        <v>419</v>
      </c>
      <c r="E484">
        <v>0.666</v>
      </c>
      <c r="F484">
        <v>9.1181</v>
      </c>
      <c r="G484" t="s">
        <v>420</v>
      </c>
      <c r="H484">
        <v>1.646</v>
      </c>
      <c r="I484">
        <v>65.8605</v>
      </c>
      <c r="K484" s="2">
        <v>0.999305555555553</v>
      </c>
      <c r="L484" s="3">
        <f t="shared" si="47"/>
        <v>296.99930555555557</v>
      </c>
      <c r="M484">
        <f t="shared" si="44"/>
        <v>475.1848326083633</v>
      </c>
      <c r="N484">
        <f t="shared" si="50"/>
        <v>106.1229177421124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