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5" windowWidth="11355" windowHeight="6540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<sst xmlns="http://schemas.openxmlformats.org/spreadsheetml/2006/main" count="2466" uniqueCount="354">
  <si>
    <t>c:\data\co\001026a\fld1923</t>
  </si>
  <si>
    <t>c:\data\co\001026a\fld1924</t>
  </si>
  <si>
    <t>c:\data\co\001026a\fld1925</t>
  </si>
  <si>
    <t>c:\data\co\001026a\fld1926</t>
  </si>
  <si>
    <t>c:\data\co\001026a\fld1927</t>
  </si>
  <si>
    <t>c:\data\co\001026a\fld1928</t>
  </si>
  <si>
    <t>c:\data\co\001026a\fld1929</t>
  </si>
  <si>
    <t>c:\data\co\001026a\fld1930</t>
  </si>
  <si>
    <t>c:\data\co\001026a\fld1931</t>
  </si>
  <si>
    <t>c:\data\co\001026a\fld1932</t>
  </si>
  <si>
    <t>c:\data\co\001026a\fld1933</t>
  </si>
  <si>
    <t>c:\data\co\001026a\fld1934</t>
  </si>
  <si>
    <t>c:\data\co\001026a\fld1935</t>
  </si>
  <si>
    <t>c:\data\co\001026a\fld1936</t>
  </si>
  <si>
    <t>c:\data\co\001026a\fld1937</t>
  </si>
  <si>
    <t>c:\data\co\001026a\fld1938</t>
  </si>
  <si>
    <t>c:\data\co\001026a\fld1939</t>
  </si>
  <si>
    <t>c:\data\co\001026a\fld1940</t>
  </si>
  <si>
    <t>c:\data\co\001026a\fld1941</t>
  </si>
  <si>
    <t>c:\data\co\001026a\fld1942</t>
  </si>
  <si>
    <t>c:\data\co\001026a\fld1943</t>
  </si>
  <si>
    <t>c:\data\co\001026a\fld1944</t>
  </si>
  <si>
    <t>c:\data\co\001026a\fld1945</t>
  </si>
  <si>
    <t>c:\data\co\001026a\fld1946</t>
  </si>
  <si>
    <t>c:\data\co\001026a\fld1947</t>
  </si>
  <si>
    <t>c:\data\co\001026a\fld1948</t>
  </si>
  <si>
    <t>c:\data\co\001026a\fld1949</t>
  </si>
  <si>
    <t>c:\data\co\001026a\fld1950</t>
  </si>
  <si>
    <t>c:\data\co\001026a\fld1951</t>
  </si>
  <si>
    <t>c:\data\co\001026a\fld1952</t>
  </si>
  <si>
    <t>c:\data\co\001026a\fld1953</t>
  </si>
  <si>
    <t>c:\data\co\001026a\fld1954</t>
  </si>
  <si>
    <t>c:\data\co\001026a\fld1955</t>
  </si>
  <si>
    <t>c:\data\co\001026a\fld1956</t>
  </si>
  <si>
    <t>c:\data\co\001026a\fld1957</t>
  </si>
  <si>
    <t>c:\data\co\001026a\fld1958</t>
  </si>
  <si>
    <t>c:\data\co\001026a\fld1959</t>
  </si>
  <si>
    <t>c:\data\co\001026a\fld1960</t>
  </si>
  <si>
    <t>c:\data\co\001026a\fld1961</t>
  </si>
  <si>
    <t>c:\data\co\001026a\fld1962</t>
  </si>
  <si>
    <t>c:\data\co\001026a\fld1963</t>
  </si>
  <si>
    <t>c:\data\co\001026a\fld1964</t>
  </si>
  <si>
    <t>c:\data\co\001026a\fld1965</t>
  </si>
  <si>
    <t>c:\data\co\001026a\fld1966</t>
  </si>
  <si>
    <t>c:\data\co\001026a\fld1967</t>
  </si>
  <si>
    <t>c:\data\co\001026a\fld1968</t>
  </si>
  <si>
    <t>c:\data\co\001026a\fld1969</t>
  </si>
  <si>
    <t>c:\data\co\001026a\fld1970</t>
  </si>
  <si>
    <t>c:\data\co\001026a\fld1971</t>
  </si>
  <si>
    <t>c:\data\co\001026a\fld1972</t>
  </si>
  <si>
    <t>c:\data\co\001026a\fld1973</t>
  </si>
  <si>
    <t>c:\data\co\001026a\fld1974</t>
  </si>
  <si>
    <t>c:\data\co\001026a\fld1975</t>
  </si>
  <si>
    <t>c:\data\co\001026a\fld1976</t>
  </si>
  <si>
    <t>c:\data\co\001026a\fld1977</t>
  </si>
  <si>
    <t>c:\data\co\001026a\fld1978</t>
  </si>
  <si>
    <t>c:\data\co\001026a\fld1979</t>
  </si>
  <si>
    <t>c:\data\co\001026a\fld1980</t>
  </si>
  <si>
    <t>c:\data\co\001026a\fld1981</t>
  </si>
  <si>
    <t>c:\data\co\001026a\fld1982</t>
  </si>
  <si>
    <t>c:\data\co\001026a\fld1983</t>
  </si>
  <si>
    <t>c:\data\co\001026a\fld1984</t>
  </si>
  <si>
    <t>c:\data\co\001026a\fld1985</t>
  </si>
  <si>
    <t>c:\data\co\001026a\fld1986</t>
  </si>
  <si>
    <t>c:\data\co\001026a\fld1987</t>
  </si>
  <si>
    <t>c:\data\co\001026a\fld1988</t>
  </si>
  <si>
    <t>c:\data\co\001026a\fld1989</t>
  </si>
  <si>
    <t>c:\data\co\001026a\fld1990</t>
  </si>
  <si>
    <t>c:\data\co\001026a\fld1991</t>
  </si>
  <si>
    <t>c:\data\co\001026a\fld1992</t>
  </si>
  <si>
    <t>c:\data\co\001026a\fld1993</t>
  </si>
  <si>
    <t>c:\data\co\001026a\fld1994</t>
  </si>
  <si>
    <t>c:\data\co\001026a\fld1995</t>
  </si>
  <si>
    <t>c:\data\co\001026a\fld1996</t>
  </si>
  <si>
    <t>c:\data\co\001026a\fld1997</t>
  </si>
  <si>
    <t>c:\data\co\001026a\fld1998</t>
  </si>
  <si>
    <t>c:\data\co\001026a\fld1999</t>
  </si>
  <si>
    <t>c:\data\co\001026a\fld2000</t>
  </si>
  <si>
    <t>c:\data\co\001026a\fld2001</t>
  </si>
  <si>
    <t>c:\data\co\001026a\fld2002</t>
  </si>
  <si>
    <t>c:\data\co\001026a\fld2003</t>
  </si>
  <si>
    <t>c:\data\co\001026a\fld2004</t>
  </si>
  <si>
    <t>c:\data\co\001026a\fld2005</t>
  </si>
  <si>
    <t>c:\data\co\001026a\fld2006</t>
  </si>
  <si>
    <t>c:\data\co\001026a\fld2007</t>
  </si>
  <si>
    <t>c:\data\co\001026a\fld2008</t>
  </si>
  <si>
    <t>c:\data\co\001026a\fld2009</t>
  </si>
  <si>
    <t>c:\data\co\001026a\fld2010</t>
  </si>
  <si>
    <t>c:\data\co\001026a\fld2011</t>
  </si>
  <si>
    <t>c:\data\co\001026a\fld2012</t>
  </si>
  <si>
    <t>c:\data\co\001026a\fld2013</t>
  </si>
  <si>
    <t>c:\data\co\001026a\fld2014</t>
  </si>
  <si>
    <t>c:\data\co\001026a\fld2015</t>
  </si>
  <si>
    <t>c:\data\co\001026a\fld2016</t>
  </si>
  <si>
    <t>c:\data\co\001026a\fld2017</t>
  </si>
  <si>
    <t>c:\data\co\001026a\fld2018</t>
  </si>
  <si>
    <t>c:\data\co\001026a\fld2019</t>
  </si>
  <si>
    <t>c:\data\co\001026a\fld2020</t>
  </si>
  <si>
    <t>c:\data\co\001031\fld01</t>
  </si>
  <si>
    <t>c:\data\co\001031\fld02</t>
  </si>
  <si>
    <t>c:\data\co\001031\fld03</t>
  </si>
  <si>
    <t>c:\data\co\001031\fld04</t>
  </si>
  <si>
    <t>c:\data\co\001031\fld05</t>
  </si>
  <si>
    <t>c:\data\co\001031\fld06</t>
  </si>
  <si>
    <t>c:\data\co\001031\fld07</t>
  </si>
  <si>
    <t>c:\data\co\001031\fld08</t>
  </si>
  <si>
    <t>c:\data\co\001031\fld09</t>
  </si>
  <si>
    <t>c:\data\co\001031\fld10</t>
  </si>
  <si>
    <t>c:\data\co\001031\fld11</t>
  </si>
  <si>
    <t>c:\data\co\001031\fld12</t>
  </si>
  <si>
    <t>c:\data\co\001031\fld13</t>
  </si>
  <si>
    <t>c:\data\co\001031\fld14</t>
  </si>
  <si>
    <t>c:\data\co\001031\fld15</t>
  </si>
  <si>
    <t>c:\data\co\001031\fld16</t>
  </si>
  <si>
    <t>c:\data\co\001031\fld17</t>
  </si>
  <si>
    <t>c:\data\co\001031\fld18</t>
  </si>
  <si>
    <t>c:\data\co\001031\fld19</t>
  </si>
  <si>
    <t>c:\data\co\001031\fld20</t>
  </si>
  <si>
    <t>c:\data\co\001031\fld21</t>
  </si>
  <si>
    <t>c:\data\co\001031\fld22</t>
  </si>
  <si>
    <t>c:\data\co\001031\fld23</t>
  </si>
  <si>
    <t>c:\data\co\001031\fld24</t>
  </si>
  <si>
    <t>c:\data\co\001031\fld25</t>
  </si>
  <si>
    <t>c:\data\co\001031\fld26</t>
  </si>
  <si>
    <t>c:\data\co\001031\fld27</t>
  </si>
  <si>
    <t>c:\data\co\001031\fld28</t>
  </si>
  <si>
    <t>c:\data\co\001031\fld29</t>
  </si>
  <si>
    <t>c:\data\co\001031\fld30</t>
  </si>
  <si>
    <t>c:\data\co\001031\fld31</t>
  </si>
  <si>
    <t>problem with</t>
  </si>
  <si>
    <t>c:\data\co\001031\fld32</t>
  </si>
  <si>
    <t>c:\data\co\001031\fld33</t>
  </si>
  <si>
    <t>c:\data\co\001031\fld34</t>
  </si>
  <si>
    <t>c:\data\co\001031\fld35</t>
  </si>
  <si>
    <t>c:\data\co\001031\fld36</t>
  </si>
  <si>
    <t>tank closed?</t>
  </si>
  <si>
    <t>c:\data\co\001031\fld37</t>
  </si>
  <si>
    <t>c:\data\co\001031\fld38</t>
  </si>
  <si>
    <t>c:\data\co\001031\fld39</t>
  </si>
  <si>
    <t>c:\data\co\001031\fld40</t>
  </si>
  <si>
    <t>c:\data\co\001031\fld41</t>
  </si>
  <si>
    <t>c:\data\co\001031\fld42</t>
  </si>
  <si>
    <t>c:\data\co\001031\fld43</t>
  </si>
  <si>
    <t>c:\data\co\001031\fld44</t>
  </si>
  <si>
    <t>c:\data\co\001031\fld45</t>
  </si>
  <si>
    <t>c:\data\co\001031\fld46</t>
  </si>
  <si>
    <t>c:\data\co\001031\fld47</t>
  </si>
  <si>
    <t>c:\data\co\001031\fld48</t>
  </si>
  <si>
    <t>c:\data\co\001031\fld49</t>
  </si>
  <si>
    <t>c:\data\co\001031\fld50</t>
  </si>
  <si>
    <t>c:\data\co\001031\fld51</t>
  </si>
  <si>
    <t>c:\data\co\001031\fld52</t>
  </si>
  <si>
    <t>c:\data\co\001031\fld53</t>
  </si>
  <si>
    <t>c:\data\co\001031\fld54</t>
  </si>
  <si>
    <t>c:\data\co\001031\fld55</t>
  </si>
  <si>
    <t>c:\data\co\001031\fld56</t>
  </si>
  <si>
    <t>c:\data\co\001031\fld57</t>
  </si>
  <si>
    <t>c:\data\co\001031\fld58</t>
  </si>
  <si>
    <t>c:\data\co\001031\fld59</t>
  </si>
  <si>
    <t>c:\data\co\001031\fld60</t>
  </si>
  <si>
    <t>c:\data\co\001031\fld61</t>
  </si>
  <si>
    <t>c:\data\co\001031\fld62</t>
  </si>
  <si>
    <t>c:\data\co\001031\fld63</t>
  </si>
  <si>
    <t>c:\data\co\001031\fld64</t>
  </si>
  <si>
    <t>c:\data\co\001031\fld65</t>
  </si>
  <si>
    <t>c:\data\co\001031\fld66</t>
  </si>
  <si>
    <t>c:\data\co\001031\fld67</t>
  </si>
  <si>
    <t>c:\data\co\001031\fld68</t>
  </si>
  <si>
    <t>c:\data\co\001031\fld69</t>
  </si>
  <si>
    <t>c:\data\co\001031\fld70</t>
  </si>
  <si>
    <t>c:\data\co\001031\fld71</t>
  </si>
  <si>
    <t>c:\data\co\001031\fld72</t>
  </si>
  <si>
    <t>c:\data\co\001031\fld73</t>
  </si>
  <si>
    <t>c:\data\co\001031\fld74</t>
  </si>
  <si>
    <t>c:\data\co\001031\fld75</t>
  </si>
  <si>
    <t>c:\data\co\001031\fld76</t>
  </si>
  <si>
    <t>c:\data\co\001031\fld77</t>
  </si>
  <si>
    <t>c:\data\co\001031\fld78</t>
  </si>
  <si>
    <t>c:\data\co\001031\fld79</t>
  </si>
  <si>
    <t>c:\data\co\001031\fld80</t>
  </si>
  <si>
    <t>c:\data\co\001031\fld81</t>
  </si>
  <si>
    <t>c:\data\co\001031\fld82</t>
  </si>
  <si>
    <t>c:\data\co\001031\fld83</t>
  </si>
  <si>
    <t>c:\data\co\001031\fld84</t>
  </si>
  <si>
    <t>c:\data\co\001031\fld85</t>
  </si>
  <si>
    <t>c:\data\co\001031\fld86</t>
  </si>
  <si>
    <t>c:\data\co\001031\fld87</t>
  </si>
  <si>
    <t>c:\data\co\001031\fld88</t>
  </si>
  <si>
    <t>c:\data\co\001031\fld89</t>
  </si>
  <si>
    <t>c:\data\co\001031\fld90</t>
  </si>
  <si>
    <t>c:\data\co\001031\fld91</t>
  </si>
  <si>
    <t>c:\data\co\001031\fld92</t>
  </si>
  <si>
    <t>c:\data\co\001031\fld93</t>
  </si>
  <si>
    <t>c:\data\co\001031\fld94</t>
  </si>
  <si>
    <t>c:\data\co\001031\fld95</t>
  </si>
  <si>
    <t>c:\data\co\001031\fld96</t>
  </si>
  <si>
    <t>c:\data\co\001031\fld97</t>
  </si>
  <si>
    <t>c:\data\co\001031\fld98</t>
  </si>
  <si>
    <t>c:\data\co\001031\fld99</t>
  </si>
  <si>
    <t>c:\data\co\001031\fld100</t>
  </si>
  <si>
    <t>c:\data\co\001031\fld101</t>
  </si>
  <si>
    <t>c:\data\co\001031\fld102</t>
  </si>
  <si>
    <t>c:\data\co\001031\fld103</t>
  </si>
  <si>
    <t>c:\data\co\001031\fld104</t>
  </si>
  <si>
    <t>c:\data\co\001031\fld105</t>
  </si>
  <si>
    <t>c:\data\co\001031\fld106</t>
  </si>
  <si>
    <t>c:\data\co\001031\fld107</t>
  </si>
  <si>
    <t>c:\data\co\001031\fld108</t>
  </si>
  <si>
    <t>c:\data\co\001031\fld109</t>
  </si>
  <si>
    <t>c:\data\co\001031\fld110</t>
  </si>
  <si>
    <t>c:\data\co\001031\fld111</t>
  </si>
  <si>
    <t>c:\data\co\001031\fld112</t>
  </si>
  <si>
    <t>c:\data\co\001031\fld113</t>
  </si>
  <si>
    <t>c:\data\co\001031\fld114</t>
  </si>
  <si>
    <t>c:\data\co\001031\fld115</t>
  </si>
  <si>
    <t>c:\data\co\001031\fld116</t>
  </si>
  <si>
    <t>c:\data\co\001031\fld117</t>
  </si>
  <si>
    <t>c:\data\co\001031\fld118</t>
  </si>
  <si>
    <t>c:\data\co\001031\fld119</t>
  </si>
  <si>
    <t>c:\data\co\001031\fld120</t>
  </si>
  <si>
    <t>c:\data\co\001031\fld121</t>
  </si>
  <si>
    <t>c:\data\co\001031\fld122</t>
  </si>
  <si>
    <t>c:\data\co\001031\fld123</t>
  </si>
  <si>
    <t>c:\data\co\001031\fld124</t>
  </si>
  <si>
    <t>c:\data\co\001031\fld125</t>
  </si>
  <si>
    <t>c:\data\co\001031\fld126</t>
  </si>
  <si>
    <t>c:\data\co\001031\fld127</t>
  </si>
  <si>
    <t>c:\data\co\001031\fld128</t>
  </si>
  <si>
    <t>c:\data\co\001031\fld129</t>
  </si>
  <si>
    <t>c:\data\co\001031\fld130</t>
  </si>
  <si>
    <t>c:\data\co\001031\fld131</t>
  </si>
  <si>
    <t>c:\data\co\001031\fld132</t>
  </si>
  <si>
    <t>c:\data\co\001031\fld133</t>
  </si>
  <si>
    <t>c:\data\co\001031\fld134</t>
  </si>
  <si>
    <t>c:\data\co\001031\fld135</t>
  </si>
  <si>
    <t>c:\data\co\001031\fld136</t>
  </si>
  <si>
    <t>c:\data\co\001031\fld137</t>
  </si>
  <si>
    <t>c:\data\co\001031\fld138</t>
  </si>
  <si>
    <t>c:\data\co\001031\fld139</t>
  </si>
  <si>
    <t>c:\data\co\001031\fld140</t>
  </si>
  <si>
    <t>c:\data\co\001031\fld141</t>
  </si>
  <si>
    <t>c:\data\co\001031\fld142</t>
  </si>
  <si>
    <t>c:\data\co\001026a\fld1830</t>
  </si>
  <si>
    <t>c:\data\co\001026a\fld1831</t>
  </si>
  <si>
    <t>c:\data\co\001026a\fld1832</t>
  </si>
  <si>
    <t>c:\data\co\001026a\fld1833</t>
  </si>
  <si>
    <t>c:\data\co\001026a\fld1834</t>
  </si>
  <si>
    <t>c:\data\co\001026a\fld1835</t>
  </si>
  <si>
    <t>c:\data\co\001026a\fld1836</t>
  </si>
  <si>
    <t>c:\data\co\001026a\fld1837</t>
  </si>
  <si>
    <t>c:\data\co\001026a\fld1838</t>
  </si>
  <si>
    <t>c:\data\co\001026a\fld1839</t>
  </si>
  <si>
    <t>c:\data\co\001026a\fld1840</t>
  </si>
  <si>
    <t>c:\data\co\001026a\fld1841</t>
  </si>
  <si>
    <t>c:\data\co\001026a\fld1842</t>
  </si>
  <si>
    <t>c:\data\co\001026a\fld1843</t>
  </si>
  <si>
    <t>c:\data\co\001026a\fld1844</t>
  </si>
  <si>
    <t>c:\data\co\001026a\fld1845</t>
  </si>
  <si>
    <t>c:\data\co\001026a\fld1846</t>
  </si>
  <si>
    <t>c:\data\co\001026a\fld1847</t>
  </si>
  <si>
    <t>c:\data\co\001026a\fld1848</t>
  </si>
  <si>
    <t>c:\data\co\001026a\fld1849</t>
  </si>
  <si>
    <t>c:\data\co\001026a\fld1850</t>
  </si>
  <si>
    <t>c:\data\co\001026a\fld1851</t>
  </si>
  <si>
    <t>c:\data\co\001026a\fld1852</t>
  </si>
  <si>
    <t>c:\data\co\001026a\fld1853</t>
  </si>
  <si>
    <t>c:\data\co\001026a\fld1854</t>
  </si>
  <si>
    <t>c:\data\co\001026a\fld1855</t>
  </si>
  <si>
    <t>c:\data\co\001026a\fld1856</t>
  </si>
  <si>
    <t>c:\data\co\001026a\fld1857</t>
  </si>
  <si>
    <t>c:\data\co\001026a\fld1858</t>
  </si>
  <si>
    <t>c:\data\co\001026a\fld1859</t>
  </si>
  <si>
    <t>c:\data\co\001026a\fld1860</t>
  </si>
  <si>
    <t>c:\data\co\001026a\fld1861</t>
  </si>
  <si>
    <t>c:\data\co\001026a\fld1862</t>
  </si>
  <si>
    <t>c:\data\co\001026a\fld1863</t>
  </si>
  <si>
    <t>c:\data\co\001026a\fld1864</t>
  </si>
  <si>
    <t>c:\data\co\001026a\fld1865</t>
  </si>
  <si>
    <t>c:\data\co\001026a\fld1866</t>
  </si>
  <si>
    <t>c:\data\co\001026a\fld1867</t>
  </si>
  <si>
    <t>c:\data\co\001026a\fld1868</t>
  </si>
  <si>
    <t>c:\data\co\001026a\fld1869</t>
  </si>
  <si>
    <t>c:\data\co\001026a\fld1870</t>
  </si>
  <si>
    <t>c:\data\co\001026a\fld1871</t>
  </si>
  <si>
    <t>c:\data\co\001026a\fld1872</t>
  </si>
  <si>
    <t>c:\data\co\001026a\fld1873</t>
  </si>
  <si>
    <t>c:\data\co\001026a\fld1874</t>
  </si>
  <si>
    <t>c:\data\co\001026a\fld1875</t>
  </si>
  <si>
    <t>c:\data\co\001026a\fld1876</t>
  </si>
  <si>
    <t>c:\data\co\001026a\fld1877</t>
  </si>
  <si>
    <t>c:\data\co\001026a\fld1878</t>
  </si>
  <si>
    <t>c:\data\co\001026a\fld1879</t>
  </si>
  <si>
    <t>c:\data\co\001026a\fld1880</t>
  </si>
  <si>
    <t>c:\data\co\001026a\fld1881</t>
  </si>
  <si>
    <t>c:\data\co\001026a\fld1882</t>
  </si>
  <si>
    <t>c:\data\co\001026a\fld1883</t>
  </si>
  <si>
    <t>c:\data\co\001026a\fld1884</t>
  </si>
  <si>
    <t>c:\data\co\001026a\fld1885</t>
  </si>
  <si>
    <t>c:\data\co\001026a\fld1886</t>
  </si>
  <si>
    <t>c:\data\co\001026a\fld1887</t>
  </si>
  <si>
    <t>c:\data\co\001026a\fld1888</t>
  </si>
  <si>
    <t>c:\data\co\001026a\fld1889</t>
  </si>
  <si>
    <t>c:\data\co\001026a\fld1890</t>
  </si>
  <si>
    <t>c:\data\co\001026a\fld1891</t>
  </si>
  <si>
    <t>c:\data\co\001026a\fld1892</t>
  </si>
  <si>
    <t>c:\data\co\001026a\fld1893</t>
  </si>
  <si>
    <t>c:\data\co\001026a\fld1894</t>
  </si>
  <si>
    <t>c:\data\co\001026a\fld1895</t>
  </si>
  <si>
    <t>c:\data\co\001026a\fld1896</t>
  </si>
  <si>
    <t>c:\data\co\001026a\fld1897</t>
  </si>
  <si>
    <t>c:\data\co\001026a\fld1898</t>
  </si>
  <si>
    <t>c:\data\co\001026a\fld1899</t>
  </si>
  <si>
    <t>c:\data\co\001026a\fld1900</t>
  </si>
  <si>
    <t>c:\data\co\001026a\fld1901</t>
  </si>
  <si>
    <t>c:\data\co\001026a\fld1902</t>
  </si>
  <si>
    <t>c:\data\co\001026a\fld1903</t>
  </si>
  <si>
    <t>c:\data\co\001026a\fld1904</t>
  </si>
  <si>
    <t>c:\data\co\001026a\fld1905</t>
  </si>
  <si>
    <t>c:\data\co\001026a\fld1906</t>
  </si>
  <si>
    <t>c:\data\co\001026a\fld1907</t>
  </si>
  <si>
    <t>c:\data\co\001026a\fld1908</t>
  </si>
  <si>
    <t>c:\data\co\001026a\fld1909</t>
  </si>
  <si>
    <t>c:\data\co\001026a\fld1910</t>
  </si>
  <si>
    <t>c:\data\co\001026a\fld1911</t>
  </si>
  <si>
    <t>c:\data\co\001026a\fld1912</t>
  </si>
  <si>
    <t>c:\data\co\001026a\fld1913</t>
  </si>
  <si>
    <t>c:\data\co\001026a\fld1914</t>
  </si>
  <si>
    <t>c:\data\co\001026a\fld1915</t>
  </si>
  <si>
    <t>c:\data\co\001026a\fld1916</t>
  </si>
  <si>
    <t>c:\data\co\001026a\fld1917</t>
  </si>
  <si>
    <t>c:\data\co\001026a\fld1918</t>
  </si>
  <si>
    <t>c:\data\co\001026a\fld1919</t>
  </si>
  <si>
    <t>c:\data\co\001026a\fld1920</t>
  </si>
  <si>
    <t>c:\data\co\001026a\fld1921</t>
  </si>
  <si>
    <t>c:\data\co\001026a\fld1922</t>
  </si>
  <si>
    <t>File</t>
  </si>
  <si>
    <t>date</t>
  </si>
  <si>
    <t>PC time</t>
  </si>
  <si>
    <t>RT(H2)</t>
  </si>
  <si>
    <t>area(H2)</t>
  </si>
  <si>
    <t>RT(CO)</t>
  </si>
  <si>
    <t>area(CO)</t>
  </si>
  <si>
    <t>time</t>
  </si>
  <si>
    <t>day</t>
  </si>
  <si>
    <t>H2</t>
  </si>
  <si>
    <t>CO</t>
  </si>
  <si>
    <t>Standard ppb:</t>
  </si>
  <si>
    <t>Previous cal</t>
  </si>
  <si>
    <t>Next Cal</t>
  </si>
  <si>
    <t>(adjusted)</t>
  </si>
  <si>
    <t>ppb (estimated)</t>
  </si>
  <si>
    <t>ppb</t>
  </si>
  <si>
    <t>NA</t>
  </si>
  <si>
    <t>calibration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</si>
</sst>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4" fontId="0" fillId="0" borderId="0" xfId="0" applyNumberFormat="1" applyAlignment="1">
      <alignment/>
    </xf>
    <xf numFmtId="21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21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00823-00082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00907-0009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000930-0010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001005-0010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001013-001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829"/>
      <sheetName val="000828"/>
      <sheetName val="000827"/>
      <sheetName val="000826"/>
      <sheetName val="000825"/>
      <sheetName val="000824"/>
      <sheetName val="000823"/>
      <sheetName val="calib"/>
      <sheetName val="raw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910"/>
      <sheetName val="000909"/>
      <sheetName val="000908"/>
      <sheetName val="000907"/>
      <sheetName val="raw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01004"/>
      <sheetName val="001003"/>
      <sheetName val="001002"/>
      <sheetName val="001001"/>
      <sheetName val="000930"/>
      <sheetName val="raw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01009"/>
      <sheetName val="001008"/>
      <sheetName val="001007"/>
      <sheetName val="001006"/>
      <sheetName val="001005"/>
      <sheetName val="raw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01017"/>
      <sheetName val="001016"/>
      <sheetName val="001015"/>
      <sheetName val="001014"/>
      <sheetName val="001013"/>
      <sheetName val="raw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Q485"/>
  <sheetViews>
    <sheetView tabSelected="1" workbookViewId="0" topLeftCell="B474">
      <selection activeCell="B476" sqref="B476"/>
    </sheetView>
  </sheetViews>
  <sheetFormatPr defaultColWidth="9.140625" defaultRowHeight="12.75"/>
  <cols>
    <col min="1" max="1" width="22.8515625" style="0" customWidth="1"/>
  </cols>
  <sheetData>
    <row r="3" spans="1:17" ht="12.75">
      <c r="A3" t="s">
        <v>335</v>
      </c>
      <c r="B3" t="s">
        <v>336</v>
      </c>
      <c r="C3" t="s">
        <v>337</v>
      </c>
      <c r="E3" t="s">
        <v>338</v>
      </c>
      <c r="F3" t="s">
        <v>339</v>
      </c>
      <c r="H3" t="s">
        <v>340</v>
      </c>
      <c r="I3" t="s">
        <v>341</v>
      </c>
      <c r="K3" t="s">
        <v>342</v>
      </c>
      <c r="L3" t="s">
        <v>343</v>
      </c>
      <c r="M3" t="s">
        <v>344</v>
      </c>
      <c r="N3" t="s">
        <v>345</v>
      </c>
      <c r="O3" t="s">
        <v>346</v>
      </c>
      <c r="P3" t="s">
        <v>347</v>
      </c>
      <c r="Q3" t="s">
        <v>348</v>
      </c>
    </row>
    <row r="4" spans="11:17" ht="12.75">
      <c r="K4" t="s">
        <v>349</v>
      </c>
      <c r="M4" t="s">
        <v>350</v>
      </c>
      <c r="N4" t="s">
        <v>351</v>
      </c>
      <c r="O4">
        <v>277</v>
      </c>
      <c r="P4">
        <v>206.55855</v>
      </c>
      <c r="Q4">
        <v>207.299</v>
      </c>
    </row>
    <row r="5" spans="1:16" ht="12.75">
      <c r="A5" t="s">
        <v>242</v>
      </c>
      <c r="B5" s="1">
        <v>36830</v>
      </c>
      <c r="C5" s="2">
        <v>0.004513888888888889</v>
      </c>
      <c r="D5" t="s">
        <v>344</v>
      </c>
      <c r="E5">
        <v>0.668</v>
      </c>
      <c r="F5">
        <v>8.5035</v>
      </c>
      <c r="G5" t="s">
        <v>345</v>
      </c>
      <c r="H5">
        <v>1.66</v>
      </c>
      <c r="I5">
        <v>112.8842</v>
      </c>
      <c r="K5" s="2">
        <v>0.001388888888888889</v>
      </c>
      <c r="L5" s="3">
        <f>B5-DATE(1999,12,31)+K5</f>
        <v>305.00138888888887</v>
      </c>
      <c r="M5">
        <f>500*F5/AVERAGE($Q$47,$P$6)</f>
        <v>457.31387591458747</v>
      </c>
      <c r="N5">
        <f>(277-103)/(-60+(AVERAGE($P$4,$P$47)))*I5+277-((277-103)/(-60+(AVERAGE($P$4,$P$47)))*210)</f>
        <v>163.82400611887064</v>
      </c>
      <c r="P5" t="s">
        <v>344</v>
      </c>
    </row>
    <row r="6" spans="1:17" ht="12.75">
      <c r="A6" t="s">
        <v>243</v>
      </c>
      <c r="B6" s="1">
        <v>36830</v>
      </c>
      <c r="C6" s="2">
        <v>0.006597222222222222</v>
      </c>
      <c r="D6" t="s">
        <v>344</v>
      </c>
      <c r="E6">
        <v>0.67</v>
      </c>
      <c r="F6">
        <v>9.474</v>
      </c>
      <c r="G6" t="s">
        <v>345</v>
      </c>
      <c r="H6">
        <v>1.66</v>
      </c>
      <c r="I6">
        <v>113.4934</v>
      </c>
      <c r="K6" s="2">
        <v>0.003472222222222222</v>
      </c>
      <c r="L6" s="3">
        <f aca="true" t="shared" si="0" ref="L6:L69">B6-DATE(1999,12,31)+K6</f>
        <v>305.00347222222223</v>
      </c>
      <c r="M6">
        <f aca="true" t="shared" si="1" ref="M6:M44">500*F6/AVERAGE($Q$47,$P$6)</f>
        <v>509.5068689851004</v>
      </c>
      <c r="N6">
        <f aca="true" t="shared" si="2" ref="N6:N44">(277-103)/(-60+(AVERAGE($P$4,$P$47)))*I6+277-((277-103)/(-60+(AVERAGE($P$4,$P$47)))*210)</f>
        <v>164.53395048912122</v>
      </c>
      <c r="P6">
        <v>8.9332</v>
      </c>
      <c r="Q6">
        <v>10.1666</v>
      </c>
    </row>
    <row r="7" spans="1:14" ht="12.75">
      <c r="A7" t="s">
        <v>352</v>
      </c>
      <c r="B7" s="1">
        <v>36830</v>
      </c>
      <c r="C7">
        <f>AVERAGE(C6,C9)</f>
        <v>0.00972800925925926</v>
      </c>
      <c r="D7" t="s">
        <v>344</v>
      </c>
      <c r="E7" t="s">
        <v>352</v>
      </c>
      <c r="F7" t="s">
        <v>352</v>
      </c>
      <c r="G7" t="s">
        <v>345</v>
      </c>
      <c r="H7" t="s">
        <v>352</v>
      </c>
      <c r="I7" t="s">
        <v>352</v>
      </c>
      <c r="K7" s="2">
        <v>0.005555555555555556</v>
      </c>
      <c r="L7" s="3">
        <f t="shared" si="0"/>
        <v>305.00555555555553</v>
      </c>
      <c r="M7" t="s">
        <v>352</v>
      </c>
      <c r="N7" t="s">
        <v>352</v>
      </c>
    </row>
    <row r="8" spans="1:14" ht="12.75">
      <c r="A8" t="s">
        <v>352</v>
      </c>
      <c r="B8" s="1">
        <v>36830</v>
      </c>
      <c r="C8">
        <f>AVERAGE(C7,C9)</f>
        <v>0.011293402777777777</v>
      </c>
      <c r="D8" t="s">
        <v>344</v>
      </c>
      <c r="E8" t="s">
        <v>352</v>
      </c>
      <c r="F8" t="s">
        <v>352</v>
      </c>
      <c r="G8" t="s">
        <v>345</v>
      </c>
      <c r="H8" t="s">
        <v>352</v>
      </c>
      <c r="I8" t="s">
        <v>352</v>
      </c>
      <c r="K8" s="2">
        <v>0.007638888888888889</v>
      </c>
      <c r="L8" s="3">
        <f t="shared" si="0"/>
        <v>305.0076388888889</v>
      </c>
      <c r="M8" t="s">
        <v>352</v>
      </c>
      <c r="N8" t="s">
        <v>352</v>
      </c>
    </row>
    <row r="9" spans="1:14" ht="12.75">
      <c r="A9" t="s">
        <v>244</v>
      </c>
      <c r="B9" s="1">
        <v>36830</v>
      </c>
      <c r="C9" s="2">
        <v>0.012858796296296297</v>
      </c>
      <c r="D9" t="s">
        <v>344</v>
      </c>
      <c r="E9">
        <v>0.675</v>
      </c>
      <c r="F9">
        <v>8.9891</v>
      </c>
      <c r="G9" t="s">
        <v>345</v>
      </c>
      <c r="H9">
        <v>1.665</v>
      </c>
      <c r="I9">
        <v>117.8003</v>
      </c>
      <c r="K9" s="2">
        <v>0.009722222222222222</v>
      </c>
      <c r="L9" s="3">
        <f t="shared" si="0"/>
        <v>305.0097222222222</v>
      </c>
      <c r="M9">
        <f t="shared" si="1"/>
        <v>483.4291952706319</v>
      </c>
      <c r="N9">
        <f t="shared" si="2"/>
        <v>169.55308937328456</v>
      </c>
    </row>
    <row r="10" spans="1:14" ht="12.75">
      <c r="A10" t="s">
        <v>245</v>
      </c>
      <c r="B10" s="1">
        <v>36830</v>
      </c>
      <c r="C10" s="2">
        <v>0.01494212962962963</v>
      </c>
      <c r="D10" t="s">
        <v>344</v>
      </c>
      <c r="E10">
        <v>0.67</v>
      </c>
      <c r="F10">
        <v>8.9127</v>
      </c>
      <c r="G10" t="s">
        <v>345</v>
      </c>
      <c r="H10">
        <v>1.66</v>
      </c>
      <c r="I10">
        <v>118.9937</v>
      </c>
      <c r="K10" s="2">
        <v>0.011805555555555555</v>
      </c>
      <c r="L10" s="3">
        <f t="shared" si="0"/>
        <v>305.01180555555555</v>
      </c>
      <c r="M10">
        <f t="shared" si="1"/>
        <v>479.32044239006797</v>
      </c>
      <c r="N10">
        <f t="shared" si="2"/>
        <v>170.94384382413338</v>
      </c>
    </row>
    <row r="11" spans="1:14" ht="12.75">
      <c r="A11" t="s">
        <v>246</v>
      </c>
      <c r="B11" s="1">
        <v>36830</v>
      </c>
      <c r="C11" s="2">
        <v>0.01702546296296296</v>
      </c>
      <c r="D11" t="s">
        <v>344</v>
      </c>
      <c r="E11">
        <v>0.67</v>
      </c>
      <c r="F11">
        <v>8.7699</v>
      </c>
      <c r="G11" t="s">
        <v>345</v>
      </c>
      <c r="H11">
        <v>1.658</v>
      </c>
      <c r="I11">
        <v>123.2328</v>
      </c>
      <c r="K11" s="2">
        <v>0.013888888888888888</v>
      </c>
      <c r="L11" s="3">
        <f t="shared" si="0"/>
        <v>305.0138888888889</v>
      </c>
      <c r="M11">
        <f t="shared" si="1"/>
        <v>471.6407315085953</v>
      </c>
      <c r="N11">
        <f t="shared" si="2"/>
        <v>175.8839705147594</v>
      </c>
    </row>
    <row r="12" spans="1:14" ht="12.75">
      <c r="A12" t="s">
        <v>247</v>
      </c>
      <c r="B12" s="1">
        <v>36830</v>
      </c>
      <c r="C12" s="2">
        <v>0.019108796296296294</v>
      </c>
      <c r="D12" t="s">
        <v>344</v>
      </c>
      <c r="E12">
        <v>0.668</v>
      </c>
      <c r="F12">
        <v>8.3357</v>
      </c>
      <c r="G12" t="s">
        <v>345</v>
      </c>
      <c r="H12">
        <v>1.66</v>
      </c>
      <c r="I12">
        <v>122.6853</v>
      </c>
      <c r="K12" s="2">
        <v>0.015972222222222224</v>
      </c>
      <c r="L12" s="3">
        <f t="shared" si="0"/>
        <v>305.0159722222222</v>
      </c>
      <c r="M12">
        <f t="shared" si="1"/>
        <v>448.28967783397735</v>
      </c>
      <c r="N12">
        <f t="shared" si="2"/>
        <v>175.24592957137097</v>
      </c>
    </row>
    <row r="13" spans="1:14" ht="12.75">
      <c r="A13" t="s">
        <v>248</v>
      </c>
      <c r="B13" s="1">
        <v>36830</v>
      </c>
      <c r="C13" s="2">
        <v>0.02119212962962963</v>
      </c>
      <c r="D13" t="s">
        <v>344</v>
      </c>
      <c r="E13">
        <v>0.67</v>
      </c>
      <c r="F13">
        <v>9.2025</v>
      </c>
      <c r="G13" t="s">
        <v>345</v>
      </c>
      <c r="H13">
        <v>1.658</v>
      </c>
      <c r="I13">
        <v>130.5652</v>
      </c>
      <c r="K13" s="2">
        <v>0.018055555555555557</v>
      </c>
      <c r="L13" s="3">
        <f t="shared" si="0"/>
        <v>305.0180555555556</v>
      </c>
      <c r="M13">
        <f t="shared" si="1"/>
        <v>494.9057380024685</v>
      </c>
      <c r="N13">
        <f t="shared" si="2"/>
        <v>184.4289411326608</v>
      </c>
    </row>
    <row r="14" spans="1:14" ht="12.75">
      <c r="A14" t="s">
        <v>249</v>
      </c>
      <c r="B14" s="1">
        <v>36830</v>
      </c>
      <c r="C14" s="2">
        <v>0.02327546296296296</v>
      </c>
      <c r="D14" t="s">
        <v>344</v>
      </c>
      <c r="E14">
        <v>0.67</v>
      </c>
      <c r="F14">
        <v>9.415</v>
      </c>
      <c r="G14" t="s">
        <v>345</v>
      </c>
      <c r="H14">
        <v>1.66</v>
      </c>
      <c r="I14">
        <v>121.2212</v>
      </c>
      <c r="K14" s="2">
        <v>0.02013888888888889</v>
      </c>
      <c r="L14" s="3">
        <f t="shared" si="0"/>
        <v>305.0201388888889</v>
      </c>
      <c r="M14">
        <f t="shared" si="1"/>
        <v>506.3338791951362</v>
      </c>
      <c r="N14">
        <f t="shared" si="2"/>
        <v>173.53970903216563</v>
      </c>
    </row>
    <row r="15" spans="1:14" ht="12.75">
      <c r="A15" t="s">
        <v>250</v>
      </c>
      <c r="B15" s="1">
        <v>36830</v>
      </c>
      <c r="C15" s="2">
        <v>0.025358796296296296</v>
      </c>
      <c r="D15" t="s">
        <v>344</v>
      </c>
      <c r="E15">
        <v>0.668</v>
      </c>
      <c r="F15">
        <v>8.9141</v>
      </c>
      <c r="G15" t="s">
        <v>345</v>
      </c>
      <c r="H15">
        <v>1.658</v>
      </c>
      <c r="I15">
        <v>123.8548</v>
      </c>
      <c r="K15" s="2">
        <v>0.022222222222222223</v>
      </c>
      <c r="L15" s="3">
        <f t="shared" si="0"/>
        <v>305.02222222222224</v>
      </c>
      <c r="M15">
        <f t="shared" si="1"/>
        <v>479.39573367321975</v>
      </c>
      <c r="N15">
        <f t="shared" si="2"/>
        <v>176.60883164131204</v>
      </c>
    </row>
    <row r="16" spans="1:14" ht="12.75">
      <c r="A16" t="s">
        <v>251</v>
      </c>
      <c r="B16" s="1">
        <v>36830</v>
      </c>
      <c r="C16" s="2">
        <v>0.027453703703703702</v>
      </c>
      <c r="D16" t="s">
        <v>344</v>
      </c>
      <c r="E16">
        <v>0.668</v>
      </c>
      <c r="F16">
        <v>8.9291</v>
      </c>
      <c r="G16" t="s">
        <v>345</v>
      </c>
      <c r="H16">
        <v>1.66</v>
      </c>
      <c r="I16">
        <v>125.0539</v>
      </c>
      <c r="K16" s="2">
        <v>0.024305555555555556</v>
      </c>
      <c r="L16" s="3">
        <f t="shared" si="0"/>
        <v>305.02430555555554</v>
      </c>
      <c r="M16">
        <f t="shared" si="1"/>
        <v>480.20242599270216</v>
      </c>
      <c r="N16">
        <f t="shared" si="2"/>
        <v>178.00622871020155</v>
      </c>
    </row>
    <row r="17" spans="1:14" ht="12.75">
      <c r="A17" t="s">
        <v>252</v>
      </c>
      <c r="B17" s="1">
        <v>36830</v>
      </c>
      <c r="C17" s="2">
        <v>0.02953703703703704</v>
      </c>
      <c r="D17" t="s">
        <v>344</v>
      </c>
      <c r="E17">
        <v>0.67</v>
      </c>
      <c r="F17">
        <v>10.1324</v>
      </c>
      <c r="G17" t="s">
        <v>345</v>
      </c>
      <c r="H17">
        <v>1.66</v>
      </c>
      <c r="I17">
        <v>125.0248</v>
      </c>
      <c r="K17" s="2">
        <v>0.02638888888888889</v>
      </c>
      <c r="L17" s="3">
        <f t="shared" si="0"/>
        <v>305.0263888888889</v>
      </c>
      <c r="M17">
        <f t="shared" si="1"/>
        <v>544.9152838615823</v>
      </c>
      <c r="N17">
        <f t="shared" si="2"/>
        <v>177.97231639704611</v>
      </c>
    </row>
    <row r="18" spans="1:14" ht="12.75">
      <c r="A18" t="s">
        <v>253</v>
      </c>
      <c r="B18" s="1">
        <v>36830</v>
      </c>
      <c r="C18" s="2">
        <v>0.03162037037037037</v>
      </c>
      <c r="D18" t="s">
        <v>344</v>
      </c>
      <c r="E18">
        <v>0.67</v>
      </c>
      <c r="F18">
        <v>9.4528</v>
      </c>
      <c r="G18" t="s">
        <v>345</v>
      </c>
      <c r="H18">
        <v>1.66</v>
      </c>
      <c r="I18">
        <v>121.5888</v>
      </c>
      <c r="K18" s="2">
        <v>0.02847222222222222</v>
      </c>
      <c r="L18" s="3">
        <f t="shared" si="0"/>
        <v>305.0284722222222</v>
      </c>
      <c r="M18">
        <f t="shared" si="1"/>
        <v>508.3667438402319</v>
      </c>
      <c r="N18">
        <f t="shared" si="2"/>
        <v>173.96809962721508</v>
      </c>
    </row>
    <row r="19" spans="1:14" ht="12.75">
      <c r="A19" t="s">
        <v>254</v>
      </c>
      <c r="B19" s="1">
        <v>36830</v>
      </c>
      <c r="C19" s="2">
        <v>0.0337037037037037</v>
      </c>
      <c r="D19" t="s">
        <v>344</v>
      </c>
      <c r="E19">
        <v>0.67</v>
      </c>
      <c r="F19">
        <v>9.0467</v>
      </c>
      <c r="G19" t="s">
        <v>345</v>
      </c>
      <c r="H19">
        <v>1.66</v>
      </c>
      <c r="I19">
        <v>120.7356</v>
      </c>
      <c r="K19" s="2">
        <v>0.030555555555555555</v>
      </c>
      <c r="L19" s="3">
        <f t="shared" si="0"/>
        <v>305.03055555555557</v>
      </c>
      <c r="M19">
        <f t="shared" si="1"/>
        <v>486.52689377744434</v>
      </c>
      <c r="N19">
        <f t="shared" si="2"/>
        <v>172.97380458995664</v>
      </c>
    </row>
    <row r="20" spans="1:14" ht="12.75">
      <c r="A20" t="s">
        <v>352</v>
      </c>
      <c r="B20" s="1">
        <v>36830</v>
      </c>
      <c r="C20">
        <f>AVERAGE(C19,C21)</f>
        <v>0.03581597222222222</v>
      </c>
      <c r="D20" t="s">
        <v>344</v>
      </c>
      <c r="E20" t="s">
        <v>352</v>
      </c>
      <c r="F20" t="s">
        <v>352</v>
      </c>
      <c r="G20" t="s">
        <v>345</v>
      </c>
      <c r="H20" t="s">
        <v>352</v>
      </c>
      <c r="I20" t="s">
        <v>352</v>
      </c>
      <c r="K20" s="2">
        <v>0.03263888888888889</v>
      </c>
      <c r="L20" s="3">
        <f t="shared" si="0"/>
        <v>305.03263888888887</v>
      </c>
      <c r="M20" t="s">
        <v>352</v>
      </c>
      <c r="N20" t="s">
        <v>352</v>
      </c>
    </row>
    <row r="21" spans="1:14" ht="12.75">
      <c r="A21" t="s">
        <v>255</v>
      </c>
      <c r="B21" s="1">
        <v>36830</v>
      </c>
      <c r="C21" s="2">
        <v>0.03792824074074074</v>
      </c>
      <c r="D21" t="s">
        <v>344</v>
      </c>
      <c r="E21">
        <v>0.67</v>
      </c>
      <c r="F21">
        <v>9.0563</v>
      </c>
      <c r="G21" t="s">
        <v>345</v>
      </c>
      <c r="H21">
        <v>1.661</v>
      </c>
      <c r="I21">
        <v>120.6443</v>
      </c>
      <c r="K21" s="2">
        <v>0.034722222222222224</v>
      </c>
      <c r="L21" s="3">
        <f t="shared" si="0"/>
        <v>305.03472222222223</v>
      </c>
      <c r="M21">
        <f t="shared" si="1"/>
        <v>487.0431768619132</v>
      </c>
      <c r="N21">
        <f t="shared" si="2"/>
        <v>172.867406164146</v>
      </c>
    </row>
    <row r="22" spans="1:14" ht="12.75">
      <c r="A22" t="s">
        <v>256</v>
      </c>
      <c r="B22" s="1">
        <v>36830</v>
      </c>
      <c r="C22" s="2">
        <v>0.03995370370370371</v>
      </c>
      <c r="D22" t="s">
        <v>344</v>
      </c>
      <c r="E22">
        <v>0.67</v>
      </c>
      <c r="F22">
        <v>9.1472</v>
      </c>
      <c r="G22" t="s">
        <v>345</v>
      </c>
      <c r="H22">
        <v>1.661</v>
      </c>
      <c r="I22">
        <v>121.556</v>
      </c>
      <c r="K22" s="2">
        <v>0.03680555555555556</v>
      </c>
      <c r="L22" s="3">
        <f t="shared" si="0"/>
        <v>305.03680555555553</v>
      </c>
      <c r="M22">
        <f t="shared" si="1"/>
        <v>491.9317323179766</v>
      </c>
      <c r="N22">
        <f t="shared" si="2"/>
        <v>173.92987543919102</v>
      </c>
    </row>
    <row r="23" spans="1:14" ht="12.75">
      <c r="A23" t="s">
        <v>352</v>
      </c>
      <c r="B23" s="1">
        <v>36830</v>
      </c>
      <c r="C23">
        <f>AVERAGE(C22,C24)</f>
        <v>0.04204282407407407</v>
      </c>
      <c r="D23" t="s">
        <v>344</v>
      </c>
      <c r="E23" t="s">
        <v>352</v>
      </c>
      <c r="F23" t="s">
        <v>352</v>
      </c>
      <c r="G23" t="s">
        <v>345</v>
      </c>
      <c r="H23" t="s">
        <v>352</v>
      </c>
      <c r="I23" t="s">
        <v>352</v>
      </c>
      <c r="K23" s="2">
        <v>0.03888888888888889</v>
      </c>
      <c r="L23" s="3">
        <f t="shared" si="0"/>
        <v>305.0388888888889</v>
      </c>
      <c r="M23" t="s">
        <v>352</v>
      </c>
      <c r="N23" t="s">
        <v>352</v>
      </c>
    </row>
    <row r="24" spans="1:14" ht="12.75">
      <c r="A24" t="s">
        <v>257</v>
      </c>
      <c r="B24" s="1">
        <v>36830</v>
      </c>
      <c r="C24" s="2">
        <v>0.04413194444444444</v>
      </c>
      <c r="D24" t="s">
        <v>344</v>
      </c>
      <c r="E24">
        <v>0.671</v>
      </c>
      <c r="F24">
        <v>8.8916</v>
      </c>
      <c r="G24" t="s">
        <v>345</v>
      </c>
      <c r="H24">
        <v>1.661</v>
      </c>
      <c r="I24">
        <v>118.9301</v>
      </c>
      <c r="K24" s="2">
        <v>0.04097222222222222</v>
      </c>
      <c r="L24" s="3">
        <f t="shared" si="0"/>
        <v>305.0409722222222</v>
      </c>
      <c r="M24">
        <f t="shared" si="1"/>
        <v>478.18569519399614</v>
      </c>
      <c r="N24">
        <f t="shared" si="2"/>
        <v>170.86972619125757</v>
      </c>
    </row>
    <row r="25" spans="1:14" ht="12.75">
      <c r="A25" t="s">
        <v>258</v>
      </c>
      <c r="B25" s="1">
        <v>36830</v>
      </c>
      <c r="C25" s="2">
        <v>0.04621527777777778</v>
      </c>
      <c r="D25" t="s">
        <v>344</v>
      </c>
      <c r="E25">
        <v>0.67</v>
      </c>
      <c r="F25">
        <v>9.1766</v>
      </c>
      <c r="G25" t="s">
        <v>345</v>
      </c>
      <c r="H25">
        <v>1.66</v>
      </c>
      <c r="I25">
        <v>119.8319</v>
      </c>
      <c r="K25" s="2">
        <v>0.04305555555555556</v>
      </c>
      <c r="L25" s="3">
        <f t="shared" si="0"/>
        <v>305.04305555555555</v>
      </c>
      <c r="M25">
        <f t="shared" si="1"/>
        <v>493.51284926416224</v>
      </c>
      <c r="N25">
        <f t="shared" si="2"/>
        <v>171.92065828760033</v>
      </c>
    </row>
    <row r="26" spans="1:14" ht="12.75">
      <c r="A26" t="s">
        <v>259</v>
      </c>
      <c r="B26" s="1">
        <v>36830</v>
      </c>
      <c r="C26" s="2">
        <v>0.04829861111111111</v>
      </c>
      <c r="D26" t="s">
        <v>344</v>
      </c>
      <c r="E26">
        <v>0.67</v>
      </c>
      <c r="F26">
        <v>9.1622</v>
      </c>
      <c r="G26" t="s">
        <v>345</v>
      </c>
      <c r="H26">
        <v>1.66</v>
      </c>
      <c r="I26">
        <v>118.6792</v>
      </c>
      <c r="K26" s="2">
        <v>0.04513888888888889</v>
      </c>
      <c r="L26" s="3">
        <f t="shared" si="0"/>
        <v>305.0451388888889</v>
      </c>
      <c r="M26">
        <f t="shared" si="1"/>
        <v>492.7384246374591</v>
      </c>
      <c r="N26">
        <f t="shared" si="2"/>
        <v>170.5773344603057</v>
      </c>
    </row>
    <row r="27" spans="1:14" ht="12.75">
      <c r="A27" t="s">
        <v>260</v>
      </c>
      <c r="B27" s="1">
        <v>36830</v>
      </c>
      <c r="C27" s="2">
        <v>0.050381944444444444</v>
      </c>
      <c r="D27" t="s">
        <v>344</v>
      </c>
      <c r="E27">
        <v>0.67</v>
      </c>
      <c r="F27">
        <v>9.1679</v>
      </c>
      <c r="G27" t="s">
        <v>345</v>
      </c>
      <c r="H27">
        <v>1.66</v>
      </c>
      <c r="I27">
        <v>125.8703</v>
      </c>
      <c r="K27" s="2">
        <v>0.04722222222222222</v>
      </c>
      <c r="L27" s="3">
        <f t="shared" si="0"/>
        <v>305.0472222222222</v>
      </c>
      <c r="M27">
        <f t="shared" si="1"/>
        <v>493.0449677188624</v>
      </c>
      <c r="N27">
        <f t="shared" si="2"/>
        <v>178.9576380730916</v>
      </c>
    </row>
    <row r="28" spans="1:14" ht="12.75">
      <c r="A28" t="s">
        <v>261</v>
      </c>
      <c r="B28" s="1">
        <v>36830</v>
      </c>
      <c r="C28" s="2">
        <v>0.052465277777777784</v>
      </c>
      <c r="D28" t="s">
        <v>344</v>
      </c>
      <c r="E28">
        <v>0.67</v>
      </c>
      <c r="F28">
        <v>8.8552</v>
      </c>
      <c r="G28" t="s">
        <v>345</v>
      </c>
      <c r="H28">
        <v>1.661</v>
      </c>
      <c r="I28">
        <v>121.6123</v>
      </c>
      <c r="K28" s="2">
        <v>0.049305555555555554</v>
      </c>
      <c r="L28" s="3">
        <f t="shared" si="0"/>
        <v>305.0493055555556</v>
      </c>
      <c r="M28">
        <f t="shared" si="1"/>
        <v>476.2281218320521</v>
      </c>
      <c r="N28">
        <f t="shared" si="2"/>
        <v>173.99548585948835</v>
      </c>
    </row>
    <row r="29" spans="1:14" ht="12.75">
      <c r="A29" t="s">
        <v>352</v>
      </c>
      <c r="B29" s="1">
        <v>36830</v>
      </c>
      <c r="C29">
        <f>AVERAGE(C28,C30)</f>
        <v>0.05455439814814815</v>
      </c>
      <c r="D29" t="s">
        <v>344</v>
      </c>
      <c r="E29" t="s">
        <v>352</v>
      </c>
      <c r="F29" t="s">
        <v>352</v>
      </c>
      <c r="G29" t="s">
        <v>345</v>
      </c>
      <c r="H29" t="s">
        <v>352</v>
      </c>
      <c r="I29" t="s">
        <v>352</v>
      </c>
      <c r="K29" s="2">
        <v>0.051388888888888894</v>
      </c>
      <c r="L29" s="3">
        <f t="shared" si="0"/>
        <v>305.0513888888889</v>
      </c>
      <c r="M29" t="s">
        <v>352</v>
      </c>
      <c r="N29" t="s">
        <v>352</v>
      </c>
    </row>
    <row r="30" spans="1:14" ht="12.75">
      <c r="A30" t="s">
        <v>262</v>
      </c>
      <c r="B30" s="1">
        <v>36830</v>
      </c>
      <c r="C30" s="2">
        <v>0.05664351851851852</v>
      </c>
      <c r="D30" t="s">
        <v>344</v>
      </c>
      <c r="E30">
        <v>0.67</v>
      </c>
      <c r="F30">
        <v>8.5981</v>
      </c>
      <c r="G30" t="s">
        <v>345</v>
      </c>
      <c r="H30">
        <v>1.66</v>
      </c>
      <c r="I30">
        <v>117.7464</v>
      </c>
      <c r="K30" s="2">
        <v>0.05347222222222222</v>
      </c>
      <c r="L30" s="3">
        <f t="shared" si="0"/>
        <v>305.05347222222224</v>
      </c>
      <c r="M30">
        <f t="shared" si="1"/>
        <v>462.4014154761233</v>
      </c>
      <c r="N30">
        <f t="shared" si="2"/>
        <v>169.49027584479396</v>
      </c>
    </row>
    <row r="31" spans="1:14" ht="12.75">
      <c r="A31" t="s">
        <v>263</v>
      </c>
      <c r="B31" s="1">
        <v>36830</v>
      </c>
      <c r="C31" s="2">
        <v>0.058726851851851856</v>
      </c>
      <c r="D31" t="s">
        <v>344</v>
      </c>
      <c r="E31">
        <v>0.668</v>
      </c>
      <c r="F31">
        <v>9.8651</v>
      </c>
      <c r="G31" t="s">
        <v>345</v>
      </c>
      <c r="H31">
        <v>1.658</v>
      </c>
      <c r="I31">
        <v>120.4363</v>
      </c>
      <c r="K31" s="2">
        <v>0.05555555555555555</v>
      </c>
      <c r="L31" s="3">
        <f t="shared" si="0"/>
        <v>305.05555555555554</v>
      </c>
      <c r="M31">
        <f t="shared" si="1"/>
        <v>530.5400267284056</v>
      </c>
      <c r="N31">
        <f t="shared" si="2"/>
        <v>172.62500887423764</v>
      </c>
    </row>
    <row r="32" spans="1:14" ht="12.75">
      <c r="A32" t="s">
        <v>264</v>
      </c>
      <c r="B32" s="1">
        <v>36830</v>
      </c>
      <c r="C32" s="2">
        <v>0.06081018518518518</v>
      </c>
      <c r="D32" t="s">
        <v>344</v>
      </c>
      <c r="E32">
        <v>0.67</v>
      </c>
      <c r="F32">
        <v>8.662</v>
      </c>
      <c r="G32" t="s">
        <v>345</v>
      </c>
      <c r="H32">
        <v>1.66</v>
      </c>
      <c r="I32">
        <v>120.1311</v>
      </c>
      <c r="K32" s="2">
        <v>0.057638888888888885</v>
      </c>
      <c r="L32" s="3">
        <f t="shared" si="0"/>
        <v>305.0576388888889</v>
      </c>
      <c r="M32">
        <f t="shared" si="1"/>
        <v>465.8379247571184</v>
      </c>
      <c r="N32">
        <f t="shared" si="2"/>
        <v>172.26933746616075</v>
      </c>
    </row>
    <row r="33" spans="1:14" ht="12.75">
      <c r="A33" t="s">
        <v>265</v>
      </c>
      <c r="B33" s="1">
        <v>36830</v>
      </c>
      <c r="C33" s="2">
        <v>0.06289351851851853</v>
      </c>
      <c r="D33" t="s">
        <v>344</v>
      </c>
      <c r="E33">
        <v>0.67</v>
      </c>
      <c r="F33">
        <v>8.4511</v>
      </c>
      <c r="G33" t="s">
        <v>345</v>
      </c>
      <c r="H33">
        <v>1.661</v>
      </c>
      <c r="I33">
        <v>119.0422</v>
      </c>
      <c r="K33" s="2">
        <v>0.059722222222222225</v>
      </c>
      <c r="L33" s="3">
        <f t="shared" si="0"/>
        <v>305.0597222222222</v>
      </c>
      <c r="M33">
        <f t="shared" si="1"/>
        <v>454.4958307451955</v>
      </c>
      <c r="N33">
        <f t="shared" si="2"/>
        <v>171.00036434605911</v>
      </c>
    </row>
    <row r="34" spans="1:14" ht="12.75">
      <c r="A34" t="s">
        <v>266</v>
      </c>
      <c r="B34" s="1">
        <v>36830</v>
      </c>
      <c r="C34" s="2">
        <v>0.06497685185185186</v>
      </c>
      <c r="D34" t="s">
        <v>344</v>
      </c>
      <c r="E34">
        <v>0.668</v>
      </c>
      <c r="F34">
        <v>8.9812</v>
      </c>
      <c r="G34" t="s">
        <v>345</v>
      </c>
      <c r="H34">
        <v>1.66</v>
      </c>
      <c r="I34">
        <v>122.4264</v>
      </c>
      <c r="K34" s="2">
        <v>0.06180555555555556</v>
      </c>
      <c r="L34" s="3">
        <f t="shared" si="0"/>
        <v>305.06180555555557</v>
      </c>
      <c r="M34">
        <f t="shared" si="1"/>
        <v>483.0043373157044</v>
      </c>
      <c r="N34">
        <f t="shared" si="2"/>
        <v>174.94421486773032</v>
      </c>
    </row>
    <row r="35" spans="1:14" ht="12.75">
      <c r="A35" t="s">
        <v>267</v>
      </c>
      <c r="B35" s="1">
        <v>36830</v>
      </c>
      <c r="C35" s="2">
        <v>0.06706018518518518</v>
      </c>
      <c r="D35" t="s">
        <v>344</v>
      </c>
      <c r="E35">
        <v>0.67</v>
      </c>
      <c r="F35">
        <v>9.7348</v>
      </c>
      <c r="G35" t="s">
        <v>345</v>
      </c>
      <c r="H35">
        <v>1.66</v>
      </c>
      <c r="I35">
        <v>113.5659</v>
      </c>
      <c r="K35" s="2">
        <v>0.06388888888888888</v>
      </c>
      <c r="L35" s="3">
        <f t="shared" si="0"/>
        <v>305.06388888888887</v>
      </c>
      <c r="M35">
        <f t="shared" si="1"/>
        <v>523.5325594465015</v>
      </c>
      <c r="N35">
        <f t="shared" si="2"/>
        <v>164.61843992911324</v>
      </c>
    </row>
    <row r="36" spans="1:14" ht="12.75">
      <c r="A36" t="s">
        <v>268</v>
      </c>
      <c r="B36" s="1">
        <v>36830</v>
      </c>
      <c r="C36" s="2">
        <v>0.0691550925925926</v>
      </c>
      <c r="D36" t="s">
        <v>344</v>
      </c>
      <c r="E36">
        <v>0.67</v>
      </c>
      <c r="F36">
        <v>9.5149</v>
      </c>
      <c r="G36" t="s">
        <v>345</v>
      </c>
      <c r="H36">
        <v>1.66</v>
      </c>
      <c r="I36">
        <v>119.9789</v>
      </c>
      <c r="K36" s="2">
        <v>0.06597222222222222</v>
      </c>
      <c r="L36" s="3">
        <f t="shared" si="0"/>
        <v>305.06597222222223</v>
      </c>
      <c r="M36">
        <f t="shared" si="1"/>
        <v>511.7064500428893</v>
      </c>
      <c r="N36">
        <f t="shared" si="2"/>
        <v>172.09196791075667</v>
      </c>
    </row>
    <row r="37" spans="1:14" ht="12.75">
      <c r="A37" t="s">
        <v>352</v>
      </c>
      <c r="B37" s="1">
        <v>36830</v>
      </c>
      <c r="C37">
        <f>AVERAGE(C36,C38)</f>
        <v>0.07123842592592594</v>
      </c>
      <c r="D37" t="s">
        <v>344</v>
      </c>
      <c r="E37" t="s">
        <v>352</v>
      </c>
      <c r="F37" t="s">
        <v>352</v>
      </c>
      <c r="G37" t="s">
        <v>345</v>
      </c>
      <c r="H37" t="s">
        <v>352</v>
      </c>
      <c r="I37" t="s">
        <v>352</v>
      </c>
      <c r="K37" s="2">
        <v>0.06805555555555555</v>
      </c>
      <c r="L37" s="3">
        <f t="shared" si="0"/>
        <v>305.06805555555553</v>
      </c>
      <c r="M37" t="s">
        <v>352</v>
      </c>
      <c r="N37" t="s">
        <v>352</v>
      </c>
    </row>
    <row r="38" spans="1:14" ht="12.75">
      <c r="A38" t="s">
        <v>269</v>
      </c>
      <c r="B38" s="1">
        <v>36830</v>
      </c>
      <c r="C38" s="2">
        <v>0.07332175925925927</v>
      </c>
      <c r="D38" t="s">
        <v>344</v>
      </c>
      <c r="E38">
        <v>0.67</v>
      </c>
      <c r="F38">
        <v>9.3364</v>
      </c>
      <c r="G38" t="s">
        <v>345</v>
      </c>
      <c r="H38">
        <v>1.66</v>
      </c>
      <c r="I38">
        <v>120.2659</v>
      </c>
      <c r="K38" s="2">
        <v>0.07013888888888889</v>
      </c>
      <c r="L38" s="3">
        <f t="shared" si="0"/>
        <v>305.0701388888889</v>
      </c>
      <c r="M38">
        <f t="shared" si="1"/>
        <v>502.1068114410483</v>
      </c>
      <c r="N38">
        <f t="shared" si="2"/>
        <v>172.42642955596668</v>
      </c>
    </row>
    <row r="39" spans="1:14" ht="12.75">
      <c r="A39" t="s">
        <v>270</v>
      </c>
      <c r="B39" s="1">
        <v>36830</v>
      </c>
      <c r="C39" s="2">
        <v>0.07540509259259259</v>
      </c>
      <c r="D39" t="s">
        <v>344</v>
      </c>
      <c r="E39">
        <v>0.67</v>
      </c>
      <c r="F39">
        <v>9.2523</v>
      </c>
      <c r="G39" t="s">
        <v>345</v>
      </c>
      <c r="H39">
        <v>1.66</v>
      </c>
      <c r="I39">
        <v>113.5151</v>
      </c>
      <c r="K39" s="2">
        <v>0.07222222222222223</v>
      </c>
      <c r="L39" s="3">
        <f t="shared" si="0"/>
        <v>305.0722222222222</v>
      </c>
      <c r="M39">
        <f t="shared" si="1"/>
        <v>497.58395650315015</v>
      </c>
      <c r="N39">
        <f t="shared" si="2"/>
        <v>164.55923905253948</v>
      </c>
    </row>
    <row r="40" spans="1:14" ht="12.75">
      <c r="A40" t="s">
        <v>271</v>
      </c>
      <c r="B40" s="1">
        <v>36830</v>
      </c>
      <c r="C40" s="2">
        <v>0.07748842592592593</v>
      </c>
      <c r="D40" t="s">
        <v>344</v>
      </c>
      <c r="E40">
        <v>0.67</v>
      </c>
      <c r="F40">
        <v>9.1864</v>
      </c>
      <c r="G40" t="s">
        <v>345</v>
      </c>
      <c r="H40">
        <v>1.66</v>
      </c>
      <c r="I40">
        <v>120.8993</v>
      </c>
      <c r="K40" s="2">
        <v>0.07430555555555556</v>
      </c>
      <c r="L40" s="3">
        <f t="shared" si="0"/>
        <v>305.07430555555555</v>
      </c>
      <c r="M40">
        <f t="shared" si="1"/>
        <v>494.0398882462241</v>
      </c>
      <c r="N40">
        <f t="shared" si="2"/>
        <v>173.16457591860078</v>
      </c>
    </row>
    <row r="41" spans="1:14" ht="12.75">
      <c r="A41" t="s">
        <v>272</v>
      </c>
      <c r="B41" s="1">
        <v>36830</v>
      </c>
      <c r="C41" s="2">
        <v>0.07957175925925926</v>
      </c>
      <c r="D41" t="s">
        <v>344</v>
      </c>
      <c r="E41">
        <v>0.67</v>
      </c>
      <c r="F41">
        <v>8.8534</v>
      </c>
      <c r="G41" t="s">
        <v>345</v>
      </c>
      <c r="H41">
        <v>1.658</v>
      </c>
      <c r="I41">
        <v>135.1068</v>
      </c>
      <c r="K41" s="2">
        <v>0.0763888888888889</v>
      </c>
      <c r="L41" s="3">
        <f t="shared" si="0"/>
        <v>305.0763888888889</v>
      </c>
      <c r="M41">
        <f t="shared" si="1"/>
        <v>476.13131875371425</v>
      </c>
      <c r="N41">
        <f t="shared" si="2"/>
        <v>189.72159272808128</v>
      </c>
    </row>
    <row r="42" spans="1:14" ht="12.75">
      <c r="A42" t="s">
        <v>273</v>
      </c>
      <c r="B42" s="1">
        <v>36830</v>
      </c>
      <c r="C42" s="2">
        <v>0.08165509259259258</v>
      </c>
      <c r="D42" t="s">
        <v>344</v>
      </c>
      <c r="E42">
        <v>0.671</v>
      </c>
      <c r="F42">
        <v>8.7701</v>
      </c>
      <c r="G42" t="s">
        <v>345</v>
      </c>
      <c r="H42">
        <v>1.661</v>
      </c>
      <c r="I42">
        <v>126.3811</v>
      </c>
      <c r="K42" s="2">
        <v>0.07847222222222222</v>
      </c>
      <c r="L42" s="3">
        <f t="shared" si="0"/>
        <v>305.0784722222222</v>
      </c>
      <c r="M42">
        <f t="shared" si="1"/>
        <v>471.6514874061884</v>
      </c>
      <c r="N42">
        <f t="shared" si="2"/>
        <v>179.55290987927023</v>
      </c>
    </row>
    <row r="43" spans="1:14" ht="12.75">
      <c r="A43" t="s">
        <v>274</v>
      </c>
      <c r="B43" s="1">
        <v>36830</v>
      </c>
      <c r="C43" s="2">
        <v>0.08373842592592594</v>
      </c>
      <c r="D43" t="s">
        <v>344</v>
      </c>
      <c r="E43">
        <v>0.668</v>
      </c>
      <c r="F43">
        <v>9.213</v>
      </c>
      <c r="G43" t="s">
        <v>345</v>
      </c>
      <c r="H43">
        <v>1.658</v>
      </c>
      <c r="I43">
        <v>138.0691</v>
      </c>
      <c r="K43" s="2">
        <v>0.08055555555555556</v>
      </c>
      <c r="L43" s="3">
        <f t="shared" si="0"/>
        <v>305.0805555555556</v>
      </c>
      <c r="M43">
        <f t="shared" si="1"/>
        <v>495.4704226261062</v>
      </c>
      <c r="N43">
        <f t="shared" si="2"/>
        <v>193.17377297757795</v>
      </c>
    </row>
    <row r="44" spans="1:14" ht="12.75">
      <c r="A44" t="s">
        <v>275</v>
      </c>
      <c r="B44" s="1">
        <v>36830</v>
      </c>
      <c r="C44" s="2">
        <v>0.08583333333333333</v>
      </c>
      <c r="D44" t="s">
        <v>344</v>
      </c>
      <c r="E44">
        <v>0.67</v>
      </c>
      <c r="F44">
        <v>8.9707</v>
      </c>
      <c r="G44" t="s">
        <v>345</v>
      </c>
      <c r="H44">
        <v>1.66</v>
      </c>
      <c r="I44">
        <v>135.2333</v>
      </c>
      <c r="K44" s="2">
        <v>0.08263888888888889</v>
      </c>
      <c r="L44" s="3">
        <f t="shared" si="0"/>
        <v>305.0826388888889</v>
      </c>
      <c r="M44">
        <f t="shared" si="1"/>
        <v>482.4396526920668</v>
      </c>
      <c r="N44">
        <f t="shared" si="2"/>
        <v>189.86901223372266</v>
      </c>
    </row>
    <row r="45" spans="1:17" ht="12.75">
      <c r="A45" t="s">
        <v>276</v>
      </c>
      <c r="B45" s="1">
        <v>36830</v>
      </c>
      <c r="C45" s="2">
        <v>0.08791666666666666</v>
      </c>
      <c r="D45" t="s">
        <v>344</v>
      </c>
      <c r="E45">
        <v>0.67</v>
      </c>
      <c r="F45">
        <v>8.9388</v>
      </c>
      <c r="G45" t="s">
        <v>345</v>
      </c>
      <c r="H45">
        <v>1.66</v>
      </c>
      <c r="I45">
        <v>216.7219</v>
      </c>
      <c r="K45" s="2">
        <v>0.08472222222222221</v>
      </c>
      <c r="L45" s="3">
        <f t="shared" si="0"/>
        <v>305.08472222222224</v>
      </c>
      <c r="M45" t="s">
        <v>352</v>
      </c>
      <c r="N45" t="s">
        <v>352</v>
      </c>
      <c r="P45" t="s">
        <v>353</v>
      </c>
      <c r="Q45" t="s">
        <v>344</v>
      </c>
    </row>
    <row r="46" spans="1:14" ht="12.75">
      <c r="A46" t="s">
        <v>352</v>
      </c>
      <c r="B46" s="1">
        <v>36830</v>
      </c>
      <c r="C46">
        <f>AVERAGE(C45,C47)</f>
        <v>0.09</v>
      </c>
      <c r="D46" t="s">
        <v>344</v>
      </c>
      <c r="E46" t="s">
        <v>352</v>
      </c>
      <c r="F46" t="s">
        <v>352</v>
      </c>
      <c r="G46" t="s">
        <v>345</v>
      </c>
      <c r="H46" t="s">
        <v>352</v>
      </c>
      <c r="I46" t="s">
        <v>352</v>
      </c>
      <c r="K46" s="2">
        <v>0.08680555555555557</v>
      </c>
      <c r="L46" s="3">
        <f t="shared" si="0"/>
        <v>305.08680555555554</v>
      </c>
      <c r="M46" t="s">
        <v>352</v>
      </c>
      <c r="N46" t="s">
        <v>352</v>
      </c>
    </row>
    <row r="47" spans="1:17" ht="12.75">
      <c r="A47" t="s">
        <v>277</v>
      </c>
      <c r="B47" s="1">
        <v>36830</v>
      </c>
      <c r="C47" s="2">
        <v>0.09208333333333334</v>
      </c>
      <c r="D47" t="s">
        <v>344</v>
      </c>
      <c r="E47">
        <v>0.67</v>
      </c>
      <c r="F47">
        <v>9.9759</v>
      </c>
      <c r="G47" t="s">
        <v>345</v>
      </c>
      <c r="H47">
        <v>1.66</v>
      </c>
      <c r="I47">
        <v>212.5211</v>
      </c>
      <c r="K47" s="2">
        <v>0.08888888888888889</v>
      </c>
      <c r="L47" s="3">
        <f t="shared" si="0"/>
        <v>305.0888888888889</v>
      </c>
      <c r="M47" t="s">
        <v>352</v>
      </c>
      <c r="N47" t="s">
        <v>352</v>
      </c>
      <c r="P47">
        <f>AVERAGE(I46:I48)</f>
        <v>212.05865</v>
      </c>
      <c r="Q47">
        <f>AVERAGE(F46:F48)</f>
        <v>9.661249999999999</v>
      </c>
    </row>
    <row r="48" spans="1:17" ht="12.75">
      <c r="A48" t="s">
        <v>278</v>
      </c>
      <c r="B48" s="1">
        <v>36830</v>
      </c>
      <c r="C48" s="2">
        <v>0.09416666666666666</v>
      </c>
      <c r="D48" t="s">
        <v>344</v>
      </c>
      <c r="E48">
        <v>0.67</v>
      </c>
      <c r="F48">
        <v>9.3466</v>
      </c>
      <c r="G48" t="s">
        <v>345</v>
      </c>
      <c r="H48">
        <v>1.656</v>
      </c>
      <c r="I48">
        <v>211.5962</v>
      </c>
      <c r="K48" s="2">
        <v>0.09097222222222222</v>
      </c>
      <c r="L48" s="3">
        <f t="shared" si="0"/>
        <v>305.0909722222222</v>
      </c>
      <c r="M48" t="s">
        <v>352</v>
      </c>
      <c r="N48" t="s">
        <v>352</v>
      </c>
      <c r="P48">
        <f>STDEV(I46:I48)</f>
        <v>0.6540030619181105</v>
      </c>
      <c r="Q48">
        <f>STDEV(F46:F48)</f>
        <v>0.44498229740070405</v>
      </c>
    </row>
    <row r="49" spans="1:14" ht="12.75">
      <c r="A49" t="s">
        <v>279</v>
      </c>
      <c r="B49" s="1">
        <v>36830</v>
      </c>
      <c r="C49" s="2">
        <v>0.09625</v>
      </c>
      <c r="D49" t="s">
        <v>344</v>
      </c>
      <c r="E49">
        <v>0.668</v>
      </c>
      <c r="F49">
        <v>9.083</v>
      </c>
      <c r="G49" t="s">
        <v>345</v>
      </c>
      <c r="H49">
        <v>1.658</v>
      </c>
      <c r="I49">
        <v>124.3114</v>
      </c>
      <c r="K49" s="2">
        <v>0.09305555555555556</v>
      </c>
      <c r="L49" s="3">
        <f t="shared" si="0"/>
        <v>305.09305555555557</v>
      </c>
      <c r="M49">
        <f aca="true" t="shared" si="3" ref="M49:M112">500*F49/AVERAGE($Q$207,$Q$47)</f>
        <v>468.0860932100976</v>
      </c>
      <c r="N49">
        <f>(277-103)/(-60+(AVERAGE($P$207,$P$47)))*I49+277-((277-103)/(-60+(AVERAGE($P$207,$P$47)))*210)</f>
        <v>179.72048525089662</v>
      </c>
    </row>
    <row r="50" spans="1:14" ht="12.75">
      <c r="A50" t="s">
        <v>280</v>
      </c>
      <c r="B50" s="1">
        <v>36830</v>
      </c>
      <c r="C50" s="2">
        <v>0.09833333333333333</v>
      </c>
      <c r="D50" t="s">
        <v>344</v>
      </c>
      <c r="E50">
        <v>0.67</v>
      </c>
      <c r="F50">
        <v>9.3928</v>
      </c>
      <c r="G50" t="s">
        <v>345</v>
      </c>
      <c r="H50">
        <v>1.66</v>
      </c>
      <c r="I50">
        <v>127.8006</v>
      </c>
      <c r="K50" s="2">
        <v>0.09513888888888888</v>
      </c>
      <c r="L50" s="3">
        <f t="shared" si="0"/>
        <v>305.09513888888887</v>
      </c>
      <c r="M50">
        <f t="shared" si="3"/>
        <v>484.0514209296273</v>
      </c>
      <c r="N50">
        <f aca="true" t="shared" si="4" ref="N50:N113">(277-103)/(-60+(AVERAGE($P$207,$P$47)))*I50+277-((277-103)/(-60+(AVERAGE($P$207,$P$47)))*210)</f>
        <v>183.6816619169009</v>
      </c>
    </row>
    <row r="51" spans="1:14" ht="12.75">
      <c r="A51" t="s">
        <v>281</v>
      </c>
      <c r="B51" s="1">
        <v>36830</v>
      </c>
      <c r="C51" s="2">
        <v>0.10042824074074075</v>
      </c>
      <c r="D51" t="s">
        <v>344</v>
      </c>
      <c r="E51">
        <v>0.668</v>
      </c>
      <c r="F51">
        <v>9.0337</v>
      </c>
      <c r="G51" t="s">
        <v>345</v>
      </c>
      <c r="H51">
        <v>1.658</v>
      </c>
      <c r="I51">
        <v>107.7835</v>
      </c>
      <c r="K51" s="2">
        <v>0.09722222222222222</v>
      </c>
      <c r="L51" s="3">
        <f t="shared" si="0"/>
        <v>305.09722222222223</v>
      </c>
      <c r="M51">
        <f t="shared" si="3"/>
        <v>465.5454519687392</v>
      </c>
      <c r="N51">
        <f t="shared" si="4"/>
        <v>160.95689135600622</v>
      </c>
    </row>
    <row r="52" spans="1:14" ht="12.75">
      <c r="A52" t="s">
        <v>282</v>
      </c>
      <c r="B52" s="1">
        <v>36830</v>
      </c>
      <c r="C52" s="2">
        <v>0.10251157407407407</v>
      </c>
      <c r="D52" t="s">
        <v>344</v>
      </c>
      <c r="E52">
        <v>0.67</v>
      </c>
      <c r="F52">
        <v>8.9593</v>
      </c>
      <c r="G52" t="s">
        <v>345</v>
      </c>
      <c r="H52">
        <v>1.66</v>
      </c>
      <c r="I52">
        <v>115.3481</v>
      </c>
      <c r="K52" s="2">
        <v>0.09930555555555555</v>
      </c>
      <c r="L52" s="3">
        <f t="shared" si="0"/>
        <v>305.09930555555553</v>
      </c>
      <c r="M52">
        <f t="shared" si="3"/>
        <v>461.7112996694075</v>
      </c>
      <c r="N52">
        <f t="shared" si="4"/>
        <v>169.54473871576084</v>
      </c>
    </row>
    <row r="53" spans="1:14" ht="12.75">
      <c r="A53" t="s">
        <v>283</v>
      </c>
      <c r="B53" s="1">
        <v>36830</v>
      </c>
      <c r="C53" s="2">
        <v>0.1045949074074074</v>
      </c>
      <c r="D53" t="s">
        <v>344</v>
      </c>
      <c r="E53">
        <v>0.668</v>
      </c>
      <c r="F53">
        <v>9.5161</v>
      </c>
      <c r="G53" t="s">
        <v>345</v>
      </c>
      <c r="H53">
        <v>1.66</v>
      </c>
      <c r="I53">
        <v>99.7066</v>
      </c>
      <c r="K53" s="2">
        <v>0.1013888888888889</v>
      </c>
      <c r="L53" s="3">
        <f t="shared" si="0"/>
        <v>305.1013888888889</v>
      </c>
      <c r="M53">
        <f t="shared" si="3"/>
        <v>490.4056007482781</v>
      </c>
      <c r="N53">
        <f t="shared" si="4"/>
        <v>151.7874462643951</v>
      </c>
    </row>
    <row r="54" spans="1:14" ht="12.75">
      <c r="A54" t="s">
        <v>284</v>
      </c>
      <c r="B54" s="1">
        <v>36830</v>
      </c>
      <c r="C54" s="2">
        <v>0.10667824074074074</v>
      </c>
      <c r="D54" t="s">
        <v>344</v>
      </c>
      <c r="E54">
        <v>0.668</v>
      </c>
      <c r="F54">
        <v>8.8706</v>
      </c>
      <c r="G54" t="s">
        <v>345</v>
      </c>
      <c r="H54">
        <v>1.66</v>
      </c>
      <c r="I54">
        <v>109.3909</v>
      </c>
      <c r="K54" s="2">
        <v>0.10347222222222223</v>
      </c>
      <c r="L54" s="3">
        <f t="shared" si="0"/>
        <v>305.1034722222222</v>
      </c>
      <c r="M54">
        <f t="shared" si="3"/>
        <v>457.14020680716635</v>
      </c>
      <c r="N54">
        <f t="shared" si="4"/>
        <v>162.7817209366939</v>
      </c>
    </row>
    <row r="55" spans="1:14" ht="12.75">
      <c r="A55" t="s">
        <v>285</v>
      </c>
      <c r="B55" s="1">
        <v>36830</v>
      </c>
      <c r="C55" s="2">
        <v>0.10876157407407407</v>
      </c>
      <c r="D55" t="s">
        <v>344</v>
      </c>
      <c r="E55">
        <v>0.67</v>
      </c>
      <c r="F55">
        <v>9.0135</v>
      </c>
      <c r="G55" t="s">
        <v>345</v>
      </c>
      <c r="H55">
        <v>1.66</v>
      </c>
      <c r="I55">
        <v>93.5557</v>
      </c>
      <c r="K55" s="2">
        <v>0.10555555555555556</v>
      </c>
      <c r="L55" s="3">
        <f t="shared" si="0"/>
        <v>305.10555555555555</v>
      </c>
      <c r="M55">
        <f t="shared" si="3"/>
        <v>464.50445900574863</v>
      </c>
      <c r="N55">
        <f t="shared" si="4"/>
        <v>144.80452709813193</v>
      </c>
    </row>
    <row r="56" spans="1:14" ht="12.75">
      <c r="A56" t="s">
        <v>286</v>
      </c>
      <c r="B56" s="1">
        <v>36830</v>
      </c>
      <c r="C56" s="2">
        <v>0.11084490740740742</v>
      </c>
      <c r="D56" t="s">
        <v>344</v>
      </c>
      <c r="E56">
        <v>0.668</v>
      </c>
      <c r="F56">
        <v>8.905</v>
      </c>
      <c r="G56" t="s">
        <v>345</v>
      </c>
      <c r="H56">
        <v>1.658</v>
      </c>
      <c r="I56">
        <v>101.5813</v>
      </c>
      <c r="K56" s="2">
        <v>0.1076388888888889</v>
      </c>
      <c r="L56" s="3">
        <f t="shared" si="0"/>
        <v>305.1076388888889</v>
      </c>
      <c r="M56">
        <f t="shared" si="3"/>
        <v>458.9129869025563</v>
      </c>
      <c r="N56">
        <f t="shared" si="4"/>
        <v>153.91573294780625</v>
      </c>
    </row>
    <row r="57" spans="1:14" ht="12.75">
      <c r="A57" t="s">
        <v>287</v>
      </c>
      <c r="B57" s="1">
        <v>36830</v>
      </c>
      <c r="C57" s="2">
        <v>0.11292824074074075</v>
      </c>
      <c r="D57" t="s">
        <v>344</v>
      </c>
      <c r="E57">
        <v>0.67</v>
      </c>
      <c r="F57">
        <v>8.8337</v>
      </c>
      <c r="G57" t="s">
        <v>345</v>
      </c>
      <c r="H57">
        <v>1.66</v>
      </c>
      <c r="I57">
        <v>96.6831</v>
      </c>
      <c r="K57" s="2">
        <v>0.10972222222222222</v>
      </c>
      <c r="L57" s="3">
        <f t="shared" si="0"/>
        <v>305.1097222222222</v>
      </c>
      <c r="M57">
        <f t="shared" si="3"/>
        <v>455.23859094903</v>
      </c>
      <c r="N57">
        <f t="shared" si="4"/>
        <v>148.3549638473184</v>
      </c>
    </row>
    <row r="58" spans="1:14" ht="12.75">
      <c r="A58" t="s">
        <v>288</v>
      </c>
      <c r="B58" s="1">
        <v>36830</v>
      </c>
      <c r="C58" s="2">
        <v>0.11502314814814814</v>
      </c>
      <c r="D58" t="s">
        <v>344</v>
      </c>
      <c r="E58">
        <v>0.67</v>
      </c>
      <c r="F58">
        <v>8.9783</v>
      </c>
      <c r="G58" t="s">
        <v>345</v>
      </c>
      <c r="H58">
        <v>1.66</v>
      </c>
      <c r="I58">
        <v>100.2646</v>
      </c>
      <c r="K58" s="2">
        <v>0.11180555555555556</v>
      </c>
      <c r="L58" s="3">
        <f t="shared" si="0"/>
        <v>305.1118055555556</v>
      </c>
      <c r="M58">
        <f t="shared" si="3"/>
        <v>462.69045146627985</v>
      </c>
      <c r="N58">
        <f t="shared" si="4"/>
        <v>152.420925738094</v>
      </c>
    </row>
    <row r="59" spans="1:14" ht="12.75">
      <c r="A59" t="s">
        <v>289</v>
      </c>
      <c r="B59" s="1">
        <v>36830</v>
      </c>
      <c r="C59" s="2">
        <v>0.11710648148148149</v>
      </c>
      <c r="D59" t="s">
        <v>344</v>
      </c>
      <c r="E59">
        <v>0.668</v>
      </c>
      <c r="F59">
        <v>8.8787</v>
      </c>
      <c r="G59" t="s">
        <v>345</v>
      </c>
      <c r="H59">
        <v>1.658</v>
      </c>
      <c r="I59">
        <v>87.8231</v>
      </c>
      <c r="K59" s="2">
        <v>0.11388888888888889</v>
      </c>
      <c r="L59" s="3">
        <f t="shared" si="0"/>
        <v>305.1138888888889</v>
      </c>
      <c r="M59">
        <f t="shared" si="3"/>
        <v>457.55763467846464</v>
      </c>
      <c r="N59">
        <f t="shared" si="4"/>
        <v>138.2964904835681</v>
      </c>
    </row>
    <row r="60" spans="1:14" ht="12.75">
      <c r="A60" t="s">
        <v>352</v>
      </c>
      <c r="B60" s="1">
        <v>36830</v>
      </c>
      <c r="C60">
        <f>AVERAGE(C59,C61)</f>
        <v>0.11918981481481483</v>
      </c>
      <c r="D60" t="s">
        <v>344</v>
      </c>
      <c r="E60" t="s">
        <v>352</v>
      </c>
      <c r="F60" t="s">
        <v>352</v>
      </c>
      <c r="G60" t="s">
        <v>345</v>
      </c>
      <c r="H60" t="s">
        <v>352</v>
      </c>
      <c r="I60" t="s">
        <v>352</v>
      </c>
      <c r="K60" s="2">
        <v>0.11597222222222221</v>
      </c>
      <c r="L60" s="3">
        <f t="shared" si="0"/>
        <v>305.11597222222224</v>
      </c>
      <c r="M60" t="s">
        <v>352</v>
      </c>
      <c r="N60" t="s">
        <v>352</v>
      </c>
    </row>
    <row r="61" spans="1:14" ht="12.75">
      <c r="A61" t="s">
        <v>290</v>
      </c>
      <c r="B61" s="1">
        <v>36830</v>
      </c>
      <c r="C61" s="2">
        <v>0.12127314814814816</v>
      </c>
      <c r="D61" t="s">
        <v>344</v>
      </c>
      <c r="E61">
        <v>0.668</v>
      </c>
      <c r="F61">
        <v>9.5051</v>
      </c>
      <c r="G61" t="s">
        <v>345</v>
      </c>
      <c r="H61">
        <v>1.66</v>
      </c>
      <c r="I61">
        <v>98.8127</v>
      </c>
      <c r="K61" s="2">
        <v>0.11805555555555557</v>
      </c>
      <c r="L61" s="3">
        <f t="shared" si="0"/>
        <v>305.11805555555554</v>
      </c>
      <c r="M61">
        <f t="shared" si="3"/>
        <v>489.8387233921941</v>
      </c>
      <c r="N61">
        <f t="shared" si="4"/>
        <v>150.77263031181536</v>
      </c>
    </row>
    <row r="62" spans="1:14" ht="12.75">
      <c r="A62" t="s">
        <v>352</v>
      </c>
      <c r="B62" s="1">
        <v>36830</v>
      </c>
      <c r="C62">
        <f>AVERAGE(C61,C64)</f>
        <v>0.12439814814814816</v>
      </c>
      <c r="D62" t="s">
        <v>344</v>
      </c>
      <c r="E62" t="s">
        <v>352</v>
      </c>
      <c r="F62" t="s">
        <v>352</v>
      </c>
      <c r="G62" t="s">
        <v>345</v>
      </c>
      <c r="H62" t="s">
        <v>352</v>
      </c>
      <c r="I62" t="s">
        <v>352</v>
      </c>
      <c r="K62" s="2">
        <v>0.12013888888888889</v>
      </c>
      <c r="L62" s="3">
        <f t="shared" si="0"/>
        <v>305.1201388888889</v>
      </c>
      <c r="M62" t="s">
        <v>352</v>
      </c>
      <c r="N62" t="s">
        <v>352</v>
      </c>
    </row>
    <row r="63" spans="1:14" ht="12.75">
      <c r="A63" t="s">
        <v>352</v>
      </c>
      <c r="B63" s="1">
        <v>36830</v>
      </c>
      <c r="C63">
        <f>AVERAGE(C62,C64)</f>
        <v>0.12596064814814817</v>
      </c>
      <c r="D63" t="s">
        <v>344</v>
      </c>
      <c r="E63" t="s">
        <v>352</v>
      </c>
      <c r="F63" t="s">
        <v>352</v>
      </c>
      <c r="G63" t="s">
        <v>345</v>
      </c>
      <c r="H63" t="s">
        <v>352</v>
      </c>
      <c r="I63" t="s">
        <v>352</v>
      </c>
      <c r="K63" s="2">
        <v>0.12222222222222223</v>
      </c>
      <c r="L63" s="3">
        <f t="shared" si="0"/>
        <v>305.1222222222222</v>
      </c>
      <c r="M63" t="s">
        <v>352</v>
      </c>
      <c r="N63" t="s">
        <v>352</v>
      </c>
    </row>
    <row r="64" spans="1:14" ht="12.75">
      <c r="A64" t="s">
        <v>291</v>
      </c>
      <c r="B64" s="1">
        <v>36830</v>
      </c>
      <c r="C64" s="2">
        <v>0.12752314814814816</v>
      </c>
      <c r="D64" t="s">
        <v>344</v>
      </c>
      <c r="E64">
        <v>0.67</v>
      </c>
      <c r="F64">
        <v>9.0975</v>
      </c>
      <c r="G64" t="s">
        <v>345</v>
      </c>
      <c r="H64">
        <v>1.66</v>
      </c>
      <c r="I64">
        <v>97.4301</v>
      </c>
      <c r="K64" s="2">
        <v>0.12430555555555556</v>
      </c>
      <c r="L64" s="3">
        <f t="shared" si="0"/>
        <v>305.12430555555557</v>
      </c>
      <c r="M64">
        <f t="shared" si="3"/>
        <v>468.83334063402657</v>
      </c>
      <c r="N64">
        <f t="shared" si="4"/>
        <v>149.20300894920575</v>
      </c>
    </row>
    <row r="65" spans="1:14" ht="12.75">
      <c r="A65" t="s">
        <v>292</v>
      </c>
      <c r="B65" s="1">
        <v>36830</v>
      </c>
      <c r="C65" s="2">
        <v>0.12961805555555556</v>
      </c>
      <c r="D65" t="s">
        <v>344</v>
      </c>
      <c r="E65">
        <v>0.67</v>
      </c>
      <c r="F65">
        <v>8.923</v>
      </c>
      <c r="G65" t="s">
        <v>345</v>
      </c>
      <c r="H65">
        <v>1.658</v>
      </c>
      <c r="I65">
        <v>103.1302</v>
      </c>
      <c r="K65" s="2">
        <v>0.12638888888888888</v>
      </c>
      <c r="L65" s="3">
        <f t="shared" si="0"/>
        <v>305.12638888888887</v>
      </c>
      <c r="M65">
        <f t="shared" si="3"/>
        <v>459.84060439433017</v>
      </c>
      <c r="N65">
        <f t="shared" si="4"/>
        <v>155.6741493578641</v>
      </c>
    </row>
    <row r="66" spans="1:14" ht="12.75">
      <c r="A66" t="s">
        <v>352</v>
      </c>
      <c r="B66" s="1">
        <v>36830</v>
      </c>
      <c r="C66">
        <f>AVERAGE(C65,C67)</f>
        <v>0.13170138888888888</v>
      </c>
      <c r="D66" t="s">
        <v>344</v>
      </c>
      <c r="E66" t="s">
        <v>352</v>
      </c>
      <c r="F66" t="s">
        <v>352</v>
      </c>
      <c r="G66" t="s">
        <v>345</v>
      </c>
      <c r="H66" t="s">
        <v>352</v>
      </c>
      <c r="I66" t="s">
        <v>352</v>
      </c>
      <c r="K66" s="2">
        <v>0.12847222222222224</v>
      </c>
      <c r="L66" s="3">
        <f t="shared" si="0"/>
        <v>305.12847222222223</v>
      </c>
      <c r="M66" t="s">
        <v>352</v>
      </c>
      <c r="N66" t="s">
        <v>352</v>
      </c>
    </row>
    <row r="67" spans="1:14" ht="12.75">
      <c r="A67" t="s">
        <v>293</v>
      </c>
      <c r="B67" s="1">
        <v>36830</v>
      </c>
      <c r="C67" s="2">
        <v>0.13378472222222224</v>
      </c>
      <c r="D67" t="s">
        <v>344</v>
      </c>
      <c r="E67">
        <v>0.67</v>
      </c>
      <c r="F67">
        <v>8.8682</v>
      </c>
      <c r="G67" t="s">
        <v>345</v>
      </c>
      <c r="H67">
        <v>1.66</v>
      </c>
      <c r="I67">
        <v>99.0224</v>
      </c>
      <c r="K67" s="2">
        <v>0.13055555555555556</v>
      </c>
      <c r="L67" s="3">
        <f t="shared" si="0"/>
        <v>305.13055555555553</v>
      </c>
      <c r="M67">
        <f t="shared" si="3"/>
        <v>457.0165244749299</v>
      </c>
      <c r="N67">
        <f t="shared" si="4"/>
        <v>151.01069598499578</v>
      </c>
    </row>
    <row r="68" spans="1:14" ht="12.75">
      <c r="A68" t="s">
        <v>294</v>
      </c>
      <c r="B68" s="1">
        <v>36830</v>
      </c>
      <c r="C68" s="2">
        <v>0.13586805555555556</v>
      </c>
      <c r="D68" t="s">
        <v>344</v>
      </c>
      <c r="E68">
        <v>0.668</v>
      </c>
      <c r="F68">
        <v>8.8391</v>
      </c>
      <c r="G68" t="s">
        <v>345</v>
      </c>
      <c r="H68">
        <v>1.658</v>
      </c>
      <c r="I68">
        <v>102.7861</v>
      </c>
      <c r="K68" s="2">
        <v>0.1326388888888889</v>
      </c>
      <c r="L68" s="3">
        <f t="shared" si="0"/>
        <v>305.1326388888889</v>
      </c>
      <c r="M68">
        <f t="shared" si="3"/>
        <v>455.5168761965622</v>
      </c>
      <c r="N68">
        <f t="shared" si="4"/>
        <v>155.28350368241644</v>
      </c>
    </row>
    <row r="69" spans="1:14" ht="12.75">
      <c r="A69" t="s">
        <v>352</v>
      </c>
      <c r="B69" s="1">
        <v>36830</v>
      </c>
      <c r="C69">
        <f>AVERAGE(C68,C70)</f>
        <v>0.1379513888888889</v>
      </c>
      <c r="D69" t="s">
        <v>344</v>
      </c>
      <c r="E69" t="s">
        <v>352</v>
      </c>
      <c r="F69" t="s">
        <v>352</v>
      </c>
      <c r="G69" t="s">
        <v>345</v>
      </c>
      <c r="H69" t="s">
        <v>352</v>
      </c>
      <c r="I69" t="s">
        <v>352</v>
      </c>
      <c r="K69" s="2">
        <v>0.13472222222222222</v>
      </c>
      <c r="L69" s="3">
        <f t="shared" si="0"/>
        <v>305.1347222222222</v>
      </c>
      <c r="M69" t="s">
        <v>352</v>
      </c>
      <c r="N69" t="s">
        <v>352</v>
      </c>
    </row>
    <row r="70" spans="1:14" ht="12.75">
      <c r="A70" t="s">
        <v>295</v>
      </c>
      <c r="B70" s="1">
        <v>36830</v>
      </c>
      <c r="C70" s="2">
        <v>0.1400347222222222</v>
      </c>
      <c r="D70" t="s">
        <v>344</v>
      </c>
      <c r="E70">
        <v>0.668</v>
      </c>
      <c r="F70">
        <v>8.7021</v>
      </c>
      <c r="G70" t="s">
        <v>345</v>
      </c>
      <c r="H70">
        <v>1.658</v>
      </c>
      <c r="I70">
        <v>101.6102</v>
      </c>
      <c r="K70" s="2">
        <v>0.13680555555555554</v>
      </c>
      <c r="L70" s="3">
        <f aca="true" t="shared" si="5" ref="L70:L133">B70-DATE(1999,12,31)+K70</f>
        <v>305.13680555555555</v>
      </c>
      <c r="M70">
        <f t="shared" si="3"/>
        <v>448.4566763980613</v>
      </c>
      <c r="N70">
        <f t="shared" si="4"/>
        <v>153.94854218936518</v>
      </c>
    </row>
    <row r="71" spans="1:14" ht="12.75">
      <c r="A71" t="s">
        <v>296</v>
      </c>
      <c r="B71" s="1">
        <v>36830</v>
      </c>
      <c r="C71" s="2">
        <v>0.14211805555555554</v>
      </c>
      <c r="D71" t="s">
        <v>344</v>
      </c>
      <c r="E71">
        <v>0.668</v>
      </c>
      <c r="F71">
        <v>8.9975</v>
      </c>
      <c r="G71" t="s">
        <v>345</v>
      </c>
      <c r="H71">
        <v>1.658</v>
      </c>
      <c r="I71">
        <v>105.5245</v>
      </c>
      <c r="K71" s="2">
        <v>0.1388888888888889</v>
      </c>
      <c r="L71" s="3">
        <f t="shared" si="5"/>
        <v>305.1388888888889</v>
      </c>
      <c r="M71">
        <f t="shared" si="3"/>
        <v>463.6799101241719</v>
      </c>
      <c r="N71">
        <f t="shared" si="4"/>
        <v>158.39232122861216</v>
      </c>
    </row>
    <row r="72" spans="1:14" ht="12.75">
      <c r="A72" t="s">
        <v>297</v>
      </c>
      <c r="B72" s="1">
        <v>36830</v>
      </c>
      <c r="C72" s="2">
        <v>0.14421296296296296</v>
      </c>
      <c r="D72" t="s">
        <v>344</v>
      </c>
      <c r="E72">
        <v>0.67</v>
      </c>
      <c r="F72">
        <v>9.6047</v>
      </c>
      <c r="G72" t="s">
        <v>345</v>
      </c>
      <c r="H72">
        <v>1.66</v>
      </c>
      <c r="I72">
        <v>104.6061</v>
      </c>
      <c r="K72" s="2">
        <v>0.14097222222222222</v>
      </c>
      <c r="L72" s="3">
        <f t="shared" si="5"/>
        <v>305.1409722222222</v>
      </c>
      <c r="M72">
        <f t="shared" si="3"/>
        <v>494.97154018000924</v>
      </c>
      <c r="N72">
        <f t="shared" si="4"/>
        <v>157.34969121311912</v>
      </c>
    </row>
    <row r="73" spans="1:14" ht="12.75">
      <c r="A73" t="s">
        <v>298</v>
      </c>
      <c r="B73" s="1">
        <v>36830</v>
      </c>
      <c r="C73" s="2">
        <v>0.14629629629629629</v>
      </c>
      <c r="D73" t="s">
        <v>344</v>
      </c>
      <c r="E73">
        <v>0.67</v>
      </c>
      <c r="F73">
        <v>9.2348</v>
      </c>
      <c r="G73" t="s">
        <v>345</v>
      </c>
      <c r="H73">
        <v>1.66</v>
      </c>
      <c r="I73">
        <v>105.7666</v>
      </c>
      <c r="K73" s="2">
        <v>0.14305555555555557</v>
      </c>
      <c r="L73" s="3">
        <f t="shared" si="5"/>
        <v>305.1430555555556</v>
      </c>
      <c r="M73">
        <f t="shared" si="3"/>
        <v>475.90900072405697</v>
      </c>
      <c r="N73">
        <f t="shared" si="4"/>
        <v>158.66716958091052</v>
      </c>
    </row>
    <row r="74" spans="1:14" ht="12.75">
      <c r="A74" t="s">
        <v>299</v>
      </c>
      <c r="B74" s="1">
        <v>36830</v>
      </c>
      <c r="C74" s="2">
        <v>0.1483796296296296</v>
      </c>
      <c r="D74" t="s">
        <v>344</v>
      </c>
      <c r="E74">
        <v>0.67</v>
      </c>
      <c r="F74">
        <v>9.588</v>
      </c>
      <c r="G74" t="s">
        <v>345</v>
      </c>
      <c r="H74">
        <v>1.66</v>
      </c>
      <c r="I74">
        <v>102.844</v>
      </c>
      <c r="K74" s="2">
        <v>0.1451388888888889</v>
      </c>
      <c r="L74" s="3">
        <f t="shared" si="5"/>
        <v>305.1451388888889</v>
      </c>
      <c r="M74">
        <f t="shared" si="3"/>
        <v>494.1109172848636</v>
      </c>
      <c r="N74">
        <f t="shared" si="4"/>
        <v>155.34923569232177</v>
      </c>
    </row>
    <row r="75" spans="1:14" ht="12.75">
      <c r="A75" t="s">
        <v>300</v>
      </c>
      <c r="B75" s="1">
        <v>36830</v>
      </c>
      <c r="C75" s="2">
        <v>0.15046296296296297</v>
      </c>
      <c r="D75" t="s">
        <v>344</v>
      </c>
      <c r="E75">
        <v>0.668</v>
      </c>
      <c r="F75">
        <v>9.2397</v>
      </c>
      <c r="G75" t="s">
        <v>345</v>
      </c>
      <c r="H75">
        <v>1.658</v>
      </c>
      <c r="I75">
        <v>101.2152</v>
      </c>
      <c r="K75" s="2">
        <v>0.14722222222222223</v>
      </c>
      <c r="L75" s="3">
        <f t="shared" si="5"/>
        <v>305.14722222222224</v>
      </c>
      <c r="M75">
        <f t="shared" si="3"/>
        <v>476.16151881903977</v>
      </c>
      <c r="N75">
        <f t="shared" si="4"/>
        <v>153.50011137913026</v>
      </c>
    </row>
    <row r="76" spans="1:14" ht="12.75">
      <c r="A76" t="s">
        <v>301</v>
      </c>
      <c r="B76" s="1">
        <v>36830</v>
      </c>
      <c r="C76" s="2">
        <v>0.1525462962962963</v>
      </c>
      <c r="D76" t="s">
        <v>344</v>
      </c>
      <c r="E76">
        <v>0.67</v>
      </c>
      <c r="F76">
        <v>10.2739</v>
      </c>
      <c r="G76" t="s">
        <v>345</v>
      </c>
      <c r="H76">
        <v>1.66</v>
      </c>
      <c r="I76">
        <v>100.2626</v>
      </c>
      <c r="K76" s="2">
        <v>0.14930555555555555</v>
      </c>
      <c r="L76" s="3">
        <f t="shared" si="5"/>
        <v>305.14930555555554</v>
      </c>
      <c r="M76">
        <f t="shared" si="3"/>
        <v>529.4582971519566</v>
      </c>
      <c r="N76">
        <f t="shared" si="4"/>
        <v>152.41865520234603</v>
      </c>
    </row>
    <row r="77" spans="1:14" ht="12.75">
      <c r="A77" t="s">
        <v>352</v>
      </c>
      <c r="B77" s="1">
        <v>36830</v>
      </c>
      <c r="C77">
        <f>AVERAGE(C76,C78)</f>
        <v>0.15463541666666666</v>
      </c>
      <c r="D77" t="s">
        <v>344</v>
      </c>
      <c r="E77" t="s">
        <v>352</v>
      </c>
      <c r="F77" t="s">
        <v>352</v>
      </c>
      <c r="G77" t="s">
        <v>345</v>
      </c>
      <c r="H77" t="s">
        <v>352</v>
      </c>
      <c r="I77" t="s">
        <v>352</v>
      </c>
      <c r="K77" s="2">
        <v>0.15138888888888888</v>
      </c>
      <c r="L77" s="3">
        <f t="shared" si="5"/>
        <v>305.1513888888889</v>
      </c>
      <c r="M77" t="s">
        <v>352</v>
      </c>
      <c r="N77" t="s">
        <v>352</v>
      </c>
    </row>
    <row r="78" spans="1:14" ht="12.75">
      <c r="A78" t="s">
        <v>302</v>
      </c>
      <c r="B78" s="1">
        <v>36830</v>
      </c>
      <c r="C78" s="2">
        <v>0.15672453703703704</v>
      </c>
      <c r="D78" t="s">
        <v>344</v>
      </c>
      <c r="E78">
        <v>0.67</v>
      </c>
      <c r="F78">
        <v>9.4436</v>
      </c>
      <c r="G78" t="s">
        <v>345</v>
      </c>
      <c r="H78">
        <v>1.66</v>
      </c>
      <c r="I78">
        <v>96.6185</v>
      </c>
      <c r="K78" s="2">
        <v>0.15347222222222223</v>
      </c>
      <c r="L78" s="3">
        <f t="shared" si="5"/>
        <v>305.1534722222222</v>
      </c>
      <c r="M78">
        <f t="shared" si="3"/>
        <v>486.6693636286335</v>
      </c>
      <c r="N78">
        <f t="shared" si="4"/>
        <v>148.2816255426572</v>
      </c>
    </row>
    <row r="79" spans="1:14" ht="12.75">
      <c r="A79" t="s">
        <v>352</v>
      </c>
      <c r="B79" s="1">
        <v>36830</v>
      </c>
      <c r="C79">
        <f>AVERAGE(C78,C80)</f>
        <v>0.15880787037037036</v>
      </c>
      <c r="D79" t="s">
        <v>344</v>
      </c>
      <c r="E79" t="s">
        <v>352</v>
      </c>
      <c r="F79" t="s">
        <v>352</v>
      </c>
      <c r="G79" t="s">
        <v>345</v>
      </c>
      <c r="H79" t="s">
        <v>352</v>
      </c>
      <c r="I79" t="s">
        <v>352</v>
      </c>
      <c r="K79" s="2">
        <v>0.15555555555555556</v>
      </c>
      <c r="L79" s="3">
        <f t="shared" si="5"/>
        <v>305.15555555555557</v>
      </c>
      <c r="M79" t="s">
        <v>352</v>
      </c>
      <c r="N79" t="s">
        <v>352</v>
      </c>
    </row>
    <row r="80" spans="1:14" ht="12.75">
      <c r="A80" t="s">
        <v>303</v>
      </c>
      <c r="B80" s="1">
        <v>36830</v>
      </c>
      <c r="C80" s="2">
        <v>0.16089120370370372</v>
      </c>
      <c r="D80" t="s">
        <v>344</v>
      </c>
      <c r="E80">
        <v>0.67</v>
      </c>
      <c r="F80">
        <v>9.5923</v>
      </c>
      <c r="G80" t="s">
        <v>345</v>
      </c>
      <c r="H80">
        <v>1.658</v>
      </c>
      <c r="I80">
        <v>97.0124</v>
      </c>
      <c r="K80" s="2">
        <v>0.15763888888888888</v>
      </c>
      <c r="L80" s="3">
        <f t="shared" si="5"/>
        <v>305.15763888888887</v>
      </c>
      <c r="M80">
        <f t="shared" si="3"/>
        <v>494.3325147967873</v>
      </c>
      <c r="N80">
        <f t="shared" si="4"/>
        <v>148.7288075582307</v>
      </c>
    </row>
    <row r="81" spans="1:14" ht="12.75">
      <c r="A81" t="s">
        <v>304</v>
      </c>
      <c r="B81" s="1">
        <v>36830</v>
      </c>
      <c r="C81" s="2">
        <v>0.16297453703703704</v>
      </c>
      <c r="D81" t="s">
        <v>344</v>
      </c>
      <c r="E81">
        <v>0.668</v>
      </c>
      <c r="F81">
        <v>8.856</v>
      </c>
      <c r="G81" t="s">
        <v>345</v>
      </c>
      <c r="H81">
        <v>1.658</v>
      </c>
      <c r="I81">
        <v>97.4579</v>
      </c>
      <c r="K81" s="2">
        <v>0.15972222222222224</v>
      </c>
      <c r="L81" s="3">
        <f t="shared" si="5"/>
        <v>305.15972222222223</v>
      </c>
      <c r="M81">
        <f t="shared" si="3"/>
        <v>456.38780595272755</v>
      </c>
      <c r="N81">
        <f t="shared" si="4"/>
        <v>149.23456939610327</v>
      </c>
    </row>
    <row r="82" spans="1:14" ht="12.75">
      <c r="A82" t="s">
        <v>352</v>
      </c>
      <c r="B82" s="1">
        <v>36830</v>
      </c>
      <c r="C82">
        <f>AVERAGE(C81,C83)</f>
        <v>0.16505787037037037</v>
      </c>
      <c r="D82" t="s">
        <v>344</v>
      </c>
      <c r="E82" t="s">
        <v>352</v>
      </c>
      <c r="F82" t="s">
        <v>352</v>
      </c>
      <c r="G82" t="s">
        <v>345</v>
      </c>
      <c r="H82" t="s">
        <v>352</v>
      </c>
      <c r="I82" t="s">
        <v>352</v>
      </c>
      <c r="K82" s="2">
        <v>0.16180555555555556</v>
      </c>
      <c r="L82" s="3">
        <f t="shared" si="5"/>
        <v>305.16180555555553</v>
      </c>
      <c r="M82" t="s">
        <v>352</v>
      </c>
      <c r="N82" t="s">
        <v>352</v>
      </c>
    </row>
    <row r="83" spans="1:14" ht="12.75">
      <c r="A83" t="s">
        <v>305</v>
      </c>
      <c r="B83" s="1">
        <v>36830</v>
      </c>
      <c r="C83" s="2">
        <v>0.1671412037037037</v>
      </c>
      <c r="D83" t="s">
        <v>344</v>
      </c>
      <c r="E83">
        <v>0.668</v>
      </c>
      <c r="F83">
        <v>8.7024</v>
      </c>
      <c r="G83" t="s">
        <v>345</v>
      </c>
      <c r="H83">
        <v>1.658</v>
      </c>
      <c r="I83">
        <v>101.903</v>
      </c>
      <c r="K83" s="2">
        <v>0.1638888888888889</v>
      </c>
      <c r="L83" s="3">
        <f t="shared" si="5"/>
        <v>305.1638888888889</v>
      </c>
      <c r="M83">
        <f t="shared" si="3"/>
        <v>448.4721366895909</v>
      </c>
      <c r="N83">
        <f t="shared" si="4"/>
        <v>154.28094862287605</v>
      </c>
    </row>
    <row r="84" spans="1:14" ht="12.75">
      <c r="A84" t="s">
        <v>306</v>
      </c>
      <c r="B84" s="1">
        <v>36830</v>
      </c>
      <c r="C84" s="2">
        <v>0.1692824074074074</v>
      </c>
      <c r="D84" t="s">
        <v>344</v>
      </c>
      <c r="E84">
        <v>0.67</v>
      </c>
      <c r="F84">
        <v>9.368</v>
      </c>
      <c r="G84" t="s">
        <v>345</v>
      </c>
      <c r="H84">
        <v>1.66</v>
      </c>
      <c r="I84">
        <v>94.4068</v>
      </c>
      <c r="K84" s="2">
        <v>0.16597222222222222</v>
      </c>
      <c r="L84" s="3">
        <f t="shared" si="5"/>
        <v>305.1659722222222</v>
      </c>
      <c r="M84">
        <f t="shared" si="3"/>
        <v>482.77337016318336</v>
      </c>
      <c r="N84">
        <f t="shared" si="4"/>
        <v>145.77075358570391</v>
      </c>
    </row>
    <row r="85" spans="1:14" ht="12.75">
      <c r="A85" t="s">
        <v>352</v>
      </c>
      <c r="B85" s="1">
        <v>36830</v>
      </c>
      <c r="C85">
        <f>AVERAGE(C84,C86)</f>
        <v>0.1713425925925926</v>
      </c>
      <c r="D85" t="s">
        <v>344</v>
      </c>
      <c r="E85" t="s">
        <v>352</v>
      </c>
      <c r="F85" t="s">
        <v>352</v>
      </c>
      <c r="G85" t="s">
        <v>345</v>
      </c>
      <c r="H85" t="s">
        <v>352</v>
      </c>
      <c r="I85" t="s">
        <v>352</v>
      </c>
      <c r="K85" s="2">
        <v>0.16805555555555554</v>
      </c>
      <c r="L85" s="3">
        <f t="shared" si="5"/>
        <v>305.16805555555555</v>
      </c>
      <c r="M85" t="s">
        <v>352</v>
      </c>
      <c r="N85" t="s">
        <v>352</v>
      </c>
    </row>
    <row r="86" spans="1:14" ht="12.75">
      <c r="A86" t="s">
        <v>307</v>
      </c>
      <c r="B86" s="1">
        <v>36830</v>
      </c>
      <c r="C86" s="2">
        <v>0.1734027777777778</v>
      </c>
      <c r="D86" t="s">
        <v>344</v>
      </c>
      <c r="E86">
        <v>0.668</v>
      </c>
      <c r="F86">
        <v>8.941</v>
      </c>
      <c r="G86" t="s">
        <v>345</v>
      </c>
      <c r="H86">
        <v>1.658</v>
      </c>
      <c r="I86">
        <v>122.0661</v>
      </c>
      <c r="K86" s="2">
        <v>0.17013888888888887</v>
      </c>
      <c r="L86" s="3">
        <f t="shared" si="5"/>
        <v>305.1701388888889</v>
      </c>
      <c r="M86">
        <f t="shared" si="3"/>
        <v>460.768221886104</v>
      </c>
      <c r="N86">
        <f t="shared" si="4"/>
        <v>177.1714682933765</v>
      </c>
    </row>
    <row r="87" spans="1:14" ht="12.75">
      <c r="A87" t="s">
        <v>308</v>
      </c>
      <c r="B87" s="1">
        <v>36830</v>
      </c>
      <c r="C87" s="2">
        <v>0.17548611111111112</v>
      </c>
      <c r="D87" t="s">
        <v>344</v>
      </c>
      <c r="E87">
        <v>0.67</v>
      </c>
      <c r="F87">
        <v>9.4269</v>
      </c>
      <c r="G87" t="s">
        <v>345</v>
      </c>
      <c r="H87">
        <v>1.658</v>
      </c>
      <c r="I87">
        <v>129.317</v>
      </c>
      <c r="K87" s="2">
        <v>0.17222222222222225</v>
      </c>
      <c r="L87" s="3">
        <f t="shared" si="5"/>
        <v>305.1722222222222</v>
      </c>
      <c r="M87">
        <f t="shared" si="3"/>
        <v>485.80874073348775</v>
      </c>
      <c r="N87">
        <f t="shared" si="4"/>
        <v>185.40318212105336</v>
      </c>
    </row>
    <row r="88" spans="1:14" ht="12.75">
      <c r="A88" t="s">
        <v>309</v>
      </c>
      <c r="B88" s="1">
        <v>36830</v>
      </c>
      <c r="C88" s="2">
        <v>0.17756944444444445</v>
      </c>
      <c r="D88" t="s">
        <v>344</v>
      </c>
      <c r="E88">
        <v>0.67</v>
      </c>
      <c r="F88">
        <v>8.671</v>
      </c>
      <c r="G88" t="s">
        <v>345</v>
      </c>
      <c r="H88">
        <v>1.66</v>
      </c>
      <c r="I88">
        <v>96.9293</v>
      </c>
      <c r="K88" s="2">
        <v>0.17430555555555557</v>
      </c>
      <c r="L88" s="3">
        <f t="shared" si="5"/>
        <v>305.1743055555556</v>
      </c>
      <c r="M88">
        <f t="shared" si="3"/>
        <v>446.85395950949646</v>
      </c>
      <c r="N88">
        <f t="shared" si="4"/>
        <v>148.6344667979003</v>
      </c>
    </row>
    <row r="89" spans="1:14" ht="12.75">
      <c r="A89" t="s">
        <v>310</v>
      </c>
      <c r="B89" s="1">
        <v>36830</v>
      </c>
      <c r="C89" s="2">
        <v>0.17965277777777777</v>
      </c>
      <c r="D89" t="s">
        <v>344</v>
      </c>
      <c r="E89">
        <v>0.67</v>
      </c>
      <c r="F89">
        <v>8.6939</v>
      </c>
      <c r="G89" t="s">
        <v>345</v>
      </c>
      <c r="H89">
        <v>1.66</v>
      </c>
      <c r="I89">
        <v>96.9358</v>
      </c>
      <c r="K89" s="2">
        <v>0.1763888888888889</v>
      </c>
      <c r="L89" s="3">
        <f t="shared" si="5"/>
        <v>305.1763888888889</v>
      </c>
      <c r="M89">
        <f t="shared" si="3"/>
        <v>448.03409509625317</v>
      </c>
      <c r="N89">
        <f t="shared" si="4"/>
        <v>148.64184603908137</v>
      </c>
    </row>
    <row r="90" spans="1:14" ht="12.75">
      <c r="A90" t="s">
        <v>352</v>
      </c>
      <c r="B90" s="1">
        <v>36830</v>
      </c>
      <c r="C90">
        <f>AVERAGE(C89,C91)</f>
        <v>0.1817361111111111</v>
      </c>
      <c r="D90" t="s">
        <v>344</v>
      </c>
      <c r="E90" t="s">
        <v>352</v>
      </c>
      <c r="F90" t="s">
        <v>352</v>
      </c>
      <c r="G90" t="s">
        <v>345</v>
      </c>
      <c r="H90" t="s">
        <v>352</v>
      </c>
      <c r="I90" t="s">
        <v>352</v>
      </c>
      <c r="K90" s="2">
        <v>0.17847222222222223</v>
      </c>
      <c r="L90" s="3">
        <f t="shared" si="5"/>
        <v>305.17847222222224</v>
      </c>
      <c r="M90" t="s">
        <v>352</v>
      </c>
      <c r="N90" t="s">
        <v>352</v>
      </c>
    </row>
    <row r="91" spans="1:14" ht="12.75">
      <c r="A91" t="s">
        <v>311</v>
      </c>
      <c r="B91" s="1">
        <v>36830</v>
      </c>
      <c r="C91" s="2">
        <v>0.18381944444444445</v>
      </c>
      <c r="D91" t="s">
        <v>344</v>
      </c>
      <c r="E91">
        <v>0.67</v>
      </c>
      <c r="F91">
        <v>9.7063</v>
      </c>
      <c r="G91" t="s">
        <v>345</v>
      </c>
      <c r="H91">
        <v>1.66</v>
      </c>
      <c r="I91">
        <v>97.1879</v>
      </c>
      <c r="K91" s="2">
        <v>0.18055555555555555</v>
      </c>
      <c r="L91" s="3">
        <f t="shared" si="5"/>
        <v>305.18055555555554</v>
      </c>
      <c r="M91">
        <f t="shared" si="3"/>
        <v>500.2074255780217</v>
      </c>
      <c r="N91">
        <f t="shared" si="4"/>
        <v>148.92804707011993</v>
      </c>
    </row>
    <row r="92" spans="1:14" ht="12.75">
      <c r="A92" t="s">
        <v>312</v>
      </c>
      <c r="B92" s="1">
        <v>36830</v>
      </c>
      <c r="C92" s="2">
        <v>0.18590277777777778</v>
      </c>
      <c r="D92" t="s">
        <v>344</v>
      </c>
      <c r="E92">
        <v>0.67</v>
      </c>
      <c r="F92">
        <v>9.5094</v>
      </c>
      <c r="G92" t="s">
        <v>345</v>
      </c>
      <c r="H92">
        <v>1.66</v>
      </c>
      <c r="I92">
        <v>98.8285</v>
      </c>
      <c r="K92" s="2">
        <v>0.1826388888888889</v>
      </c>
      <c r="L92" s="3">
        <f t="shared" si="5"/>
        <v>305.1826388888889</v>
      </c>
      <c r="M92">
        <f t="shared" si="3"/>
        <v>490.0603209041178</v>
      </c>
      <c r="N92">
        <f t="shared" si="4"/>
        <v>150.79056754422476</v>
      </c>
    </row>
    <row r="93" spans="1:14" ht="12.75">
      <c r="A93" t="s">
        <v>313</v>
      </c>
      <c r="B93" s="1">
        <v>36830</v>
      </c>
      <c r="C93" s="2">
        <v>0.1879976851851852</v>
      </c>
      <c r="D93" t="s">
        <v>344</v>
      </c>
      <c r="E93">
        <v>0.67</v>
      </c>
      <c r="F93">
        <v>9.3616</v>
      </c>
      <c r="G93" t="s">
        <v>345</v>
      </c>
      <c r="H93">
        <v>1.658</v>
      </c>
      <c r="I93">
        <v>107.6476</v>
      </c>
      <c r="K93" s="2">
        <v>0.18472222222222223</v>
      </c>
      <c r="L93" s="3">
        <f t="shared" si="5"/>
        <v>305.1847222222222</v>
      </c>
      <c r="M93">
        <f t="shared" si="3"/>
        <v>482.4435506105526</v>
      </c>
      <c r="N93">
        <f t="shared" si="4"/>
        <v>160.80260845192794</v>
      </c>
    </row>
    <row r="94" spans="1:14" ht="12.75">
      <c r="A94" t="s">
        <v>314</v>
      </c>
      <c r="B94" s="1">
        <v>36830</v>
      </c>
      <c r="C94" s="2">
        <v>0.19008101851851852</v>
      </c>
      <c r="D94" t="s">
        <v>344</v>
      </c>
      <c r="E94">
        <v>0.67</v>
      </c>
      <c r="F94">
        <v>9.1241</v>
      </c>
      <c r="G94" t="s">
        <v>345</v>
      </c>
      <c r="H94">
        <v>1.658</v>
      </c>
      <c r="I94">
        <v>117.9924</v>
      </c>
      <c r="K94" s="2">
        <v>0.18680555555555556</v>
      </c>
      <c r="L94" s="3">
        <f t="shared" si="5"/>
        <v>305.18680555555557</v>
      </c>
      <c r="M94">
        <f t="shared" si="3"/>
        <v>470.2041531496479</v>
      </c>
      <c r="N94">
        <f t="shared" si="4"/>
        <v>172.54672755501196</v>
      </c>
    </row>
    <row r="95" spans="1:14" ht="12.75">
      <c r="A95" t="s">
        <v>315</v>
      </c>
      <c r="B95" s="1">
        <v>36830</v>
      </c>
      <c r="C95" s="2">
        <v>0.19216435185185185</v>
      </c>
      <c r="D95" t="s">
        <v>344</v>
      </c>
      <c r="E95">
        <v>0.67</v>
      </c>
      <c r="F95">
        <v>9.355</v>
      </c>
      <c r="G95" t="s">
        <v>345</v>
      </c>
      <c r="H95">
        <v>1.658</v>
      </c>
      <c r="I95">
        <v>112.2686</v>
      </c>
      <c r="K95" s="2">
        <v>0.18888888888888888</v>
      </c>
      <c r="L95" s="3">
        <f t="shared" si="5"/>
        <v>305.18888888888887</v>
      </c>
      <c r="M95">
        <f t="shared" si="3"/>
        <v>482.10342419690227</v>
      </c>
      <c r="N95">
        <f t="shared" si="4"/>
        <v>166.0486812977395</v>
      </c>
    </row>
    <row r="96" spans="1:14" ht="12.75">
      <c r="A96" t="s">
        <v>316</v>
      </c>
      <c r="B96" s="1">
        <v>36830</v>
      </c>
      <c r="C96" s="2">
        <v>0.19424768518518518</v>
      </c>
      <c r="D96" t="s">
        <v>344</v>
      </c>
      <c r="E96">
        <v>0.671</v>
      </c>
      <c r="F96">
        <v>9.0323</v>
      </c>
      <c r="G96" t="s">
        <v>345</v>
      </c>
      <c r="H96">
        <v>1.66</v>
      </c>
      <c r="I96">
        <v>98.8383</v>
      </c>
      <c r="K96" s="2">
        <v>0.1909722222222222</v>
      </c>
      <c r="L96" s="3">
        <f t="shared" si="5"/>
        <v>305.19097222222223</v>
      </c>
      <c r="M96">
        <f t="shared" si="3"/>
        <v>465.4733039416013</v>
      </c>
      <c r="N96">
        <f t="shared" si="4"/>
        <v>150.8016931693901</v>
      </c>
    </row>
    <row r="97" spans="1:14" ht="12.75">
      <c r="A97" t="s">
        <v>352</v>
      </c>
      <c r="B97" s="1">
        <v>36830</v>
      </c>
      <c r="C97">
        <f>AVERAGE(C96,C98)</f>
        <v>0.19633101851851853</v>
      </c>
      <c r="D97" t="s">
        <v>344</v>
      </c>
      <c r="E97" t="s">
        <v>352</v>
      </c>
      <c r="F97" t="s">
        <v>352</v>
      </c>
      <c r="G97" t="s">
        <v>345</v>
      </c>
      <c r="H97" t="s">
        <v>352</v>
      </c>
      <c r="I97" t="s">
        <v>352</v>
      </c>
      <c r="K97" s="2">
        <v>0.19305555555555554</v>
      </c>
      <c r="L97" s="3">
        <f t="shared" si="5"/>
        <v>305.19305555555553</v>
      </c>
      <c r="M97" t="s">
        <v>352</v>
      </c>
      <c r="N97" t="s">
        <v>352</v>
      </c>
    </row>
    <row r="98" spans="1:14" ht="12.75">
      <c r="A98" t="s">
        <v>317</v>
      </c>
      <c r="B98" s="1">
        <v>36830</v>
      </c>
      <c r="C98" s="2">
        <v>0.19841435185185186</v>
      </c>
      <c r="D98" t="s">
        <v>344</v>
      </c>
      <c r="E98">
        <v>0.668</v>
      </c>
      <c r="F98">
        <v>9.0088</v>
      </c>
      <c r="G98" t="s">
        <v>345</v>
      </c>
      <c r="H98">
        <v>1.656</v>
      </c>
      <c r="I98">
        <v>90.8332</v>
      </c>
      <c r="K98" s="2">
        <v>0.1951388888888889</v>
      </c>
      <c r="L98" s="3">
        <f t="shared" si="5"/>
        <v>305.1951388888889</v>
      </c>
      <c r="M98">
        <f t="shared" si="3"/>
        <v>464.26224777178555</v>
      </c>
      <c r="N98">
        <f t="shared" si="4"/>
        <v>141.713760311133</v>
      </c>
    </row>
    <row r="99" spans="1:14" ht="12.75">
      <c r="A99" t="s">
        <v>318</v>
      </c>
      <c r="B99" s="1">
        <v>36830</v>
      </c>
      <c r="C99" s="2">
        <v>0.20055555555555557</v>
      </c>
      <c r="D99" t="s">
        <v>344</v>
      </c>
      <c r="E99">
        <v>0.67</v>
      </c>
      <c r="F99">
        <v>8.4159</v>
      </c>
      <c r="G99" t="s">
        <v>345</v>
      </c>
      <c r="H99">
        <v>1.658</v>
      </c>
      <c r="I99">
        <v>98.6075</v>
      </c>
      <c r="K99" s="2">
        <v>0.19722222222222222</v>
      </c>
      <c r="L99" s="3">
        <f t="shared" si="5"/>
        <v>305.1972222222222</v>
      </c>
      <c r="M99">
        <f t="shared" si="3"/>
        <v>433.70755827885733</v>
      </c>
      <c r="N99">
        <f t="shared" si="4"/>
        <v>150.53967334406798</v>
      </c>
    </row>
    <row r="100" spans="1:14" ht="12.75">
      <c r="A100" t="s">
        <v>319</v>
      </c>
      <c r="B100" s="1">
        <v>36830</v>
      </c>
      <c r="C100" s="2">
        <v>0.2025810185185185</v>
      </c>
      <c r="D100" t="s">
        <v>344</v>
      </c>
      <c r="E100">
        <v>0.67</v>
      </c>
      <c r="F100">
        <v>9.4858</v>
      </c>
      <c r="G100" t="s">
        <v>345</v>
      </c>
      <c r="H100">
        <v>1.658</v>
      </c>
      <c r="I100">
        <v>92.8658</v>
      </c>
      <c r="K100" s="2">
        <v>0.19930555555555554</v>
      </c>
      <c r="L100" s="3">
        <f t="shared" si="5"/>
        <v>305.19930555555555</v>
      </c>
      <c r="M100">
        <f t="shared" si="3"/>
        <v>488.8441113037921</v>
      </c>
      <c r="N100">
        <f t="shared" si="4"/>
        <v>144.0213057918507</v>
      </c>
    </row>
    <row r="101" spans="1:14" ht="12.75">
      <c r="A101" t="s">
        <v>320</v>
      </c>
      <c r="B101" s="1">
        <v>36830</v>
      </c>
      <c r="C101" s="2">
        <v>0.20467592592592596</v>
      </c>
      <c r="D101" t="s">
        <v>344</v>
      </c>
      <c r="E101">
        <v>0.668</v>
      </c>
      <c r="F101">
        <v>9.0874</v>
      </c>
      <c r="G101" t="s">
        <v>345</v>
      </c>
      <c r="H101">
        <v>1.658</v>
      </c>
      <c r="I101">
        <v>90.7145</v>
      </c>
      <c r="K101" s="2">
        <v>0.20138888888888887</v>
      </c>
      <c r="L101" s="3">
        <f t="shared" si="5"/>
        <v>305.2013888888889</v>
      </c>
      <c r="M101">
        <f t="shared" si="3"/>
        <v>468.3128441525313</v>
      </c>
      <c r="N101">
        <f t="shared" si="4"/>
        <v>141.57900401448774</v>
      </c>
    </row>
    <row r="102" spans="1:14" ht="12.75">
      <c r="A102" t="s">
        <v>321</v>
      </c>
      <c r="B102" s="1">
        <v>36830</v>
      </c>
      <c r="C102" s="2">
        <v>0.20675925925925928</v>
      </c>
      <c r="D102" t="s">
        <v>344</v>
      </c>
      <c r="E102">
        <v>0.668</v>
      </c>
      <c r="F102">
        <v>8.7961</v>
      </c>
      <c r="G102" t="s">
        <v>345</v>
      </c>
      <c r="H102">
        <v>1.658</v>
      </c>
      <c r="I102">
        <v>104.4514</v>
      </c>
      <c r="K102" s="2">
        <v>0.2034722222222222</v>
      </c>
      <c r="L102" s="3">
        <f t="shared" si="5"/>
        <v>305.2034722222222</v>
      </c>
      <c r="M102">
        <f t="shared" si="3"/>
        <v>453.30090107732457</v>
      </c>
      <c r="N102">
        <f t="shared" si="4"/>
        <v>157.17406527300938</v>
      </c>
    </row>
    <row r="103" spans="1:14" ht="12.75">
      <c r="A103" t="s">
        <v>322</v>
      </c>
      <c r="B103" s="1">
        <v>36830</v>
      </c>
      <c r="C103" s="2">
        <v>0.2088425925925926</v>
      </c>
      <c r="D103" t="s">
        <v>344</v>
      </c>
      <c r="E103">
        <v>0.668</v>
      </c>
      <c r="F103">
        <v>9.6456</v>
      </c>
      <c r="G103" t="s">
        <v>345</v>
      </c>
      <c r="H103">
        <v>1.656</v>
      </c>
      <c r="I103">
        <v>124.7411</v>
      </c>
      <c r="K103" s="2">
        <v>0.20555555555555557</v>
      </c>
      <c r="L103" s="3">
        <f t="shared" si="5"/>
        <v>305.2055555555556</v>
      </c>
      <c r="M103">
        <f t="shared" si="3"/>
        <v>497.0792932585399</v>
      </c>
      <c r="N103">
        <f t="shared" si="4"/>
        <v>180.2083098563598</v>
      </c>
    </row>
    <row r="104" spans="1:14" ht="12.75">
      <c r="A104" t="s">
        <v>323</v>
      </c>
      <c r="B104" s="1">
        <v>36830</v>
      </c>
      <c r="C104" s="2">
        <v>0.21092592592592593</v>
      </c>
      <c r="D104" t="s">
        <v>344</v>
      </c>
      <c r="E104">
        <v>0.67</v>
      </c>
      <c r="F104">
        <v>10.1791</v>
      </c>
      <c r="G104" t="s">
        <v>345</v>
      </c>
      <c r="H104">
        <v>1.658</v>
      </c>
      <c r="I104">
        <v>118.9439</v>
      </c>
      <c r="K104" s="2">
        <v>0.2076388888888889</v>
      </c>
      <c r="L104" s="3">
        <f t="shared" si="5"/>
        <v>305.2076388888889</v>
      </c>
      <c r="M104">
        <f t="shared" si="3"/>
        <v>524.5728450286144</v>
      </c>
      <c r="N104">
        <f t="shared" si="4"/>
        <v>173.62693493713482</v>
      </c>
    </row>
    <row r="105" spans="1:14" ht="12.75">
      <c r="A105" t="s">
        <v>324</v>
      </c>
      <c r="B105" s="1">
        <v>36830</v>
      </c>
      <c r="C105" s="2">
        <v>0.21300925925925926</v>
      </c>
      <c r="D105" t="s">
        <v>344</v>
      </c>
      <c r="E105">
        <v>0.67</v>
      </c>
      <c r="F105">
        <v>9.0651</v>
      </c>
      <c r="G105" t="s">
        <v>345</v>
      </c>
      <c r="H105">
        <v>1.656</v>
      </c>
      <c r="I105">
        <v>116.8305</v>
      </c>
      <c r="K105" s="2">
        <v>0.20972222222222223</v>
      </c>
      <c r="L105" s="3">
        <f t="shared" si="5"/>
        <v>305.20972222222224</v>
      </c>
      <c r="M105">
        <f t="shared" si="3"/>
        <v>467.1636291488336</v>
      </c>
      <c r="N105">
        <f t="shared" si="4"/>
        <v>171.22765981219692</v>
      </c>
    </row>
    <row r="106" spans="1:14" ht="12.75">
      <c r="A106" t="s">
        <v>325</v>
      </c>
      <c r="B106" s="1">
        <v>36830</v>
      </c>
      <c r="C106" s="2">
        <v>0.21509259259259259</v>
      </c>
      <c r="D106" t="s">
        <v>344</v>
      </c>
      <c r="E106">
        <v>0.668</v>
      </c>
      <c r="F106">
        <v>9.1787</v>
      </c>
      <c r="G106" t="s">
        <v>345</v>
      </c>
      <c r="H106">
        <v>1.656</v>
      </c>
      <c r="I106">
        <v>110.5155</v>
      </c>
      <c r="K106" s="2">
        <v>0.21180555555555555</v>
      </c>
      <c r="L106" s="3">
        <f t="shared" si="5"/>
        <v>305.21180555555554</v>
      </c>
      <c r="M106">
        <f t="shared" si="3"/>
        <v>473.0179262080285</v>
      </c>
      <c r="N106">
        <f t="shared" si="4"/>
        <v>164.05844318780828</v>
      </c>
    </row>
    <row r="107" spans="1:14" ht="12.75">
      <c r="A107" t="s">
        <v>326</v>
      </c>
      <c r="B107" s="1">
        <v>36830</v>
      </c>
      <c r="C107" s="2">
        <v>0.2171875</v>
      </c>
      <c r="D107" t="s">
        <v>344</v>
      </c>
      <c r="E107">
        <v>0.668</v>
      </c>
      <c r="F107">
        <v>8.8545</v>
      </c>
      <c r="G107" t="s">
        <v>345</v>
      </c>
      <c r="H107">
        <v>1.658</v>
      </c>
      <c r="I107">
        <v>105.0386</v>
      </c>
      <c r="K107" s="2">
        <v>0.2138888888888889</v>
      </c>
      <c r="L107" s="3">
        <f t="shared" si="5"/>
        <v>305.2138888888889</v>
      </c>
      <c r="M107">
        <f t="shared" si="3"/>
        <v>456.3105044950797</v>
      </c>
      <c r="N107">
        <f t="shared" si="4"/>
        <v>157.8406945686295</v>
      </c>
    </row>
    <row r="108" spans="1:14" ht="12.75">
      <c r="A108" t="s">
        <v>327</v>
      </c>
      <c r="B108" s="1">
        <v>36830</v>
      </c>
      <c r="C108" s="2">
        <v>0.21927083333333333</v>
      </c>
      <c r="D108" t="s">
        <v>344</v>
      </c>
      <c r="E108">
        <v>0.668</v>
      </c>
      <c r="F108">
        <v>8.7142</v>
      </c>
      <c r="G108" t="s">
        <v>345</v>
      </c>
      <c r="H108">
        <v>1.658</v>
      </c>
      <c r="I108">
        <v>110.2257</v>
      </c>
      <c r="K108" s="2">
        <v>0.21597222222222223</v>
      </c>
      <c r="L108" s="3">
        <f t="shared" si="5"/>
        <v>305.2159722222222</v>
      </c>
      <c r="M108">
        <f t="shared" si="3"/>
        <v>449.08024148975375</v>
      </c>
      <c r="N108">
        <f t="shared" si="4"/>
        <v>163.72944255791947</v>
      </c>
    </row>
    <row r="109" spans="1:14" ht="12.75">
      <c r="A109" t="s">
        <v>328</v>
      </c>
      <c r="B109" s="1">
        <v>36830</v>
      </c>
      <c r="C109" s="2">
        <v>0.22135416666666666</v>
      </c>
      <c r="D109" t="s">
        <v>344</v>
      </c>
      <c r="E109">
        <v>0.668</v>
      </c>
      <c r="F109">
        <v>8.8713</v>
      </c>
      <c r="G109" t="s">
        <v>345</v>
      </c>
      <c r="H109">
        <v>1.658</v>
      </c>
      <c r="I109">
        <v>109.8262</v>
      </c>
      <c r="K109" s="2">
        <v>0.21805555555555556</v>
      </c>
      <c r="L109" s="3">
        <f t="shared" si="5"/>
        <v>305.21805555555557</v>
      </c>
      <c r="M109">
        <f t="shared" si="3"/>
        <v>457.1762808207353</v>
      </c>
      <c r="N109">
        <f t="shared" si="4"/>
        <v>163.2759030422515</v>
      </c>
    </row>
    <row r="110" spans="1:14" ht="12.75">
      <c r="A110" t="s">
        <v>329</v>
      </c>
      <c r="B110" s="1">
        <v>36830</v>
      </c>
      <c r="C110" s="2">
        <v>0.2234375</v>
      </c>
      <c r="D110" t="s">
        <v>344</v>
      </c>
      <c r="E110">
        <v>0.67</v>
      </c>
      <c r="F110">
        <v>8.6021</v>
      </c>
      <c r="G110" t="s">
        <v>345</v>
      </c>
      <c r="H110">
        <v>1.658</v>
      </c>
      <c r="I110">
        <v>111.6152</v>
      </c>
      <c r="K110" s="2">
        <v>0.22013888888888888</v>
      </c>
      <c r="L110" s="3">
        <f t="shared" si="5"/>
        <v>305.22013888888887</v>
      </c>
      <c r="M110">
        <f t="shared" si="3"/>
        <v>443.3032458882066</v>
      </c>
      <c r="N110">
        <f t="shared" si="4"/>
        <v>165.30689726885976</v>
      </c>
    </row>
    <row r="111" spans="1:14" ht="12.75">
      <c r="A111" t="s">
        <v>330</v>
      </c>
      <c r="B111" s="1">
        <v>36830</v>
      </c>
      <c r="C111" s="2">
        <v>0.2255208333333333</v>
      </c>
      <c r="D111" t="s">
        <v>344</v>
      </c>
      <c r="E111">
        <v>0.668</v>
      </c>
      <c r="F111">
        <v>9.255</v>
      </c>
      <c r="G111" t="s">
        <v>345</v>
      </c>
      <c r="H111">
        <v>1.658</v>
      </c>
      <c r="I111">
        <v>105.7376</v>
      </c>
      <c r="K111" s="2">
        <v>0.2222222222222222</v>
      </c>
      <c r="L111" s="3">
        <f t="shared" si="5"/>
        <v>305.22222222222223</v>
      </c>
      <c r="M111">
        <f t="shared" si="3"/>
        <v>476.9499936870476</v>
      </c>
      <c r="N111">
        <f t="shared" si="4"/>
        <v>158.6342468125642</v>
      </c>
    </row>
    <row r="112" spans="1:14" ht="12.75">
      <c r="A112" t="s">
        <v>331</v>
      </c>
      <c r="B112" s="1">
        <v>36830</v>
      </c>
      <c r="C112" s="2">
        <v>0.2276041666666667</v>
      </c>
      <c r="D112" t="s">
        <v>344</v>
      </c>
      <c r="E112">
        <v>0.668</v>
      </c>
      <c r="F112">
        <v>9.1496</v>
      </c>
      <c r="G112" t="s">
        <v>345</v>
      </c>
      <c r="H112">
        <v>1.656</v>
      </c>
      <c r="I112">
        <v>110.5604</v>
      </c>
      <c r="K112" s="2">
        <v>0.22430555555555556</v>
      </c>
      <c r="L112" s="3">
        <f t="shared" si="5"/>
        <v>305.22430555555553</v>
      </c>
      <c r="M112">
        <f t="shared" si="3"/>
        <v>471.5182779296608</v>
      </c>
      <c r="N112">
        <f t="shared" si="4"/>
        <v>164.10941671535141</v>
      </c>
    </row>
    <row r="113" spans="1:14" ht="12.75">
      <c r="A113" t="s">
        <v>332</v>
      </c>
      <c r="B113" s="1">
        <v>36830</v>
      </c>
      <c r="C113" s="2">
        <v>0.22969907407407408</v>
      </c>
      <c r="D113" t="s">
        <v>344</v>
      </c>
      <c r="E113">
        <v>0.67</v>
      </c>
      <c r="F113">
        <v>8.8386</v>
      </c>
      <c r="G113" t="s">
        <v>345</v>
      </c>
      <c r="H113">
        <v>1.658</v>
      </c>
      <c r="I113">
        <v>106.5671</v>
      </c>
      <c r="K113" s="2">
        <v>0.2263888888888889</v>
      </c>
      <c r="L113" s="3">
        <f t="shared" si="5"/>
        <v>305.2263888888889</v>
      </c>
      <c r="M113">
        <f aca="true" t="shared" si="6" ref="M113:M176">500*F113/AVERAGE($Q$207,$Q$47)</f>
        <v>455.4911090440129</v>
      </c>
      <c r="N113">
        <f t="shared" si="4"/>
        <v>159.57595151405752</v>
      </c>
    </row>
    <row r="114" spans="1:14" ht="12.75">
      <c r="A114" t="s">
        <v>333</v>
      </c>
      <c r="B114" s="1">
        <v>36830</v>
      </c>
      <c r="C114" s="2">
        <v>0.23177083333333334</v>
      </c>
      <c r="D114" t="s">
        <v>344</v>
      </c>
      <c r="E114">
        <v>0.67</v>
      </c>
      <c r="F114">
        <v>9.0351</v>
      </c>
      <c r="G114" t="s">
        <v>345</v>
      </c>
      <c r="H114">
        <v>1.658</v>
      </c>
      <c r="I114">
        <v>109.7178</v>
      </c>
      <c r="K114" s="2">
        <v>0.22847222222222222</v>
      </c>
      <c r="L114" s="3">
        <f t="shared" si="5"/>
        <v>305.2284722222222</v>
      </c>
      <c r="M114">
        <f t="shared" si="6"/>
        <v>465.61759999587724</v>
      </c>
      <c r="N114">
        <f aca="true" t="shared" si="7" ref="N114:N177">(277-103)/(-60+(AVERAGE($P$207,$P$47)))*I114+277-((277-103)/(-60+(AVERAGE($P$207,$P$47)))*210)</f>
        <v>163.15284000470854</v>
      </c>
    </row>
    <row r="115" spans="1:14" ht="12.75">
      <c r="A115" t="s">
        <v>334</v>
      </c>
      <c r="B115" s="1">
        <v>36830</v>
      </c>
      <c r="C115" s="2">
        <v>0.23386574074074074</v>
      </c>
      <c r="D115" t="s">
        <v>344</v>
      </c>
      <c r="E115">
        <v>0.668</v>
      </c>
      <c r="F115">
        <v>9.4972</v>
      </c>
      <c r="G115" t="s">
        <v>345</v>
      </c>
      <c r="H115">
        <v>1.658</v>
      </c>
      <c r="I115">
        <v>103.3943</v>
      </c>
      <c r="K115" s="2">
        <v>0.23055555555555554</v>
      </c>
      <c r="L115" s="3">
        <f t="shared" si="5"/>
        <v>305.23055555555555</v>
      </c>
      <c r="M115">
        <f t="shared" si="6"/>
        <v>489.4316023819155</v>
      </c>
      <c r="N115">
        <f t="shared" si="7"/>
        <v>155.9739736033908</v>
      </c>
    </row>
    <row r="116" spans="1:14" ht="12.75">
      <c r="A116" t="s">
        <v>0</v>
      </c>
      <c r="B116" s="1">
        <v>36830</v>
      </c>
      <c r="C116" s="2">
        <v>0.23594907407407406</v>
      </c>
      <c r="D116" t="s">
        <v>344</v>
      </c>
      <c r="E116">
        <v>0.67</v>
      </c>
      <c r="F116">
        <v>8.3417</v>
      </c>
      <c r="G116" t="s">
        <v>345</v>
      </c>
      <c r="H116">
        <v>1.658</v>
      </c>
      <c r="I116">
        <v>108.211</v>
      </c>
      <c r="K116" s="2">
        <v>0.23263888888888887</v>
      </c>
      <c r="L116" s="3">
        <f t="shared" si="5"/>
        <v>305.2326388888889</v>
      </c>
      <c r="M116">
        <f t="shared" si="6"/>
        <v>429.88371284054506</v>
      </c>
      <c r="N116">
        <f t="shared" si="7"/>
        <v>161.44221837214656</v>
      </c>
    </row>
    <row r="117" spans="1:14" ht="12.75">
      <c r="A117" t="s">
        <v>1</v>
      </c>
      <c r="B117" s="1">
        <v>36830</v>
      </c>
      <c r="C117" s="2">
        <v>0.2380324074074074</v>
      </c>
      <c r="D117" t="s">
        <v>344</v>
      </c>
      <c r="E117">
        <v>0.67</v>
      </c>
      <c r="F117">
        <v>8.8345</v>
      </c>
      <c r="G117" t="s">
        <v>345</v>
      </c>
      <c r="H117">
        <v>1.658</v>
      </c>
      <c r="I117">
        <v>101.4955</v>
      </c>
      <c r="K117" s="2">
        <v>0.2347222222222222</v>
      </c>
      <c r="L117" s="3">
        <f t="shared" si="5"/>
        <v>305.2347222222222</v>
      </c>
      <c r="M117">
        <f t="shared" si="6"/>
        <v>455.2798183931088</v>
      </c>
      <c r="N117">
        <f t="shared" si="7"/>
        <v>153.81832696421594</v>
      </c>
    </row>
    <row r="118" spans="1:14" ht="12.75">
      <c r="A118" t="s">
        <v>2</v>
      </c>
      <c r="B118" s="1">
        <v>36830</v>
      </c>
      <c r="C118" s="2">
        <v>0.24011574074074074</v>
      </c>
      <c r="D118" t="s">
        <v>344</v>
      </c>
      <c r="E118">
        <v>0.67</v>
      </c>
      <c r="F118">
        <v>9.5627</v>
      </c>
      <c r="G118" t="s">
        <v>345</v>
      </c>
      <c r="H118">
        <v>1.658</v>
      </c>
      <c r="I118">
        <v>106.5312</v>
      </c>
      <c r="K118" s="2">
        <v>0.23680555555555557</v>
      </c>
      <c r="L118" s="3">
        <f t="shared" si="5"/>
        <v>305.2368055555556</v>
      </c>
      <c r="M118">
        <f t="shared" si="6"/>
        <v>492.80709936587033</v>
      </c>
      <c r="N118">
        <f t="shared" si="7"/>
        <v>159.53519539738045</v>
      </c>
    </row>
    <row r="119" spans="1:14" ht="12.75">
      <c r="A119" t="s">
        <v>3</v>
      </c>
      <c r="B119" s="1">
        <v>36830</v>
      </c>
      <c r="C119" s="2">
        <v>0.24219907407407407</v>
      </c>
      <c r="D119" t="s">
        <v>344</v>
      </c>
      <c r="E119">
        <v>0.668</v>
      </c>
      <c r="F119">
        <v>9.0298</v>
      </c>
      <c r="G119" t="s">
        <v>345</v>
      </c>
      <c r="H119">
        <v>1.658</v>
      </c>
      <c r="I119">
        <v>96.0845</v>
      </c>
      <c r="K119" s="2">
        <v>0.2388888888888889</v>
      </c>
      <c r="L119" s="3">
        <f t="shared" si="5"/>
        <v>305.2388888888889</v>
      </c>
      <c r="M119">
        <f t="shared" si="6"/>
        <v>465.3444681788549</v>
      </c>
      <c r="N119">
        <f t="shared" si="7"/>
        <v>147.67539249793458</v>
      </c>
    </row>
    <row r="120" spans="1:14" ht="12.75">
      <c r="A120" t="s">
        <v>352</v>
      </c>
      <c r="B120" s="1">
        <v>36830</v>
      </c>
      <c r="C120">
        <f>AVERAGE(C119,C121)</f>
        <v>0.24428819444444444</v>
      </c>
      <c r="D120" t="s">
        <v>344</v>
      </c>
      <c r="E120" t="s">
        <v>352</v>
      </c>
      <c r="F120" t="s">
        <v>352</v>
      </c>
      <c r="G120" t="s">
        <v>345</v>
      </c>
      <c r="H120" t="s">
        <v>352</v>
      </c>
      <c r="I120" t="s">
        <v>352</v>
      </c>
      <c r="K120" s="2">
        <v>0.24097222222222223</v>
      </c>
      <c r="L120" s="3">
        <f t="shared" si="5"/>
        <v>305.24097222222224</v>
      </c>
      <c r="M120" t="s">
        <v>352</v>
      </c>
      <c r="N120" t="s">
        <v>352</v>
      </c>
    </row>
    <row r="121" spans="1:14" ht="12.75">
      <c r="A121" t="s">
        <v>4</v>
      </c>
      <c r="B121" s="1">
        <v>36830</v>
      </c>
      <c r="C121" s="2">
        <v>0.2463773148148148</v>
      </c>
      <c r="D121" t="s">
        <v>344</v>
      </c>
      <c r="E121">
        <v>0.668</v>
      </c>
      <c r="F121">
        <v>8.4957</v>
      </c>
      <c r="G121" t="s">
        <v>345</v>
      </c>
      <c r="H121">
        <v>1.656</v>
      </c>
      <c r="I121">
        <v>93.1046</v>
      </c>
      <c r="K121" s="2">
        <v>0.24305555555555555</v>
      </c>
      <c r="L121" s="3">
        <f t="shared" si="5"/>
        <v>305.24305555555554</v>
      </c>
      <c r="M121">
        <f t="shared" si="6"/>
        <v>437.8199958257212</v>
      </c>
      <c r="N121">
        <f t="shared" si="7"/>
        <v>144.29240776016485</v>
      </c>
    </row>
    <row r="122" spans="1:14" ht="12.75">
      <c r="A122" t="s">
        <v>5</v>
      </c>
      <c r="B122" s="1">
        <v>36830</v>
      </c>
      <c r="C122" s="2">
        <v>0.24846064814814817</v>
      </c>
      <c r="D122" t="s">
        <v>344</v>
      </c>
      <c r="E122">
        <v>0.668</v>
      </c>
      <c r="F122">
        <v>8.8811</v>
      </c>
      <c r="G122" t="s">
        <v>345</v>
      </c>
      <c r="H122">
        <v>1.658</v>
      </c>
      <c r="I122">
        <v>98.8384</v>
      </c>
      <c r="K122" s="2">
        <v>0.24513888888888888</v>
      </c>
      <c r="L122" s="3">
        <f t="shared" si="5"/>
        <v>305.2451388888889</v>
      </c>
      <c r="M122">
        <f t="shared" si="6"/>
        <v>457.6813170107011</v>
      </c>
      <c r="N122">
        <f t="shared" si="7"/>
        <v>150.8018066961775</v>
      </c>
    </row>
    <row r="123" spans="1:14" ht="12.75">
      <c r="A123" t="s">
        <v>6</v>
      </c>
      <c r="B123" s="1">
        <v>36830</v>
      </c>
      <c r="C123" s="2">
        <v>0.2505439814814815</v>
      </c>
      <c r="D123" t="s">
        <v>344</v>
      </c>
      <c r="E123">
        <v>0.673</v>
      </c>
      <c r="F123">
        <v>9.6519</v>
      </c>
      <c r="G123" t="s">
        <v>345</v>
      </c>
      <c r="H123">
        <v>1.663</v>
      </c>
      <c r="I123">
        <v>91.3527</v>
      </c>
      <c r="K123" s="2">
        <v>0.24722222222222223</v>
      </c>
      <c r="L123" s="3">
        <f t="shared" si="5"/>
        <v>305.2472222222222</v>
      </c>
      <c r="M123">
        <f t="shared" si="6"/>
        <v>497.4039593806607</v>
      </c>
      <c r="N123">
        <f t="shared" si="7"/>
        <v>142.30353197168245</v>
      </c>
    </row>
    <row r="124" spans="1:14" ht="12.75">
      <c r="A124" t="s">
        <v>7</v>
      </c>
      <c r="B124" s="1">
        <v>36830</v>
      </c>
      <c r="C124" s="2">
        <v>0.2526273148148148</v>
      </c>
      <c r="D124" t="s">
        <v>344</v>
      </c>
      <c r="E124">
        <v>0.668</v>
      </c>
      <c r="F124">
        <v>8.491</v>
      </c>
      <c r="G124" t="s">
        <v>345</v>
      </c>
      <c r="H124">
        <v>1.658</v>
      </c>
      <c r="I124">
        <v>99.2752</v>
      </c>
      <c r="K124" s="2">
        <v>0.24930555555555556</v>
      </c>
      <c r="L124" s="3">
        <f t="shared" si="5"/>
        <v>305.24930555555557</v>
      </c>
      <c r="M124">
        <f t="shared" si="6"/>
        <v>437.57778459175813</v>
      </c>
      <c r="N124">
        <f t="shared" si="7"/>
        <v>151.2976917035461</v>
      </c>
    </row>
    <row r="125" spans="1:14" ht="12.75">
      <c r="A125" t="s">
        <v>8</v>
      </c>
      <c r="B125" s="1">
        <v>36830</v>
      </c>
      <c r="C125" s="2">
        <v>0.25471064814814814</v>
      </c>
      <c r="D125" t="s">
        <v>344</v>
      </c>
      <c r="E125">
        <v>0.668</v>
      </c>
      <c r="F125">
        <v>8.7348</v>
      </c>
      <c r="G125" t="s">
        <v>345</v>
      </c>
      <c r="H125">
        <v>1.656</v>
      </c>
      <c r="I125">
        <v>89.4104</v>
      </c>
      <c r="K125" s="2">
        <v>0.2513888888888889</v>
      </c>
      <c r="L125" s="3">
        <f t="shared" si="5"/>
        <v>305.25138888888887</v>
      </c>
      <c r="M125">
        <f t="shared" si="6"/>
        <v>450.1418481747837</v>
      </c>
      <c r="N125">
        <f t="shared" si="7"/>
        <v>140.0985011799881</v>
      </c>
    </row>
    <row r="126" spans="1:14" ht="12.75">
      <c r="A126" t="s">
        <v>9</v>
      </c>
      <c r="B126" s="1">
        <v>36830</v>
      </c>
      <c r="C126" s="2">
        <v>0.25679398148148147</v>
      </c>
      <c r="D126" t="s">
        <v>344</v>
      </c>
      <c r="E126">
        <v>0.67</v>
      </c>
      <c r="F126">
        <v>8.1858</v>
      </c>
      <c r="G126" t="s">
        <v>345</v>
      </c>
      <c r="H126">
        <v>1.658</v>
      </c>
      <c r="I126">
        <v>93.0461</v>
      </c>
      <c r="K126" s="2">
        <v>0.2534722222222222</v>
      </c>
      <c r="L126" s="3">
        <f t="shared" si="5"/>
        <v>305.25347222222223</v>
      </c>
      <c r="M126">
        <f t="shared" si="6"/>
        <v>421.84951467568175</v>
      </c>
      <c r="N126">
        <f t="shared" si="7"/>
        <v>144.22599458953516</v>
      </c>
    </row>
    <row r="127" spans="1:14" ht="12.75">
      <c r="A127" t="s">
        <v>352</v>
      </c>
      <c r="B127" s="1">
        <v>36830</v>
      </c>
      <c r="C127">
        <f>AVERAGE(C126,C128)</f>
        <v>0.2588831018518518</v>
      </c>
      <c r="D127" t="s">
        <v>344</v>
      </c>
      <c r="E127" t="s">
        <v>352</v>
      </c>
      <c r="F127" t="s">
        <v>352</v>
      </c>
      <c r="G127" t="s">
        <v>345</v>
      </c>
      <c r="H127" t="s">
        <v>352</v>
      </c>
      <c r="I127" t="s">
        <v>352</v>
      </c>
      <c r="K127" s="2">
        <v>0.2555555555555556</v>
      </c>
      <c r="L127" s="3">
        <f t="shared" si="5"/>
        <v>305.25555555555553</v>
      </c>
      <c r="M127" t="s">
        <v>352</v>
      </c>
      <c r="N127" t="s">
        <v>352</v>
      </c>
    </row>
    <row r="128" spans="1:14" ht="12.75">
      <c r="A128" t="s">
        <v>10</v>
      </c>
      <c r="B128" s="1">
        <v>36830</v>
      </c>
      <c r="C128" s="2">
        <v>0.2609722222222222</v>
      </c>
      <c r="D128" t="s">
        <v>344</v>
      </c>
      <c r="E128">
        <v>0.668</v>
      </c>
      <c r="F128">
        <v>9.5641</v>
      </c>
      <c r="G128" t="s">
        <v>345</v>
      </c>
      <c r="H128">
        <v>1.656</v>
      </c>
      <c r="I128">
        <v>93.5939</v>
      </c>
      <c r="K128" s="2">
        <v>0.2576388888888889</v>
      </c>
      <c r="L128" s="3">
        <f t="shared" si="5"/>
        <v>305.2576388888889</v>
      </c>
      <c r="M128">
        <f t="shared" si="6"/>
        <v>492.87924739300837</v>
      </c>
      <c r="N128">
        <f t="shared" si="7"/>
        <v>144.8478943309192</v>
      </c>
    </row>
    <row r="129" spans="1:14" ht="12.75">
      <c r="A129" t="s">
        <v>11</v>
      </c>
      <c r="B129" s="1">
        <v>36830</v>
      </c>
      <c r="C129" s="2">
        <v>0.26305555555555554</v>
      </c>
      <c r="D129" t="s">
        <v>344</v>
      </c>
      <c r="E129">
        <v>0.668</v>
      </c>
      <c r="F129">
        <v>8.6915</v>
      </c>
      <c r="G129" t="s">
        <v>345</v>
      </c>
      <c r="H129">
        <v>1.66</v>
      </c>
      <c r="I129">
        <v>84.7008</v>
      </c>
      <c r="K129" s="2">
        <v>0.25972222222222224</v>
      </c>
      <c r="L129" s="3">
        <f t="shared" si="5"/>
        <v>305.2597222222222</v>
      </c>
      <c r="M129">
        <f t="shared" si="6"/>
        <v>447.91041276401666</v>
      </c>
      <c r="N129">
        <f t="shared" si="7"/>
        <v>134.75184360053902</v>
      </c>
    </row>
    <row r="130" spans="1:14" ht="12.75">
      <c r="A130" t="s">
        <v>352</v>
      </c>
      <c r="B130" s="1">
        <v>36830</v>
      </c>
      <c r="C130">
        <f>AVERAGE(C129,C132)</f>
        <v>0.26618055555555553</v>
      </c>
      <c r="D130" t="s">
        <v>344</v>
      </c>
      <c r="E130" t="s">
        <v>352</v>
      </c>
      <c r="F130" t="s">
        <v>352</v>
      </c>
      <c r="G130" t="s">
        <v>345</v>
      </c>
      <c r="H130" t="s">
        <v>352</v>
      </c>
      <c r="I130" t="s">
        <v>352</v>
      </c>
      <c r="K130" s="2">
        <v>0.26180555555555557</v>
      </c>
      <c r="L130" s="3">
        <f t="shared" si="5"/>
        <v>305.26180555555555</v>
      </c>
      <c r="M130" t="s">
        <v>352</v>
      </c>
      <c r="N130" t="s">
        <v>352</v>
      </c>
    </row>
    <row r="131" spans="1:14" ht="12.75">
      <c r="A131" t="s">
        <v>352</v>
      </c>
      <c r="B131" s="1">
        <v>36830</v>
      </c>
      <c r="C131">
        <f>AVERAGE(C130,C132)</f>
        <v>0.26774305555555555</v>
      </c>
      <c r="D131" t="s">
        <v>344</v>
      </c>
      <c r="E131" t="s">
        <v>352</v>
      </c>
      <c r="F131" t="s">
        <v>352</v>
      </c>
      <c r="G131" t="s">
        <v>345</v>
      </c>
      <c r="H131" t="s">
        <v>352</v>
      </c>
      <c r="I131" t="s">
        <v>352</v>
      </c>
      <c r="K131" s="2">
        <v>0.2638888888888889</v>
      </c>
      <c r="L131" s="3">
        <f t="shared" si="5"/>
        <v>305.2638888888889</v>
      </c>
      <c r="M131" t="s">
        <v>352</v>
      </c>
      <c r="N131" t="s">
        <v>352</v>
      </c>
    </row>
    <row r="132" spans="1:14" ht="12.75">
      <c r="A132" t="s">
        <v>12</v>
      </c>
      <c r="B132" s="1">
        <v>36830</v>
      </c>
      <c r="C132" s="2">
        <v>0.2693055555555555</v>
      </c>
      <c r="D132" t="s">
        <v>344</v>
      </c>
      <c r="E132">
        <v>0.67</v>
      </c>
      <c r="F132">
        <v>8.5359</v>
      </c>
      <c r="G132" t="s">
        <v>345</v>
      </c>
      <c r="H132">
        <v>1.658</v>
      </c>
      <c r="I132">
        <v>95.5532</v>
      </c>
      <c r="K132" s="2">
        <v>0.2659722222222222</v>
      </c>
      <c r="L132" s="3">
        <f t="shared" si="5"/>
        <v>305.2659722222222</v>
      </c>
      <c r="M132">
        <f t="shared" si="6"/>
        <v>439.89167489068285</v>
      </c>
      <c r="N132">
        <f t="shared" si="7"/>
        <v>147.07222467647176</v>
      </c>
    </row>
    <row r="133" spans="1:14" ht="12.75">
      <c r="A133" t="s">
        <v>13</v>
      </c>
      <c r="B133" s="1">
        <v>36830</v>
      </c>
      <c r="C133" s="2">
        <v>0.2713888888888889</v>
      </c>
      <c r="D133" t="s">
        <v>344</v>
      </c>
      <c r="E133">
        <v>0.668</v>
      </c>
      <c r="F133">
        <v>8.4018</v>
      </c>
      <c r="G133" t="s">
        <v>345</v>
      </c>
      <c r="H133">
        <v>1.658</v>
      </c>
      <c r="I133">
        <v>109.6055</v>
      </c>
      <c r="K133" s="2">
        <v>0.26805555555555555</v>
      </c>
      <c r="L133" s="3">
        <f t="shared" si="5"/>
        <v>305.2680555555556</v>
      </c>
      <c r="M133">
        <f t="shared" si="6"/>
        <v>432.9809245769677</v>
      </c>
      <c r="N133">
        <f t="shared" si="7"/>
        <v>163.02534942245694</v>
      </c>
    </row>
    <row r="134" spans="1:14" ht="12.75">
      <c r="A134" t="s">
        <v>352</v>
      </c>
      <c r="B134" s="1">
        <v>36830</v>
      </c>
      <c r="C134">
        <f>AVERAGE(C133,C135)</f>
        <v>0.27347800925925925</v>
      </c>
      <c r="D134" t="s">
        <v>344</v>
      </c>
      <c r="E134" t="s">
        <v>352</v>
      </c>
      <c r="F134" t="s">
        <v>352</v>
      </c>
      <c r="G134" t="s">
        <v>345</v>
      </c>
      <c r="H134" t="s">
        <v>352</v>
      </c>
      <c r="I134" t="s">
        <v>352</v>
      </c>
      <c r="K134" s="2">
        <v>0.2701388888888889</v>
      </c>
      <c r="L134" s="3">
        <f aca="true" t="shared" si="8" ref="L134:L197">B134-DATE(1999,12,31)+K134</f>
        <v>305.2701388888889</v>
      </c>
      <c r="M134" t="s">
        <v>352</v>
      </c>
      <c r="N134" t="s">
        <v>352</v>
      </c>
    </row>
    <row r="135" spans="1:14" ht="12.75">
      <c r="A135" t="s">
        <v>14</v>
      </c>
      <c r="B135" s="1">
        <v>36830</v>
      </c>
      <c r="C135" s="2">
        <v>0.27556712962962965</v>
      </c>
      <c r="D135" t="s">
        <v>344</v>
      </c>
      <c r="E135">
        <v>0.668</v>
      </c>
      <c r="F135">
        <v>8.6034</v>
      </c>
      <c r="G135" t="s">
        <v>345</v>
      </c>
      <c r="H135">
        <v>1.658</v>
      </c>
      <c r="I135">
        <v>86.283</v>
      </c>
      <c r="K135" s="2">
        <v>0.2722222222222222</v>
      </c>
      <c r="L135" s="3">
        <f t="shared" si="8"/>
        <v>305.27222222222224</v>
      </c>
      <c r="M135">
        <f t="shared" si="6"/>
        <v>443.3702404848348</v>
      </c>
      <c r="N135">
        <f t="shared" si="7"/>
        <v>136.5480644308015</v>
      </c>
    </row>
    <row r="136" spans="1:14" ht="12.75">
      <c r="A136" t="s">
        <v>15</v>
      </c>
      <c r="B136" s="1">
        <v>36830</v>
      </c>
      <c r="C136" s="2">
        <v>0.277650462962963</v>
      </c>
      <c r="D136" t="s">
        <v>344</v>
      </c>
      <c r="E136">
        <v>0.668</v>
      </c>
      <c r="F136">
        <v>8.463</v>
      </c>
      <c r="G136" t="s">
        <v>345</v>
      </c>
      <c r="H136">
        <v>1.658</v>
      </c>
      <c r="I136">
        <v>91.0825</v>
      </c>
      <c r="K136" s="2">
        <v>0.2743055555555555</v>
      </c>
      <c r="L136" s="3">
        <f t="shared" si="8"/>
        <v>305.27430555555554</v>
      </c>
      <c r="M136">
        <f t="shared" si="6"/>
        <v>436.1348240489988</v>
      </c>
      <c r="N136">
        <f t="shared" si="7"/>
        <v>141.9967825921243</v>
      </c>
    </row>
    <row r="137" spans="1:14" ht="12.75">
      <c r="A137" t="s">
        <v>16</v>
      </c>
      <c r="B137" s="1">
        <v>36830</v>
      </c>
      <c r="C137" s="2">
        <v>0.2797337962962963</v>
      </c>
      <c r="D137" t="s">
        <v>344</v>
      </c>
      <c r="E137">
        <v>0.67</v>
      </c>
      <c r="F137">
        <v>8.9464</v>
      </c>
      <c r="G137" t="s">
        <v>345</v>
      </c>
      <c r="H137">
        <v>1.658</v>
      </c>
      <c r="I137">
        <v>87.6247</v>
      </c>
      <c r="K137" s="2">
        <v>0.27638888888888885</v>
      </c>
      <c r="L137" s="3">
        <f t="shared" si="8"/>
        <v>305.2763888888889</v>
      </c>
      <c r="M137">
        <f t="shared" si="6"/>
        <v>461.0465071336362</v>
      </c>
      <c r="N137">
        <f t="shared" si="7"/>
        <v>138.07125333736406</v>
      </c>
    </row>
    <row r="138" spans="1:14" ht="12.75">
      <c r="A138" t="s">
        <v>17</v>
      </c>
      <c r="B138" s="1">
        <v>36830</v>
      </c>
      <c r="C138" s="2">
        <v>0.2818171296296296</v>
      </c>
      <c r="D138" t="s">
        <v>344</v>
      </c>
      <c r="E138">
        <v>0.67</v>
      </c>
      <c r="F138">
        <v>8.5103</v>
      </c>
      <c r="G138" t="s">
        <v>345</v>
      </c>
      <c r="H138">
        <v>1.658</v>
      </c>
      <c r="I138">
        <v>88.5899</v>
      </c>
      <c r="K138" s="2">
        <v>0.27847222222222223</v>
      </c>
      <c r="L138" s="3">
        <f t="shared" si="8"/>
        <v>305.2784722222222</v>
      </c>
      <c r="M138">
        <f t="shared" si="6"/>
        <v>438.5723966801601</v>
      </c>
      <c r="N138">
        <f t="shared" si="7"/>
        <v>139.16701388936087</v>
      </c>
    </row>
    <row r="139" spans="1:14" ht="12.75">
      <c r="A139" t="s">
        <v>18</v>
      </c>
      <c r="B139" s="1">
        <v>36830</v>
      </c>
      <c r="C139" s="2">
        <v>0.28390046296296295</v>
      </c>
      <c r="D139" t="s">
        <v>344</v>
      </c>
      <c r="E139">
        <v>0.67</v>
      </c>
      <c r="F139">
        <v>8.9306</v>
      </c>
      <c r="G139" t="s">
        <v>345</v>
      </c>
      <c r="H139">
        <v>1.658</v>
      </c>
      <c r="I139">
        <v>88.0902</v>
      </c>
      <c r="K139" s="2">
        <v>0.28055555555555556</v>
      </c>
      <c r="L139" s="3">
        <f t="shared" si="8"/>
        <v>305.28055555555557</v>
      </c>
      <c r="M139">
        <f t="shared" si="6"/>
        <v>460.23226511307917</v>
      </c>
      <c r="N139">
        <f t="shared" si="7"/>
        <v>138.59972053271684</v>
      </c>
    </row>
    <row r="140" spans="1:14" ht="12.75">
      <c r="A140" t="s">
        <v>19</v>
      </c>
      <c r="B140" s="1">
        <v>36830</v>
      </c>
      <c r="C140" s="2">
        <v>0.2859837962962963</v>
      </c>
      <c r="D140" t="s">
        <v>344</v>
      </c>
      <c r="E140">
        <v>0.668</v>
      </c>
      <c r="F140">
        <v>8.332</v>
      </c>
      <c r="G140" t="s">
        <v>345</v>
      </c>
      <c r="H140">
        <v>1.656</v>
      </c>
      <c r="I140">
        <v>86.5826</v>
      </c>
      <c r="K140" s="2">
        <v>0.2826388888888889</v>
      </c>
      <c r="L140" s="3">
        <f t="shared" si="8"/>
        <v>305.28263888888887</v>
      </c>
      <c r="M140">
        <f t="shared" si="6"/>
        <v>429.38383008108923</v>
      </c>
      <c r="N140">
        <f t="shared" si="7"/>
        <v>136.88819068585565</v>
      </c>
    </row>
    <row r="141" spans="1:14" ht="12.75">
      <c r="A141" t="s">
        <v>20</v>
      </c>
      <c r="B141" s="1">
        <v>36830</v>
      </c>
      <c r="C141" s="2">
        <v>0.2880787037037037</v>
      </c>
      <c r="D141" t="s">
        <v>344</v>
      </c>
      <c r="E141">
        <v>0.668</v>
      </c>
      <c r="F141">
        <v>9.6653</v>
      </c>
      <c r="G141" t="s">
        <v>345</v>
      </c>
      <c r="H141">
        <v>1.658</v>
      </c>
      <c r="I141">
        <v>83.9197</v>
      </c>
      <c r="K141" s="2">
        <v>0.2847222222222222</v>
      </c>
      <c r="L141" s="3">
        <f t="shared" si="8"/>
        <v>305.28472222222223</v>
      </c>
      <c r="M141">
        <f t="shared" si="6"/>
        <v>498.0945190689813</v>
      </c>
      <c r="N141">
        <f t="shared" si="7"/>
        <v>133.86508586414794</v>
      </c>
    </row>
    <row r="142" spans="1:14" ht="12.75">
      <c r="A142" t="s">
        <v>21</v>
      </c>
      <c r="B142" s="1">
        <v>36830</v>
      </c>
      <c r="C142" s="2">
        <v>0.290162037037037</v>
      </c>
      <c r="D142" t="s">
        <v>344</v>
      </c>
      <c r="E142">
        <v>0.668</v>
      </c>
      <c r="F142">
        <v>8.92</v>
      </c>
      <c r="G142" t="s">
        <v>345</v>
      </c>
      <c r="H142">
        <v>1.656</v>
      </c>
      <c r="I142">
        <v>85.7911</v>
      </c>
      <c r="K142" s="2">
        <v>0.28680555555555554</v>
      </c>
      <c r="L142" s="3">
        <f t="shared" si="8"/>
        <v>305.28680555555553</v>
      </c>
      <c r="M142">
        <f t="shared" si="6"/>
        <v>459.68600147903453</v>
      </c>
      <c r="N142">
        <f t="shared" si="7"/>
        <v>135.98962616357483</v>
      </c>
    </row>
    <row r="143" spans="1:14" ht="12.75">
      <c r="A143" t="s">
        <v>22</v>
      </c>
      <c r="B143" s="1">
        <v>36830</v>
      </c>
      <c r="C143" s="2">
        <v>0.2922453703703704</v>
      </c>
      <c r="D143" t="s">
        <v>344</v>
      </c>
      <c r="E143">
        <v>0.668</v>
      </c>
      <c r="F143">
        <v>9.4611</v>
      </c>
      <c r="G143" t="s">
        <v>345</v>
      </c>
      <c r="H143">
        <v>1.656</v>
      </c>
      <c r="I143">
        <v>92.2649</v>
      </c>
      <c r="K143" s="2">
        <v>0.2888888888888889</v>
      </c>
      <c r="L143" s="3">
        <f t="shared" si="8"/>
        <v>305.2888888888889</v>
      </c>
      <c r="M143">
        <f t="shared" si="6"/>
        <v>487.57121396785806</v>
      </c>
      <c r="N143">
        <f t="shared" si="7"/>
        <v>143.33912332635663</v>
      </c>
    </row>
    <row r="144" spans="1:14" ht="12.75">
      <c r="A144" t="s">
        <v>23</v>
      </c>
      <c r="B144" s="1">
        <v>36830</v>
      </c>
      <c r="C144" s="2">
        <v>0.29432870370370373</v>
      </c>
      <c r="D144" t="s">
        <v>344</v>
      </c>
      <c r="E144">
        <v>0.67</v>
      </c>
      <c r="F144">
        <v>8.1189</v>
      </c>
      <c r="G144" t="s">
        <v>345</v>
      </c>
      <c r="H144">
        <v>1.658</v>
      </c>
      <c r="I144">
        <v>89.6534</v>
      </c>
      <c r="K144" s="2">
        <v>0.29097222222222224</v>
      </c>
      <c r="L144" s="3">
        <f t="shared" si="8"/>
        <v>305.2909722222222</v>
      </c>
      <c r="M144">
        <f t="shared" si="6"/>
        <v>418.40186966458896</v>
      </c>
      <c r="N144">
        <f t="shared" si="7"/>
        <v>140.37437127337313</v>
      </c>
    </row>
    <row r="145" spans="1:14" ht="12.75">
      <c r="A145" t="s">
        <v>352</v>
      </c>
      <c r="B145" s="1">
        <v>36830</v>
      </c>
      <c r="C145">
        <f>AVERAGE(C144,C146)</f>
        <v>0.29641203703703706</v>
      </c>
      <c r="D145" t="s">
        <v>344</v>
      </c>
      <c r="E145" t="s">
        <v>352</v>
      </c>
      <c r="F145" t="s">
        <v>352</v>
      </c>
      <c r="G145" t="s">
        <v>345</v>
      </c>
      <c r="H145" t="s">
        <v>352</v>
      </c>
      <c r="I145" t="s">
        <v>352</v>
      </c>
      <c r="K145" s="2">
        <v>0.29305555555555557</v>
      </c>
      <c r="L145" s="3">
        <f t="shared" si="8"/>
        <v>305.29305555555555</v>
      </c>
      <c r="M145" t="s">
        <v>352</v>
      </c>
      <c r="N145" t="s">
        <v>352</v>
      </c>
    </row>
    <row r="146" spans="1:14" ht="12.75">
      <c r="A146" t="s">
        <v>24</v>
      </c>
      <c r="B146" s="1">
        <v>36830</v>
      </c>
      <c r="C146" s="2">
        <v>0.2984953703703704</v>
      </c>
      <c r="D146" t="s">
        <v>344</v>
      </c>
      <c r="E146">
        <v>0.668</v>
      </c>
      <c r="F146">
        <v>8.836</v>
      </c>
      <c r="G146" t="s">
        <v>345</v>
      </c>
      <c r="H146">
        <v>1.658</v>
      </c>
      <c r="I146">
        <v>85.5917</v>
      </c>
      <c r="K146" s="2">
        <v>0.2951388888888889</v>
      </c>
      <c r="L146" s="3">
        <f t="shared" si="8"/>
        <v>305.2951388888889</v>
      </c>
      <c r="M146">
        <f t="shared" si="6"/>
        <v>455.35711985075665</v>
      </c>
      <c r="N146">
        <f t="shared" si="7"/>
        <v>135.76325374949676</v>
      </c>
    </row>
    <row r="147" spans="1:14" ht="12.75">
      <c r="A147" t="s">
        <v>352</v>
      </c>
      <c r="B147" s="1">
        <v>36830</v>
      </c>
      <c r="C147">
        <f>AVERAGE(C146,C148)</f>
        <v>0.3005787037037037</v>
      </c>
      <c r="D147" t="s">
        <v>344</v>
      </c>
      <c r="E147" t="s">
        <v>352</v>
      </c>
      <c r="F147" t="s">
        <v>352</v>
      </c>
      <c r="G147" t="s">
        <v>345</v>
      </c>
      <c r="H147" t="s">
        <v>352</v>
      </c>
      <c r="I147" t="s">
        <v>352</v>
      </c>
      <c r="K147" s="2">
        <v>0.2972222222222222</v>
      </c>
      <c r="L147" s="3">
        <f t="shared" si="8"/>
        <v>305.2972222222222</v>
      </c>
      <c r="M147" t="s">
        <v>352</v>
      </c>
      <c r="N147" t="s">
        <v>352</v>
      </c>
    </row>
    <row r="148" spans="1:14" ht="12.75">
      <c r="A148" t="s">
        <v>25</v>
      </c>
      <c r="B148" s="1">
        <v>36830</v>
      </c>
      <c r="C148" s="2">
        <v>0.30266203703703703</v>
      </c>
      <c r="D148" t="s">
        <v>344</v>
      </c>
      <c r="E148">
        <v>0.668</v>
      </c>
      <c r="F148">
        <v>8.5822</v>
      </c>
      <c r="G148" t="s">
        <v>345</v>
      </c>
      <c r="H148">
        <v>1.656</v>
      </c>
      <c r="I148">
        <v>87.7686</v>
      </c>
      <c r="K148" s="2">
        <v>0.29930555555555555</v>
      </c>
      <c r="L148" s="3">
        <f t="shared" si="8"/>
        <v>305.2993055555556</v>
      </c>
      <c r="M148">
        <f t="shared" si="6"/>
        <v>442.2777132167456</v>
      </c>
      <c r="N148">
        <f t="shared" si="7"/>
        <v>138.23461838443444</v>
      </c>
    </row>
    <row r="149" spans="1:14" ht="12.75">
      <c r="A149" t="s">
        <v>26</v>
      </c>
      <c r="B149" s="1">
        <v>36830</v>
      </c>
      <c r="C149" s="2">
        <v>0.30475694444444446</v>
      </c>
      <c r="D149" t="s">
        <v>344</v>
      </c>
      <c r="E149">
        <v>0.668</v>
      </c>
      <c r="F149">
        <v>8.6305</v>
      </c>
      <c r="G149" t="s">
        <v>345</v>
      </c>
      <c r="H149">
        <v>1.658</v>
      </c>
      <c r="I149">
        <v>92.4242</v>
      </c>
      <c r="K149" s="2">
        <v>0.3013888888888889</v>
      </c>
      <c r="L149" s="3">
        <f t="shared" si="8"/>
        <v>305.3013888888889</v>
      </c>
      <c r="M149">
        <f t="shared" si="6"/>
        <v>444.76682015300537</v>
      </c>
      <c r="N149">
        <f t="shared" si="7"/>
        <v>143.5199714986868</v>
      </c>
    </row>
    <row r="150" spans="1:14" ht="12.75">
      <c r="A150" t="s">
        <v>352</v>
      </c>
      <c r="B150" s="1">
        <v>36830</v>
      </c>
      <c r="C150">
        <f>AVERAGE(C149,C151)</f>
        <v>0.3068402777777778</v>
      </c>
      <c r="D150" t="s">
        <v>344</v>
      </c>
      <c r="E150" t="s">
        <v>352</v>
      </c>
      <c r="F150" t="s">
        <v>352</v>
      </c>
      <c r="G150" t="s">
        <v>345</v>
      </c>
      <c r="H150" t="s">
        <v>352</v>
      </c>
      <c r="I150" t="s">
        <v>352</v>
      </c>
      <c r="K150" s="2">
        <v>0.3034722222222222</v>
      </c>
      <c r="L150" s="3">
        <f t="shared" si="8"/>
        <v>305.30347222222224</v>
      </c>
      <c r="M150" t="s">
        <v>352</v>
      </c>
      <c r="N150" t="s">
        <v>352</v>
      </c>
    </row>
    <row r="151" spans="1:14" ht="12.75">
      <c r="A151" t="s">
        <v>27</v>
      </c>
      <c r="B151" s="1">
        <v>36830</v>
      </c>
      <c r="C151" s="2">
        <v>0.3089236111111111</v>
      </c>
      <c r="D151" t="s">
        <v>344</v>
      </c>
      <c r="E151">
        <v>0.668</v>
      </c>
      <c r="F151">
        <v>9.6929</v>
      </c>
      <c r="G151" t="s">
        <v>345</v>
      </c>
      <c r="H151">
        <v>1.656</v>
      </c>
      <c r="I151">
        <v>89.1527</v>
      </c>
      <c r="K151" s="2">
        <v>0.3055555555555555</v>
      </c>
      <c r="L151" s="3">
        <f t="shared" si="8"/>
        <v>305.30555555555554</v>
      </c>
      <c r="M151">
        <f t="shared" si="6"/>
        <v>499.5168658897011</v>
      </c>
      <c r="N151">
        <f t="shared" si="7"/>
        <v>139.80594264885508</v>
      </c>
    </row>
    <row r="152" spans="1:14" ht="12.75">
      <c r="A152" t="s">
        <v>28</v>
      </c>
      <c r="B152" s="1">
        <v>36830</v>
      </c>
      <c r="C152" s="2">
        <v>0.31100694444444443</v>
      </c>
      <c r="D152" t="s">
        <v>344</v>
      </c>
      <c r="E152">
        <v>0.673</v>
      </c>
      <c r="F152">
        <v>8.6033</v>
      </c>
      <c r="G152" t="s">
        <v>345</v>
      </c>
      <c r="H152">
        <v>1.661</v>
      </c>
      <c r="I152">
        <v>91.9192</v>
      </c>
      <c r="K152" s="2">
        <v>0.3076388888888889</v>
      </c>
      <c r="L152" s="3">
        <f t="shared" si="8"/>
        <v>305.3076388888889</v>
      </c>
      <c r="M152">
        <f t="shared" si="6"/>
        <v>443.36508705432493</v>
      </c>
      <c r="N152">
        <f t="shared" si="7"/>
        <v>142.94666122231052</v>
      </c>
    </row>
    <row r="153" spans="1:14" ht="12.75">
      <c r="A153" t="s">
        <v>29</v>
      </c>
      <c r="B153" s="1">
        <v>36830</v>
      </c>
      <c r="C153" s="2">
        <v>0.31309027777777776</v>
      </c>
      <c r="D153" t="s">
        <v>344</v>
      </c>
      <c r="E153">
        <v>0.668</v>
      </c>
      <c r="F153">
        <v>9.0053</v>
      </c>
      <c r="G153" t="s">
        <v>345</v>
      </c>
      <c r="H153">
        <v>1.656</v>
      </c>
      <c r="I153">
        <v>91.8509</v>
      </c>
      <c r="K153" s="2">
        <v>0.30972222222222223</v>
      </c>
      <c r="L153" s="3">
        <f t="shared" si="8"/>
        <v>305.3097222222222</v>
      </c>
      <c r="M153">
        <f t="shared" si="6"/>
        <v>464.0818777039405</v>
      </c>
      <c r="N153">
        <f t="shared" si="7"/>
        <v>142.86912242651545</v>
      </c>
    </row>
    <row r="154" spans="1:14" ht="12.75">
      <c r="A154" t="s">
        <v>30</v>
      </c>
      <c r="B154" s="1">
        <v>36830</v>
      </c>
      <c r="C154" s="2">
        <v>0.31517361111111114</v>
      </c>
      <c r="D154" t="s">
        <v>344</v>
      </c>
      <c r="E154">
        <v>0.67</v>
      </c>
      <c r="F154">
        <v>9.2278</v>
      </c>
      <c r="G154" t="s">
        <v>345</v>
      </c>
      <c r="H154">
        <v>1.658</v>
      </c>
      <c r="I154">
        <v>92.2501</v>
      </c>
      <c r="K154" s="2">
        <v>0.31180555555555556</v>
      </c>
      <c r="L154" s="3">
        <f t="shared" si="8"/>
        <v>305.31180555555557</v>
      </c>
      <c r="M154">
        <f t="shared" si="6"/>
        <v>475.5482605883672</v>
      </c>
      <c r="N154">
        <f t="shared" si="7"/>
        <v>143.32232136182125</v>
      </c>
    </row>
    <row r="155" spans="1:14" ht="12.75">
      <c r="A155" t="s">
        <v>31</v>
      </c>
      <c r="B155" s="1">
        <v>36830</v>
      </c>
      <c r="C155" s="2">
        <v>0.3172685185185185</v>
      </c>
      <c r="D155" t="s">
        <v>344</v>
      </c>
      <c r="E155">
        <v>0.668</v>
      </c>
      <c r="F155">
        <v>9.1579</v>
      </c>
      <c r="G155" t="s">
        <v>345</v>
      </c>
      <c r="H155">
        <v>1.656</v>
      </c>
      <c r="I155">
        <v>103.5733</v>
      </c>
      <c r="K155" s="2">
        <v>0.3138888888888889</v>
      </c>
      <c r="L155" s="3">
        <f t="shared" si="8"/>
        <v>305.31388888888887</v>
      </c>
      <c r="M155">
        <f t="shared" si="6"/>
        <v>471.9460126619787</v>
      </c>
      <c r="N155">
        <f t="shared" si="7"/>
        <v>156.17718655283903</v>
      </c>
    </row>
    <row r="156" spans="1:14" ht="12.75">
      <c r="A156" t="s">
        <v>32</v>
      </c>
      <c r="B156" s="1">
        <v>36830</v>
      </c>
      <c r="C156" s="2">
        <v>0.31935185185185183</v>
      </c>
      <c r="D156" t="s">
        <v>344</v>
      </c>
      <c r="E156">
        <v>0.668</v>
      </c>
      <c r="F156">
        <v>9.6676</v>
      </c>
      <c r="G156" t="s">
        <v>345</v>
      </c>
      <c r="H156">
        <v>1.658</v>
      </c>
      <c r="I156">
        <v>93.9923</v>
      </c>
      <c r="K156" s="2">
        <v>0.3159722222222222</v>
      </c>
      <c r="L156" s="3">
        <f t="shared" si="8"/>
        <v>305.31597222222223</v>
      </c>
      <c r="M156">
        <f t="shared" si="6"/>
        <v>498.2130479707079</v>
      </c>
      <c r="N156">
        <f t="shared" si="7"/>
        <v>145.30018505192572</v>
      </c>
    </row>
    <row r="157" spans="1:14" ht="12.75">
      <c r="A157" t="s">
        <v>33</v>
      </c>
      <c r="B157" s="1">
        <v>36830</v>
      </c>
      <c r="C157" s="2">
        <v>0.32143518518518516</v>
      </c>
      <c r="D157" t="s">
        <v>344</v>
      </c>
      <c r="E157">
        <v>0.668</v>
      </c>
      <c r="F157">
        <v>8.7891</v>
      </c>
      <c r="G157" t="s">
        <v>345</v>
      </c>
      <c r="H157">
        <v>1.656</v>
      </c>
      <c r="I157">
        <v>175.6855</v>
      </c>
      <c r="K157" s="2">
        <v>0.31805555555555554</v>
      </c>
      <c r="L157" s="3">
        <f t="shared" si="8"/>
        <v>305.31805555555553</v>
      </c>
      <c r="M157">
        <f t="shared" si="6"/>
        <v>452.9401609416348</v>
      </c>
      <c r="N157">
        <f t="shared" si="7"/>
        <v>238.04385053719972</v>
      </c>
    </row>
    <row r="158" spans="1:14" ht="12.75">
      <c r="A158" t="s">
        <v>34</v>
      </c>
      <c r="B158" s="1">
        <v>36830</v>
      </c>
      <c r="C158" s="2">
        <v>0.3235763888888889</v>
      </c>
      <c r="D158" t="s">
        <v>344</v>
      </c>
      <c r="E158">
        <v>0.668</v>
      </c>
      <c r="F158">
        <v>9.0877</v>
      </c>
      <c r="G158" t="s">
        <v>345</v>
      </c>
      <c r="H158">
        <v>1.656</v>
      </c>
      <c r="I158">
        <v>121.8818</v>
      </c>
      <c r="K158" s="2">
        <v>0.3201388888888889</v>
      </c>
      <c r="L158" s="3">
        <f t="shared" si="8"/>
        <v>305.3201388888889</v>
      </c>
      <c r="M158">
        <f t="shared" si="6"/>
        <v>468.32830444406085</v>
      </c>
      <c r="N158">
        <f t="shared" si="7"/>
        <v>176.96223842419596</v>
      </c>
    </row>
    <row r="159" spans="1:14" ht="12.75">
      <c r="A159" t="s">
        <v>352</v>
      </c>
      <c r="B159" s="1">
        <v>36830</v>
      </c>
      <c r="C159">
        <f>AVERAGE(C158,C160)</f>
        <v>0.3256307870370371</v>
      </c>
      <c r="D159" t="s">
        <v>344</v>
      </c>
      <c r="E159" t="s">
        <v>352</v>
      </c>
      <c r="F159" t="s">
        <v>352</v>
      </c>
      <c r="G159" t="s">
        <v>345</v>
      </c>
      <c r="H159" t="s">
        <v>352</v>
      </c>
      <c r="I159" t="s">
        <v>352</v>
      </c>
      <c r="K159" s="2">
        <v>0.32222222222222224</v>
      </c>
      <c r="L159" s="3">
        <f t="shared" si="8"/>
        <v>305.3222222222222</v>
      </c>
      <c r="M159" t="s">
        <v>352</v>
      </c>
      <c r="N159" t="s">
        <v>352</v>
      </c>
    </row>
    <row r="160" spans="1:14" ht="12.75">
      <c r="A160" t="s">
        <v>35</v>
      </c>
      <c r="B160" s="1">
        <v>36830</v>
      </c>
      <c r="C160" s="2">
        <v>0.3276851851851852</v>
      </c>
      <c r="D160" t="s">
        <v>344</v>
      </c>
      <c r="E160">
        <v>0.668</v>
      </c>
      <c r="F160">
        <v>8.8208</v>
      </c>
      <c r="G160" t="s">
        <v>345</v>
      </c>
      <c r="H160">
        <v>1.658</v>
      </c>
      <c r="I160">
        <v>97.3574</v>
      </c>
      <c r="K160" s="2">
        <v>0.32430555555555557</v>
      </c>
      <c r="L160" s="3">
        <f t="shared" si="8"/>
        <v>305.32430555555555</v>
      </c>
      <c r="M160">
        <f t="shared" si="6"/>
        <v>454.57379841325877</v>
      </c>
      <c r="N160">
        <f t="shared" si="7"/>
        <v>149.12047497476505</v>
      </c>
    </row>
    <row r="161" spans="1:14" ht="12.75">
      <c r="A161" t="s">
        <v>36</v>
      </c>
      <c r="B161" s="1">
        <v>36830</v>
      </c>
      <c r="C161" s="2">
        <v>0.3297685185185185</v>
      </c>
      <c r="D161" t="s">
        <v>344</v>
      </c>
      <c r="E161">
        <v>0.668</v>
      </c>
      <c r="F161">
        <v>9.3037</v>
      </c>
      <c r="G161" t="s">
        <v>345</v>
      </c>
      <c r="H161">
        <v>1.656</v>
      </c>
      <c r="I161">
        <v>135.8028</v>
      </c>
      <c r="K161" s="2">
        <v>0.3263888888888889</v>
      </c>
      <c r="L161" s="3">
        <f t="shared" si="8"/>
        <v>305.3263888888889</v>
      </c>
      <c r="M161">
        <f t="shared" si="6"/>
        <v>479.45971434534675</v>
      </c>
      <c r="N161">
        <f t="shared" si="7"/>
        <v>192.76630249832334</v>
      </c>
    </row>
    <row r="162" spans="1:14" ht="12.75">
      <c r="A162" t="s">
        <v>37</v>
      </c>
      <c r="B162" s="1">
        <v>36830</v>
      </c>
      <c r="C162" s="2">
        <v>0.33186342592592594</v>
      </c>
      <c r="D162" t="s">
        <v>344</v>
      </c>
      <c r="E162">
        <v>0.668</v>
      </c>
      <c r="F162">
        <v>8.493</v>
      </c>
      <c r="G162" t="s">
        <v>345</v>
      </c>
      <c r="H162">
        <v>1.656</v>
      </c>
      <c r="I162">
        <v>103.5341</v>
      </c>
      <c r="K162" s="2">
        <v>0.3284722222222222</v>
      </c>
      <c r="L162" s="3">
        <f t="shared" si="8"/>
        <v>305.3284722222222</v>
      </c>
      <c r="M162">
        <f t="shared" si="6"/>
        <v>437.6808532019552</v>
      </c>
      <c r="N162">
        <f t="shared" si="7"/>
        <v>156.13268405217775</v>
      </c>
    </row>
    <row r="163" spans="1:14" ht="12.75">
      <c r="A163" t="s">
        <v>38</v>
      </c>
      <c r="B163" s="1">
        <v>36830</v>
      </c>
      <c r="C163" s="2">
        <v>0.33394675925925926</v>
      </c>
      <c r="D163" t="s">
        <v>344</v>
      </c>
      <c r="E163">
        <v>0.668</v>
      </c>
      <c r="F163">
        <v>8.9569</v>
      </c>
      <c r="G163" t="s">
        <v>345</v>
      </c>
      <c r="H163">
        <v>1.658</v>
      </c>
      <c r="I163">
        <v>102.6762</v>
      </c>
      <c r="K163" s="2">
        <v>0.33055555555555555</v>
      </c>
      <c r="L163" s="3">
        <f t="shared" si="8"/>
        <v>305.3305555555556</v>
      </c>
      <c r="M163">
        <f t="shared" si="6"/>
        <v>461.5876173371709</v>
      </c>
      <c r="N163">
        <f t="shared" si="7"/>
        <v>155.15873774306243</v>
      </c>
    </row>
    <row r="164" spans="1:14" ht="12.75">
      <c r="A164" t="s">
        <v>39</v>
      </c>
      <c r="B164" s="1">
        <v>36830</v>
      </c>
      <c r="C164" s="2">
        <v>0.3360300925925926</v>
      </c>
      <c r="D164" t="s">
        <v>344</v>
      </c>
      <c r="E164">
        <v>0.67</v>
      </c>
      <c r="F164">
        <v>9.597</v>
      </c>
      <c r="G164" t="s">
        <v>345</v>
      </c>
      <c r="H164">
        <v>1.658</v>
      </c>
      <c r="I164">
        <v>98.7733</v>
      </c>
      <c r="K164" s="2">
        <v>0.3326388888888889</v>
      </c>
      <c r="L164" s="3">
        <f t="shared" si="8"/>
        <v>305.3326388888889</v>
      </c>
      <c r="M164">
        <f t="shared" si="6"/>
        <v>494.5747260307505</v>
      </c>
      <c r="N164">
        <f t="shared" si="7"/>
        <v>150.72790075757928</v>
      </c>
    </row>
    <row r="165" spans="1:14" ht="12.75">
      <c r="A165" t="s">
        <v>40</v>
      </c>
      <c r="B165" s="1">
        <v>36830</v>
      </c>
      <c r="C165" s="2">
        <v>0.3381134259259259</v>
      </c>
      <c r="D165" t="s">
        <v>344</v>
      </c>
      <c r="E165">
        <v>0.668</v>
      </c>
      <c r="F165">
        <v>9.6647</v>
      </c>
      <c r="G165" t="s">
        <v>345</v>
      </c>
      <c r="H165">
        <v>1.655</v>
      </c>
      <c r="I165">
        <v>118.1256</v>
      </c>
      <c r="K165" s="2">
        <v>0.334722222222222</v>
      </c>
      <c r="L165" s="3">
        <f t="shared" si="8"/>
        <v>305.33472222222224</v>
      </c>
      <c r="M165">
        <f t="shared" si="6"/>
        <v>498.06359848592217</v>
      </c>
      <c r="N165">
        <f t="shared" si="7"/>
        <v>172.69794523583045</v>
      </c>
    </row>
    <row r="166" spans="1:14" ht="12.75">
      <c r="A166" t="s">
        <v>41</v>
      </c>
      <c r="B166" s="1">
        <v>36830</v>
      </c>
      <c r="C166" s="2">
        <v>0.34019675925925924</v>
      </c>
      <c r="D166" t="s">
        <v>344</v>
      </c>
      <c r="E166">
        <v>0.67</v>
      </c>
      <c r="F166">
        <v>8.7658</v>
      </c>
      <c r="G166" t="s">
        <v>345</v>
      </c>
      <c r="H166">
        <v>1.658</v>
      </c>
      <c r="I166">
        <v>127.4224</v>
      </c>
      <c r="K166" s="2">
        <v>0.336805555555556</v>
      </c>
      <c r="L166" s="3">
        <f t="shared" si="8"/>
        <v>305.33680555555554</v>
      </c>
      <c r="M166">
        <f t="shared" si="6"/>
        <v>451.7394116328387</v>
      </c>
      <c r="N166">
        <f t="shared" si="7"/>
        <v>183.2523036069494</v>
      </c>
    </row>
    <row r="167" spans="1:14" ht="12.75">
      <c r="A167" t="s">
        <v>42</v>
      </c>
      <c r="B167" s="1">
        <v>36830</v>
      </c>
      <c r="C167" s="2">
        <v>0.342337962962963</v>
      </c>
      <c r="D167" t="s">
        <v>344</v>
      </c>
      <c r="E167">
        <v>0.668</v>
      </c>
      <c r="F167">
        <v>9.2212</v>
      </c>
      <c r="G167" t="s">
        <v>345</v>
      </c>
      <c r="H167">
        <v>1.656</v>
      </c>
      <c r="I167">
        <v>102.3248</v>
      </c>
      <c r="K167" s="2">
        <v>0.338888888888889</v>
      </c>
      <c r="L167" s="3">
        <f t="shared" si="8"/>
        <v>305.3388888888889</v>
      </c>
      <c r="M167">
        <f t="shared" si="6"/>
        <v>475.2081341747167</v>
      </c>
      <c r="N167">
        <f t="shared" si="7"/>
        <v>154.75980461213447</v>
      </c>
    </row>
    <row r="168" spans="1:14" ht="12.75">
      <c r="A168" t="s">
        <v>43</v>
      </c>
      <c r="B168" s="1">
        <v>36830</v>
      </c>
      <c r="C168" s="2">
        <v>0.3443634259259259</v>
      </c>
      <c r="D168" t="s">
        <v>344</v>
      </c>
      <c r="E168">
        <v>0.668</v>
      </c>
      <c r="F168">
        <v>9.5413</v>
      </c>
      <c r="G168" t="s">
        <v>345</v>
      </c>
      <c r="H168">
        <v>1.658</v>
      </c>
      <c r="I168">
        <v>108.5055</v>
      </c>
      <c r="K168" s="2">
        <v>0.340972222222222</v>
      </c>
      <c r="L168" s="3">
        <f t="shared" si="8"/>
        <v>305.3409722222222</v>
      </c>
      <c r="M168">
        <f t="shared" si="6"/>
        <v>491.70426523676144</v>
      </c>
      <c r="N168">
        <f t="shared" si="7"/>
        <v>161.77655476104326</v>
      </c>
    </row>
    <row r="169" spans="1:14" ht="12.75">
      <c r="A169" t="s">
        <v>352</v>
      </c>
      <c r="B169" s="1">
        <v>36830</v>
      </c>
      <c r="C169">
        <f>AVERAGE(C168,C170)</f>
        <v>0.3464525462962963</v>
      </c>
      <c r="D169" t="s">
        <v>344</v>
      </c>
      <c r="E169" t="s">
        <v>352</v>
      </c>
      <c r="F169" t="s">
        <v>352</v>
      </c>
      <c r="G169" t="s">
        <v>345</v>
      </c>
      <c r="H169" t="s">
        <v>352</v>
      </c>
      <c r="I169" t="s">
        <v>352</v>
      </c>
      <c r="K169" s="2">
        <v>0.343055555555556</v>
      </c>
      <c r="L169" s="3">
        <f t="shared" si="8"/>
        <v>305.34305555555557</v>
      </c>
      <c r="M169" t="s">
        <v>352</v>
      </c>
      <c r="N169" t="s">
        <v>352</v>
      </c>
    </row>
    <row r="170" spans="1:14" ht="12.75">
      <c r="A170" t="s">
        <v>44</v>
      </c>
      <c r="B170" s="1">
        <v>36830</v>
      </c>
      <c r="C170" s="2">
        <v>0.3485416666666667</v>
      </c>
      <c r="D170" t="s">
        <v>344</v>
      </c>
      <c r="E170">
        <v>0.67</v>
      </c>
      <c r="F170">
        <v>8.8023</v>
      </c>
      <c r="G170" t="s">
        <v>345</v>
      </c>
      <c r="H170">
        <v>1.658</v>
      </c>
      <c r="I170">
        <v>98.5325</v>
      </c>
      <c r="K170" s="2">
        <v>0.345138888888889</v>
      </c>
      <c r="L170" s="3">
        <f t="shared" si="8"/>
        <v>305.34513888888887</v>
      </c>
      <c r="M170">
        <f t="shared" si="6"/>
        <v>453.6204137689357</v>
      </c>
      <c r="N170">
        <f t="shared" si="7"/>
        <v>150.45452825351703</v>
      </c>
    </row>
    <row r="171" spans="1:14" ht="12.75">
      <c r="A171" t="s">
        <v>352</v>
      </c>
      <c r="B171" s="1">
        <v>36830</v>
      </c>
      <c r="C171">
        <f>AVERAGE(C170,C172)</f>
        <v>0.3506539351851852</v>
      </c>
      <c r="D171" t="s">
        <v>344</v>
      </c>
      <c r="E171" t="s">
        <v>352</v>
      </c>
      <c r="F171" t="s">
        <v>352</v>
      </c>
      <c r="G171" t="s">
        <v>345</v>
      </c>
      <c r="H171" t="s">
        <v>352</v>
      </c>
      <c r="I171" t="s">
        <v>352</v>
      </c>
      <c r="K171" s="2">
        <v>0.347222222222222</v>
      </c>
      <c r="L171" s="3">
        <f t="shared" si="8"/>
        <v>305.34722222222223</v>
      </c>
      <c r="M171" t="s">
        <v>352</v>
      </c>
      <c r="N171" t="s">
        <v>352</v>
      </c>
    </row>
    <row r="172" spans="1:14" ht="12.75">
      <c r="A172" t="s">
        <v>45</v>
      </c>
      <c r="B172" s="1">
        <v>36830</v>
      </c>
      <c r="C172" s="2">
        <v>0.35276620370370365</v>
      </c>
      <c r="D172" t="s">
        <v>344</v>
      </c>
      <c r="E172">
        <v>0.668</v>
      </c>
      <c r="F172">
        <v>9.2202</v>
      </c>
      <c r="G172" t="s">
        <v>345</v>
      </c>
      <c r="H172">
        <v>1.658</v>
      </c>
      <c r="I172">
        <v>116.2559</v>
      </c>
      <c r="K172" s="2">
        <v>0.349305555555555</v>
      </c>
      <c r="L172" s="3">
        <f t="shared" si="8"/>
        <v>305.34930555555553</v>
      </c>
      <c r="M172">
        <f t="shared" si="6"/>
        <v>475.1565998696182</v>
      </c>
      <c r="N172">
        <f t="shared" si="7"/>
        <v>170.57533489178934</v>
      </c>
    </row>
    <row r="173" spans="1:14" ht="12.75">
      <c r="A173" t="s">
        <v>352</v>
      </c>
      <c r="B173" s="1">
        <v>36830</v>
      </c>
      <c r="C173">
        <f>AVERAGE(C172,C175)</f>
        <v>0.3558622685185185</v>
      </c>
      <c r="D173" t="s">
        <v>344</v>
      </c>
      <c r="E173" t="s">
        <v>352</v>
      </c>
      <c r="F173" t="s">
        <v>352</v>
      </c>
      <c r="G173" t="s">
        <v>345</v>
      </c>
      <c r="H173" t="s">
        <v>352</v>
      </c>
      <c r="I173" t="s">
        <v>352</v>
      </c>
      <c r="K173" s="2">
        <v>0.351388888888889</v>
      </c>
      <c r="L173" s="3">
        <f t="shared" si="8"/>
        <v>305.3513888888889</v>
      </c>
      <c r="M173" t="s">
        <v>352</v>
      </c>
      <c r="N173" t="s">
        <v>352</v>
      </c>
    </row>
    <row r="174" spans="1:14" ht="12.75">
      <c r="A174" t="s">
        <v>352</v>
      </c>
      <c r="B174" s="1">
        <v>36830</v>
      </c>
      <c r="C174">
        <f>AVERAGE(C173,C175)</f>
        <v>0.3574103009259259</v>
      </c>
      <c r="D174" t="s">
        <v>344</v>
      </c>
      <c r="E174" t="s">
        <v>352</v>
      </c>
      <c r="F174" t="s">
        <v>352</v>
      </c>
      <c r="G174" t="s">
        <v>345</v>
      </c>
      <c r="H174" t="s">
        <v>352</v>
      </c>
      <c r="I174" t="s">
        <v>352</v>
      </c>
      <c r="K174" s="2">
        <v>0.353472222222222</v>
      </c>
      <c r="L174" s="3">
        <f t="shared" si="8"/>
        <v>305.3534722222222</v>
      </c>
      <c r="M174" t="s">
        <v>352</v>
      </c>
      <c r="N174" t="s">
        <v>352</v>
      </c>
    </row>
    <row r="175" spans="1:14" ht="12.75">
      <c r="A175" t="s">
        <v>46</v>
      </c>
      <c r="B175" s="1">
        <v>36830</v>
      </c>
      <c r="C175" s="2">
        <v>0.3589583333333333</v>
      </c>
      <c r="D175" t="s">
        <v>344</v>
      </c>
      <c r="E175">
        <v>0.668</v>
      </c>
      <c r="F175">
        <v>8.7042</v>
      </c>
      <c r="G175" t="s">
        <v>345</v>
      </c>
      <c r="H175">
        <v>1.658</v>
      </c>
      <c r="I175">
        <v>93.6042</v>
      </c>
      <c r="K175" s="2">
        <v>0.355555555555555</v>
      </c>
      <c r="L175" s="3">
        <f t="shared" si="8"/>
        <v>305.35555555555555</v>
      </c>
      <c r="M175">
        <f t="shared" si="6"/>
        <v>448.56489843876824</v>
      </c>
      <c r="N175">
        <f t="shared" si="7"/>
        <v>144.85958759002148</v>
      </c>
    </row>
    <row r="176" spans="1:14" ht="12.75">
      <c r="A176" t="s">
        <v>47</v>
      </c>
      <c r="B176" s="1">
        <v>36830</v>
      </c>
      <c r="C176" s="2">
        <v>0.36104166666666665</v>
      </c>
      <c r="D176" t="s">
        <v>344</v>
      </c>
      <c r="E176">
        <v>0.668</v>
      </c>
      <c r="F176">
        <v>9.3126</v>
      </c>
      <c r="G176" t="s">
        <v>345</v>
      </c>
      <c r="H176">
        <v>1.658</v>
      </c>
      <c r="I176">
        <v>94.7904</v>
      </c>
      <c r="K176" s="2">
        <v>0.357638888888889</v>
      </c>
      <c r="L176" s="3">
        <f t="shared" si="8"/>
        <v>305.3576388888889</v>
      </c>
      <c r="M176">
        <f t="shared" si="6"/>
        <v>479.9183696607239</v>
      </c>
      <c r="N176">
        <f t="shared" si="7"/>
        <v>146.20624234217507</v>
      </c>
    </row>
    <row r="177" spans="1:14" ht="12.75">
      <c r="A177" t="s">
        <v>48</v>
      </c>
      <c r="B177" s="1">
        <v>36830</v>
      </c>
      <c r="C177" s="2">
        <v>0.3631365740740741</v>
      </c>
      <c r="D177" t="s">
        <v>344</v>
      </c>
      <c r="E177">
        <v>0.67</v>
      </c>
      <c r="F177">
        <v>9.2442</v>
      </c>
      <c r="G177" t="s">
        <v>345</v>
      </c>
      <c r="H177">
        <v>1.66</v>
      </c>
      <c r="I177">
        <v>102.7289</v>
      </c>
      <c r="K177" s="2">
        <v>0.359722222222222</v>
      </c>
      <c r="L177" s="3">
        <f t="shared" si="8"/>
        <v>305.3597222222222</v>
      </c>
      <c r="M177">
        <f aca="true" t="shared" si="9" ref="M177:M203">500*F177/AVERAGE($Q$207,$Q$47)</f>
        <v>476.39342319198323</v>
      </c>
      <c r="N177">
        <f t="shared" si="7"/>
        <v>155.21856636002292</v>
      </c>
    </row>
    <row r="178" spans="1:14" ht="12.75">
      <c r="A178" t="s">
        <v>49</v>
      </c>
      <c r="B178" s="1">
        <v>36830</v>
      </c>
      <c r="C178" s="2">
        <v>0.3652199074074074</v>
      </c>
      <c r="D178" t="s">
        <v>344</v>
      </c>
      <c r="E178">
        <v>0.668</v>
      </c>
      <c r="F178">
        <v>8.6935</v>
      </c>
      <c r="G178" t="s">
        <v>345</v>
      </c>
      <c r="H178">
        <v>1.66</v>
      </c>
      <c r="I178">
        <v>109.018</v>
      </c>
      <c r="K178" s="2">
        <v>0.361805555555555</v>
      </c>
      <c r="L178" s="3">
        <f t="shared" si="8"/>
        <v>305.3618055555556</v>
      </c>
      <c r="M178">
        <f t="shared" si="9"/>
        <v>448.01348137421377</v>
      </c>
      <c r="N178">
        <f aca="true" t="shared" si="10" ref="N178:N204">(277-103)/(-60+(AVERAGE($P$207,$P$47)))*I178+277-((277-103)/(-60+(AVERAGE($P$207,$P$47)))*210)</f>
        <v>162.35837954647462</v>
      </c>
    </row>
    <row r="179" spans="1:14" ht="12.75">
      <c r="A179" t="s">
        <v>50</v>
      </c>
      <c r="B179" s="1">
        <v>36830</v>
      </c>
      <c r="C179" s="2">
        <v>0.3673032407407408</v>
      </c>
      <c r="D179" t="s">
        <v>344</v>
      </c>
      <c r="E179">
        <v>0.67</v>
      </c>
      <c r="F179">
        <v>9.1432</v>
      </c>
      <c r="G179" t="s">
        <v>345</v>
      </c>
      <c r="H179">
        <v>1.66</v>
      </c>
      <c r="I179">
        <v>97.2708</v>
      </c>
      <c r="K179" s="2">
        <v>0.363888888888889</v>
      </c>
      <c r="L179" s="3">
        <f t="shared" si="8"/>
        <v>305.3638888888889</v>
      </c>
      <c r="M179">
        <f t="shared" si="9"/>
        <v>471.18845837703014</v>
      </c>
      <c r="N179">
        <f t="shared" si="10"/>
        <v>149.02216077687552</v>
      </c>
    </row>
    <row r="180" spans="1:14" ht="12.75">
      <c r="A180" t="s">
        <v>352</v>
      </c>
      <c r="B180" s="1">
        <v>36830</v>
      </c>
      <c r="C180">
        <f>AVERAGE(C179,C181)</f>
        <v>0.3693865740740741</v>
      </c>
      <c r="D180" t="s">
        <v>344</v>
      </c>
      <c r="E180" t="s">
        <v>352</v>
      </c>
      <c r="F180" t="s">
        <v>352</v>
      </c>
      <c r="G180" t="s">
        <v>345</v>
      </c>
      <c r="H180" t="s">
        <v>352</v>
      </c>
      <c r="I180" t="s">
        <v>352</v>
      </c>
      <c r="K180" s="2">
        <v>0.365972222222222</v>
      </c>
      <c r="L180" s="3">
        <f t="shared" si="8"/>
        <v>305.36597222222224</v>
      </c>
      <c r="M180" t="s">
        <v>352</v>
      </c>
      <c r="N180" t="s">
        <v>352</v>
      </c>
    </row>
    <row r="181" spans="1:14" ht="12.75">
      <c r="A181" t="s">
        <v>51</v>
      </c>
      <c r="B181" s="1">
        <v>36830</v>
      </c>
      <c r="C181" s="2">
        <v>0.37146990740740743</v>
      </c>
      <c r="D181" t="s">
        <v>344</v>
      </c>
      <c r="E181">
        <v>0.67</v>
      </c>
      <c r="F181">
        <v>9.7376</v>
      </c>
      <c r="G181" t="s">
        <v>345</v>
      </c>
      <c r="H181">
        <v>1.66</v>
      </c>
      <c r="I181">
        <v>83.8382</v>
      </c>
      <c r="K181" s="2">
        <v>0.368055555555555</v>
      </c>
      <c r="L181" s="3">
        <f t="shared" si="8"/>
        <v>305.36805555555554</v>
      </c>
      <c r="M181">
        <f t="shared" si="9"/>
        <v>501.8204493276062</v>
      </c>
      <c r="N181">
        <f t="shared" si="10"/>
        <v>133.77256153241586</v>
      </c>
    </row>
    <row r="182" spans="1:14" ht="12.75">
      <c r="A182" t="s">
        <v>52</v>
      </c>
      <c r="B182" s="1">
        <v>36830</v>
      </c>
      <c r="C182" s="2">
        <v>0.37355324074074076</v>
      </c>
      <c r="D182" t="s">
        <v>344</v>
      </c>
      <c r="E182">
        <v>0.67</v>
      </c>
      <c r="F182">
        <v>8.9563</v>
      </c>
      <c r="G182" t="s">
        <v>345</v>
      </c>
      <c r="H182">
        <v>1.661</v>
      </c>
      <c r="I182">
        <v>92.8805</v>
      </c>
      <c r="K182" s="2">
        <v>0.370138888888889</v>
      </c>
      <c r="L182" s="3">
        <f t="shared" si="8"/>
        <v>305.3701388888889</v>
      </c>
      <c r="M182">
        <f t="shared" si="9"/>
        <v>461.55669675411184</v>
      </c>
      <c r="N182">
        <f t="shared" si="10"/>
        <v>144.03799422959867</v>
      </c>
    </row>
    <row r="183" spans="1:14" ht="12.75">
      <c r="A183" t="s">
        <v>53</v>
      </c>
      <c r="B183" s="1">
        <v>36830</v>
      </c>
      <c r="C183" s="2">
        <v>0.3756481481481482</v>
      </c>
      <c r="D183" t="s">
        <v>344</v>
      </c>
      <c r="E183">
        <v>0.671</v>
      </c>
      <c r="F183">
        <v>8.5903</v>
      </c>
      <c r="G183" t="s">
        <v>345</v>
      </c>
      <c r="H183">
        <v>1.661</v>
      </c>
      <c r="I183">
        <v>86.8312</v>
      </c>
      <c r="K183" s="2">
        <v>0.372222222222222</v>
      </c>
      <c r="L183" s="3">
        <f t="shared" si="8"/>
        <v>305.3722222222222</v>
      </c>
      <c r="M183">
        <f t="shared" si="9"/>
        <v>442.6951410880437</v>
      </c>
      <c r="N183">
        <f t="shared" si="10"/>
        <v>137.17041827933514</v>
      </c>
    </row>
    <row r="184" spans="1:14" ht="12.75">
      <c r="A184" t="s">
        <v>54</v>
      </c>
      <c r="B184" s="1">
        <v>36830</v>
      </c>
      <c r="C184" s="2">
        <v>0.37773148148148145</v>
      </c>
      <c r="D184" t="s">
        <v>344</v>
      </c>
      <c r="E184">
        <v>0.67</v>
      </c>
      <c r="F184">
        <v>9.3687</v>
      </c>
      <c r="G184" t="s">
        <v>345</v>
      </c>
      <c r="H184">
        <v>1.658</v>
      </c>
      <c r="I184">
        <v>85.7004</v>
      </c>
      <c r="K184" s="2">
        <v>0.374305555555555</v>
      </c>
      <c r="L184" s="3">
        <f t="shared" si="8"/>
        <v>305.37430555555557</v>
      </c>
      <c r="M184">
        <f t="shared" si="9"/>
        <v>482.8094441767524</v>
      </c>
      <c r="N184">
        <f t="shared" si="10"/>
        <v>135.88665736740188</v>
      </c>
    </row>
    <row r="185" spans="1:14" ht="12.75">
      <c r="A185" t="s">
        <v>55</v>
      </c>
      <c r="B185" s="1">
        <v>36830</v>
      </c>
      <c r="C185" s="2">
        <v>0.3798148148148148</v>
      </c>
      <c r="D185" t="s">
        <v>344</v>
      </c>
      <c r="E185">
        <v>0.67</v>
      </c>
      <c r="F185">
        <v>9.0454</v>
      </c>
      <c r="G185" t="s">
        <v>345</v>
      </c>
      <c r="H185">
        <v>1.66</v>
      </c>
      <c r="I185">
        <v>75.0551</v>
      </c>
      <c r="K185" s="2">
        <v>0.376388888888889</v>
      </c>
      <c r="L185" s="3">
        <f t="shared" si="8"/>
        <v>305.37638888888887</v>
      </c>
      <c r="M185">
        <f t="shared" si="9"/>
        <v>466.14840333839237</v>
      </c>
      <c r="N185">
        <f t="shared" si="10"/>
        <v>123.80139026817716</v>
      </c>
    </row>
    <row r="186" spans="1:14" ht="12.75">
      <c r="A186" t="s">
        <v>56</v>
      </c>
      <c r="B186" s="1">
        <v>36830</v>
      </c>
      <c r="C186" s="2">
        <v>0.3818981481481481</v>
      </c>
      <c r="D186" t="s">
        <v>344</v>
      </c>
      <c r="E186">
        <v>0.67</v>
      </c>
      <c r="F186">
        <v>9.4341</v>
      </c>
      <c r="G186" t="s">
        <v>345</v>
      </c>
      <c r="H186">
        <v>1.658</v>
      </c>
      <c r="I186">
        <v>80.2911</v>
      </c>
      <c r="K186" s="2">
        <v>0.378472222222222</v>
      </c>
      <c r="L186" s="3">
        <f t="shared" si="8"/>
        <v>305.37847222222223</v>
      </c>
      <c r="M186">
        <f t="shared" si="9"/>
        <v>486.1797877301973</v>
      </c>
      <c r="N186">
        <f t="shared" si="10"/>
        <v>129.7456528565063</v>
      </c>
    </row>
    <row r="187" spans="1:14" ht="12.75">
      <c r="A187" t="s">
        <v>57</v>
      </c>
      <c r="B187" s="1">
        <v>36830</v>
      </c>
      <c r="C187" s="2">
        <v>0.3839814814814815</v>
      </c>
      <c r="D187" t="s">
        <v>344</v>
      </c>
      <c r="E187">
        <v>0.668</v>
      </c>
      <c r="F187">
        <v>9.5475</v>
      </c>
      <c r="G187" t="s">
        <v>345</v>
      </c>
      <c r="H187">
        <v>1.656</v>
      </c>
      <c r="I187">
        <v>81.8266</v>
      </c>
      <c r="K187" s="2">
        <v>0.380555555555555</v>
      </c>
      <c r="L187" s="3">
        <f t="shared" si="8"/>
        <v>305.38055555555553</v>
      </c>
      <c r="M187">
        <f t="shared" si="9"/>
        <v>492.02377792837245</v>
      </c>
      <c r="N187">
        <f t="shared" si="10"/>
        <v>131.48885667705247</v>
      </c>
    </row>
    <row r="188" spans="1:14" ht="12.75">
      <c r="A188" t="s">
        <v>58</v>
      </c>
      <c r="B188" s="1">
        <v>36830</v>
      </c>
      <c r="C188" s="2">
        <v>0.38612268518518517</v>
      </c>
      <c r="D188" t="s">
        <v>344</v>
      </c>
      <c r="E188">
        <v>0.668</v>
      </c>
      <c r="F188">
        <v>8.8059</v>
      </c>
      <c r="G188" t="s">
        <v>345</v>
      </c>
      <c r="H188">
        <v>1.658</v>
      </c>
      <c r="I188">
        <v>82.1285</v>
      </c>
      <c r="K188" s="2">
        <v>0.382638888888889</v>
      </c>
      <c r="L188" s="3">
        <f t="shared" si="8"/>
        <v>305.3826388888889</v>
      </c>
      <c r="M188">
        <f t="shared" si="9"/>
        <v>453.8059372672904</v>
      </c>
      <c r="N188">
        <f t="shared" si="10"/>
        <v>131.8315940482168</v>
      </c>
    </row>
    <row r="189" spans="1:14" ht="12.75">
      <c r="A189" t="s">
        <v>352</v>
      </c>
      <c r="B189" s="1">
        <v>36830</v>
      </c>
      <c r="C189">
        <f>AVERAGE(C188,C190)</f>
        <v>0.38818287037037036</v>
      </c>
      <c r="D189" t="s">
        <v>344</v>
      </c>
      <c r="E189" t="s">
        <v>352</v>
      </c>
      <c r="F189" t="s">
        <v>352</v>
      </c>
      <c r="G189" t="s">
        <v>345</v>
      </c>
      <c r="H189" t="s">
        <v>352</v>
      </c>
      <c r="I189" t="s">
        <v>352</v>
      </c>
      <c r="K189" s="2">
        <v>0.384722222222222</v>
      </c>
      <c r="L189" s="3">
        <f t="shared" si="8"/>
        <v>305.3847222222222</v>
      </c>
      <c r="M189" t="s">
        <v>352</v>
      </c>
      <c r="N189" t="s">
        <v>352</v>
      </c>
    </row>
    <row r="190" spans="1:14" ht="12.75">
      <c r="A190" t="s">
        <v>59</v>
      </c>
      <c r="B190" s="1">
        <v>36830</v>
      </c>
      <c r="C190" s="2">
        <v>0.39024305555555555</v>
      </c>
      <c r="D190" t="s">
        <v>344</v>
      </c>
      <c r="E190">
        <v>0.668</v>
      </c>
      <c r="F190">
        <v>9.6761</v>
      </c>
      <c r="G190" t="s">
        <v>345</v>
      </c>
      <c r="H190">
        <v>1.658</v>
      </c>
      <c r="I190">
        <v>77.3888</v>
      </c>
      <c r="K190" s="2">
        <v>0.386805555555555</v>
      </c>
      <c r="L190" s="3">
        <f t="shared" si="8"/>
        <v>305.38680555555555</v>
      </c>
      <c r="M190">
        <f t="shared" si="9"/>
        <v>498.65108956404555</v>
      </c>
      <c r="N190">
        <f t="shared" si="10"/>
        <v>126.45076490575997</v>
      </c>
    </row>
    <row r="191" spans="1:14" ht="12.75">
      <c r="A191" t="s">
        <v>60</v>
      </c>
      <c r="B191" s="1">
        <v>36830</v>
      </c>
      <c r="C191" s="2">
        <v>0.3923263888888889</v>
      </c>
      <c r="D191" t="s">
        <v>344</v>
      </c>
      <c r="E191">
        <v>0.67</v>
      </c>
      <c r="F191">
        <v>9.153</v>
      </c>
      <c r="G191" t="s">
        <v>345</v>
      </c>
      <c r="H191">
        <v>1.658</v>
      </c>
      <c r="I191">
        <v>76.7194</v>
      </c>
      <c r="K191" s="2">
        <v>0.388888888888889</v>
      </c>
      <c r="L191" s="3">
        <f t="shared" si="8"/>
        <v>305.3888888888889</v>
      </c>
      <c r="M191">
        <f t="shared" si="9"/>
        <v>471.69349456699587</v>
      </c>
      <c r="N191">
        <f t="shared" si="10"/>
        <v>125.69081659089608</v>
      </c>
    </row>
    <row r="192" spans="1:14" ht="12.75">
      <c r="A192" t="s">
        <v>352</v>
      </c>
      <c r="B192" s="1">
        <v>36830</v>
      </c>
      <c r="C192">
        <f>AVERAGE(C191,C193)</f>
        <v>0.3944097222222222</v>
      </c>
      <c r="D192" t="s">
        <v>344</v>
      </c>
      <c r="E192" t="s">
        <v>352</v>
      </c>
      <c r="F192" t="s">
        <v>352</v>
      </c>
      <c r="G192" t="s">
        <v>345</v>
      </c>
      <c r="H192" t="s">
        <v>352</v>
      </c>
      <c r="I192" t="s">
        <v>352</v>
      </c>
      <c r="K192" s="2">
        <v>0.390972222222222</v>
      </c>
      <c r="L192" s="3">
        <f t="shared" si="8"/>
        <v>305.3909722222222</v>
      </c>
      <c r="M192" t="s">
        <v>352</v>
      </c>
      <c r="N192" t="s">
        <v>352</v>
      </c>
    </row>
    <row r="193" spans="1:14" ht="12.75">
      <c r="A193" t="s">
        <v>61</v>
      </c>
      <c r="B193" s="1">
        <v>36830</v>
      </c>
      <c r="C193" s="2">
        <v>0.39649305555555553</v>
      </c>
      <c r="D193" t="s">
        <v>344</v>
      </c>
      <c r="E193">
        <v>0.67</v>
      </c>
      <c r="F193">
        <v>9.2454</v>
      </c>
      <c r="G193" t="s">
        <v>345</v>
      </c>
      <c r="H193">
        <v>1.66</v>
      </c>
      <c r="I193">
        <v>73.3346</v>
      </c>
      <c r="K193" s="2">
        <v>0.393055555555555</v>
      </c>
      <c r="L193" s="3">
        <f t="shared" si="8"/>
        <v>305.3930555555556</v>
      </c>
      <c r="M193">
        <f t="shared" si="9"/>
        <v>476.45526435810154</v>
      </c>
      <c r="N193">
        <f t="shared" si="10"/>
        <v>121.84816189093868</v>
      </c>
    </row>
    <row r="194" spans="1:14" ht="12.75">
      <c r="A194" t="s">
        <v>62</v>
      </c>
      <c r="B194" s="1">
        <v>36830</v>
      </c>
      <c r="C194" s="2">
        <v>0.3985763888888889</v>
      </c>
      <c r="D194" t="s">
        <v>344</v>
      </c>
      <c r="E194">
        <v>0.67</v>
      </c>
      <c r="F194">
        <v>8.7455</v>
      </c>
      <c r="G194" t="s">
        <v>345</v>
      </c>
      <c r="H194">
        <v>1.658</v>
      </c>
      <c r="I194">
        <v>74.8359</v>
      </c>
      <c r="K194" s="2">
        <v>0.395138888888889</v>
      </c>
      <c r="L194" s="3">
        <f t="shared" si="8"/>
        <v>305.3951388888889</v>
      </c>
      <c r="M194">
        <f t="shared" si="9"/>
        <v>450.6932652393382</v>
      </c>
      <c r="N194">
        <f t="shared" si="10"/>
        <v>123.55253955019361</v>
      </c>
    </row>
    <row r="195" spans="1:14" ht="12.75">
      <c r="A195" t="s">
        <v>63</v>
      </c>
      <c r="B195" s="1">
        <v>36830</v>
      </c>
      <c r="C195" s="2">
        <v>0.4006597222222222</v>
      </c>
      <c r="D195" t="s">
        <v>344</v>
      </c>
      <c r="E195">
        <v>0.67</v>
      </c>
      <c r="F195">
        <v>9.2897</v>
      </c>
      <c r="G195" t="s">
        <v>345</v>
      </c>
      <c r="H195">
        <v>1.658</v>
      </c>
      <c r="I195">
        <v>72.8735</v>
      </c>
      <c r="K195" s="2">
        <v>0.397222222222222</v>
      </c>
      <c r="L195" s="3">
        <f t="shared" si="8"/>
        <v>305.39722222222224</v>
      </c>
      <c r="M195">
        <f t="shared" si="9"/>
        <v>478.7382340739672</v>
      </c>
      <c r="N195">
        <f t="shared" si="10"/>
        <v>121.32468987423158</v>
      </c>
    </row>
    <row r="196" spans="1:14" ht="12.75">
      <c r="A196" t="s">
        <v>64</v>
      </c>
      <c r="B196" s="1">
        <v>36830</v>
      </c>
      <c r="C196" s="2">
        <v>0.4028009259259259</v>
      </c>
      <c r="D196" t="s">
        <v>344</v>
      </c>
      <c r="E196">
        <v>0.668</v>
      </c>
      <c r="F196">
        <v>9.3037</v>
      </c>
      <c r="G196" t="s">
        <v>345</v>
      </c>
      <c r="H196">
        <v>1.658</v>
      </c>
      <c r="I196">
        <v>74.2642</v>
      </c>
      <c r="K196" s="2">
        <v>0.399305555555555</v>
      </c>
      <c r="L196" s="3">
        <f t="shared" si="8"/>
        <v>305.39930555555554</v>
      </c>
      <c r="M196">
        <f t="shared" si="9"/>
        <v>479.45971434534675</v>
      </c>
      <c r="N196">
        <f t="shared" si="10"/>
        <v>122.90350690662069</v>
      </c>
    </row>
    <row r="197" spans="1:14" ht="12.75">
      <c r="A197" t="s">
        <v>65</v>
      </c>
      <c r="B197" s="1">
        <v>36830</v>
      </c>
      <c r="C197" s="2">
        <v>0.404837962962963</v>
      </c>
      <c r="D197" t="s">
        <v>344</v>
      </c>
      <c r="E197">
        <v>0.67</v>
      </c>
      <c r="F197">
        <v>9.8817</v>
      </c>
      <c r="G197" t="s">
        <v>345</v>
      </c>
      <c r="H197">
        <v>1.658</v>
      </c>
      <c r="I197">
        <v>74.4439</v>
      </c>
      <c r="K197" s="2">
        <v>0.401388888888889</v>
      </c>
      <c r="L197" s="3">
        <f t="shared" si="8"/>
        <v>305.4013888888889</v>
      </c>
      <c r="M197">
        <f t="shared" si="9"/>
        <v>509.2465426923067</v>
      </c>
      <c r="N197">
        <f t="shared" si="10"/>
        <v>123.10751454358075</v>
      </c>
    </row>
    <row r="198" spans="1:14" ht="12.75">
      <c r="A198" t="s">
        <v>66</v>
      </c>
      <c r="B198" s="1">
        <v>36830</v>
      </c>
      <c r="C198" s="2">
        <v>0.4069212962962963</v>
      </c>
      <c r="D198" t="s">
        <v>344</v>
      </c>
      <c r="E198">
        <v>0.67</v>
      </c>
      <c r="F198">
        <v>9.0827</v>
      </c>
      <c r="G198" t="s">
        <v>345</v>
      </c>
      <c r="H198">
        <v>1.66</v>
      </c>
      <c r="I198">
        <v>77.0566</v>
      </c>
      <c r="K198" s="2">
        <v>0.403472222222222</v>
      </c>
      <c r="L198" s="3">
        <f aca="true" t="shared" si="11" ref="L198:L261">B198-DATE(1999,12,31)+K198</f>
        <v>305.4034722222222</v>
      </c>
      <c r="M198">
        <f t="shared" si="9"/>
        <v>468.0706329185681</v>
      </c>
      <c r="N198">
        <f t="shared" si="10"/>
        <v>126.07362891801307</v>
      </c>
    </row>
    <row r="199" spans="1:14" ht="12.75">
      <c r="A199" t="s">
        <v>67</v>
      </c>
      <c r="B199" s="1">
        <v>36830</v>
      </c>
      <c r="C199" s="2">
        <v>0.40900462962962963</v>
      </c>
      <c r="D199" t="s">
        <v>344</v>
      </c>
      <c r="E199">
        <v>0.67</v>
      </c>
      <c r="F199">
        <v>8.758</v>
      </c>
      <c r="G199" t="s">
        <v>345</v>
      </c>
      <c r="H199">
        <v>1.66</v>
      </c>
      <c r="I199">
        <v>74.5881</v>
      </c>
      <c r="K199" s="2">
        <v>0.405555555555555</v>
      </c>
      <c r="L199" s="3">
        <f t="shared" si="11"/>
        <v>305.40555555555557</v>
      </c>
      <c r="M199">
        <f t="shared" si="9"/>
        <v>451.33744405307004</v>
      </c>
      <c r="N199">
        <f t="shared" si="10"/>
        <v>123.27122017101334</v>
      </c>
    </row>
    <row r="200" spans="1:14" ht="12.75">
      <c r="A200" t="s">
        <v>68</v>
      </c>
      <c r="B200" s="1">
        <v>36830</v>
      </c>
      <c r="C200" s="2">
        <v>0.41108796296296296</v>
      </c>
      <c r="D200" t="s">
        <v>344</v>
      </c>
      <c r="E200">
        <v>0.668</v>
      </c>
      <c r="F200">
        <v>9.2125</v>
      </c>
      <c r="G200" t="s">
        <v>345</v>
      </c>
      <c r="H200">
        <v>1.658</v>
      </c>
      <c r="I200">
        <v>76.8388</v>
      </c>
      <c r="K200" s="2">
        <v>0.407638888888889</v>
      </c>
      <c r="L200" s="3">
        <f t="shared" si="11"/>
        <v>305.40763888888887</v>
      </c>
      <c r="M200">
        <f t="shared" si="9"/>
        <v>474.7597857203594</v>
      </c>
      <c r="N200">
        <f t="shared" si="10"/>
        <v>125.82636757505315</v>
      </c>
    </row>
    <row r="201" spans="1:14" ht="12.75">
      <c r="A201" t="s">
        <v>69</v>
      </c>
      <c r="B201" s="1">
        <v>36830</v>
      </c>
      <c r="C201" s="2">
        <v>0.4131712962962963</v>
      </c>
      <c r="D201" t="s">
        <v>344</v>
      </c>
      <c r="E201">
        <v>0.67</v>
      </c>
      <c r="F201">
        <v>9.2258</v>
      </c>
      <c r="G201" t="s">
        <v>345</v>
      </c>
      <c r="H201">
        <v>1.66</v>
      </c>
      <c r="I201">
        <v>74.1556</v>
      </c>
      <c r="K201" s="2">
        <v>0.409722222222222</v>
      </c>
      <c r="L201" s="3">
        <f t="shared" si="11"/>
        <v>305.40972222222223</v>
      </c>
      <c r="M201">
        <f t="shared" si="9"/>
        <v>475.44519197817004</v>
      </c>
      <c r="N201">
        <f t="shared" si="10"/>
        <v>122.78021681550291</v>
      </c>
    </row>
    <row r="202" spans="1:14" ht="12.75">
      <c r="A202" t="s">
        <v>70</v>
      </c>
      <c r="B202" s="1">
        <v>36830</v>
      </c>
      <c r="C202" s="2">
        <v>0.4152546296296296</v>
      </c>
      <c r="D202" t="s">
        <v>344</v>
      </c>
      <c r="E202">
        <v>0.67</v>
      </c>
      <c r="F202">
        <v>9.0756</v>
      </c>
      <c r="G202" t="s">
        <v>345</v>
      </c>
      <c r="H202">
        <v>1.658</v>
      </c>
      <c r="I202">
        <v>75.5271</v>
      </c>
      <c r="K202" s="2">
        <v>0.411805555555555</v>
      </c>
      <c r="L202" s="3">
        <f t="shared" si="11"/>
        <v>305.41180555555553</v>
      </c>
      <c r="M202">
        <f t="shared" si="9"/>
        <v>467.7047393523684</v>
      </c>
      <c r="N202">
        <f t="shared" si="10"/>
        <v>124.33723670471102</v>
      </c>
    </row>
    <row r="203" spans="1:14" ht="12.75">
      <c r="A203" t="s">
        <v>71</v>
      </c>
      <c r="B203" s="1">
        <v>36830</v>
      </c>
      <c r="C203" s="2">
        <v>0.417337962962963</v>
      </c>
      <c r="D203" t="s">
        <v>344</v>
      </c>
      <c r="E203">
        <v>0.67</v>
      </c>
      <c r="F203">
        <v>8.851</v>
      </c>
      <c r="G203" t="s">
        <v>345</v>
      </c>
      <c r="H203">
        <v>1.658</v>
      </c>
      <c r="I203">
        <v>75.4258</v>
      </c>
      <c r="K203" s="2">
        <v>0.413888888888889</v>
      </c>
      <c r="L203" s="3">
        <f t="shared" si="11"/>
        <v>305.4138888888889</v>
      </c>
      <c r="M203">
        <f t="shared" si="9"/>
        <v>456.13013442723485</v>
      </c>
      <c r="N203">
        <f t="shared" si="10"/>
        <v>124.22223406907352</v>
      </c>
    </row>
    <row r="204" spans="1:14" ht="12.75">
      <c r="A204" t="s">
        <v>72</v>
      </c>
      <c r="B204" s="1">
        <v>36830</v>
      </c>
      <c r="C204" s="2">
        <v>0.4194328703703704</v>
      </c>
      <c r="D204" t="s">
        <v>344</v>
      </c>
      <c r="E204">
        <v>0.668</v>
      </c>
      <c r="F204">
        <v>9.1118</v>
      </c>
      <c r="G204" t="s">
        <v>345</v>
      </c>
      <c r="H204">
        <v>1.656</v>
      </c>
      <c r="I204">
        <v>75.2798</v>
      </c>
      <c r="K204" s="2">
        <v>0.415972222222222</v>
      </c>
      <c r="L204" s="3">
        <f t="shared" si="11"/>
        <v>305.4159722222222</v>
      </c>
      <c r="M204">
        <f>$O$4/AVERAGE($P$207,$P$47)*F204*40</f>
        <v>473.3895503442758</v>
      </c>
      <c r="N204">
        <f t="shared" si="10"/>
        <v>124.0564849594677</v>
      </c>
    </row>
    <row r="205" spans="1:17" ht="12.75">
      <c r="A205" t="s">
        <v>73</v>
      </c>
      <c r="B205" s="1">
        <v>36830</v>
      </c>
      <c r="C205" s="2">
        <v>0.4215162037037037</v>
      </c>
      <c r="D205" t="s">
        <v>344</v>
      </c>
      <c r="E205">
        <v>0.67</v>
      </c>
      <c r="F205">
        <v>9.724</v>
      </c>
      <c r="G205" t="s">
        <v>345</v>
      </c>
      <c r="H205">
        <v>1.658</v>
      </c>
      <c r="I205">
        <v>210.6166</v>
      </c>
      <c r="K205" s="2">
        <v>0.418055555555555</v>
      </c>
      <c r="L205" s="3">
        <f t="shared" si="11"/>
        <v>305.41805555555555</v>
      </c>
      <c r="M205" t="s">
        <v>352</v>
      </c>
      <c r="N205" t="s">
        <v>352</v>
      </c>
      <c r="P205" t="s">
        <v>353</v>
      </c>
      <c r="Q205" t="s">
        <v>344</v>
      </c>
    </row>
    <row r="206" spans="1:14" ht="12.75">
      <c r="A206" t="s">
        <v>74</v>
      </c>
      <c r="B206" s="1">
        <v>36830</v>
      </c>
      <c r="C206" s="2">
        <v>0.42359953703703707</v>
      </c>
      <c r="D206" t="s">
        <v>344</v>
      </c>
      <c r="E206">
        <v>0.673</v>
      </c>
      <c r="F206">
        <v>9.7684</v>
      </c>
      <c r="G206" t="s">
        <v>345</v>
      </c>
      <c r="H206">
        <v>1.661</v>
      </c>
      <c r="I206">
        <v>213.8655</v>
      </c>
      <c r="K206" s="2">
        <v>0.420138888888889</v>
      </c>
      <c r="L206" s="3">
        <f t="shared" si="11"/>
        <v>305.4201388888889</v>
      </c>
      <c r="M206" t="s">
        <v>352</v>
      </c>
      <c r="N206" t="s">
        <v>352</v>
      </c>
    </row>
    <row r="207" spans="1:17" ht="12.75">
      <c r="A207" t="s">
        <v>75</v>
      </c>
      <c r="B207" s="1">
        <v>36830</v>
      </c>
      <c r="C207" s="2">
        <v>0.42568287037037034</v>
      </c>
      <c r="D207" t="s">
        <v>344</v>
      </c>
      <c r="E207">
        <v>0.67</v>
      </c>
      <c r="F207">
        <v>9.6517</v>
      </c>
      <c r="G207" t="s">
        <v>345</v>
      </c>
      <c r="H207">
        <v>1.656</v>
      </c>
      <c r="I207">
        <v>216.213</v>
      </c>
      <c r="K207" s="2">
        <v>0.422222222222222</v>
      </c>
      <c r="L207" s="3">
        <f t="shared" si="11"/>
        <v>305.4222222222222</v>
      </c>
      <c r="M207" t="s">
        <v>352</v>
      </c>
      <c r="N207" t="s">
        <v>352</v>
      </c>
      <c r="P207">
        <f>AVERAGE(I206:I208)</f>
        <v>214.47693333333333</v>
      </c>
      <c r="Q207">
        <f>AVERAGE(F206:F208)</f>
        <v>9.7433</v>
      </c>
    </row>
    <row r="208" spans="1:17" ht="12.75">
      <c r="A208" t="s">
        <v>76</v>
      </c>
      <c r="B208" s="1">
        <v>36830</v>
      </c>
      <c r="C208" s="2">
        <v>0.427824074074074</v>
      </c>
      <c r="D208" t="s">
        <v>344</v>
      </c>
      <c r="E208">
        <v>0.668</v>
      </c>
      <c r="F208">
        <v>9.8098</v>
      </c>
      <c r="G208" t="s">
        <v>345</v>
      </c>
      <c r="H208">
        <v>1.656</v>
      </c>
      <c r="I208">
        <v>213.3523</v>
      </c>
      <c r="K208" s="2">
        <v>0.424305555555555</v>
      </c>
      <c r="L208" s="3">
        <f t="shared" si="11"/>
        <v>305.4243055555556</v>
      </c>
      <c r="M208" t="s">
        <v>352</v>
      </c>
      <c r="N208" t="s">
        <v>352</v>
      </c>
      <c r="P208">
        <f>STDEV(I206:I208)</f>
        <v>1.5252177429255396</v>
      </c>
      <c r="Q208">
        <f>STDEV(F206:F208)</f>
        <v>0.08198420579606461</v>
      </c>
    </row>
    <row r="209" spans="1:14" ht="12.75">
      <c r="A209" t="s">
        <v>77</v>
      </c>
      <c r="B209" s="1">
        <v>36830</v>
      </c>
      <c r="C209" s="2">
        <v>0.42984953703703704</v>
      </c>
      <c r="D209" t="s">
        <v>344</v>
      </c>
      <c r="E209">
        <v>0.668</v>
      </c>
      <c r="F209">
        <v>9.1709</v>
      </c>
      <c r="G209" t="s">
        <v>345</v>
      </c>
      <c r="H209">
        <v>1.66</v>
      </c>
      <c r="I209">
        <v>80.2887</v>
      </c>
      <c r="K209" s="2">
        <v>0.426388888888889</v>
      </c>
      <c r="L209" s="3">
        <f t="shared" si="11"/>
        <v>305.4263888888889</v>
      </c>
      <c r="M209">
        <f>500*F209/AVERAGE($Q$367,$Q$207)</f>
        <v>470.62596861432985</v>
      </c>
      <c r="N209">
        <f>(277-103)/(-60+(AVERAGE($P$207,$P$367)))*I209+277-((277-103)/(-60+(AVERAGE($P$207,$P$367)))*210)</f>
        <v>130.89555765391512</v>
      </c>
    </row>
    <row r="210" spans="1:14" ht="12.75">
      <c r="A210" t="s">
        <v>78</v>
      </c>
      <c r="B210" s="1">
        <v>36830</v>
      </c>
      <c r="C210" s="2">
        <v>0.43193287037037037</v>
      </c>
      <c r="D210" t="s">
        <v>344</v>
      </c>
      <c r="E210">
        <v>0.67</v>
      </c>
      <c r="F210">
        <v>9.1296</v>
      </c>
      <c r="G210" t="s">
        <v>345</v>
      </c>
      <c r="H210">
        <v>1.66</v>
      </c>
      <c r="I210">
        <v>80.6549</v>
      </c>
      <c r="K210" s="2">
        <v>0.428472222222222</v>
      </c>
      <c r="L210" s="3">
        <f t="shared" si="11"/>
        <v>305.42847222222224</v>
      </c>
      <c r="M210">
        <f>500*F210/AVERAGE($Q$367,$Q$207)</f>
        <v>468.50656348465105</v>
      </c>
      <c r="N210">
        <f>(277-103)/(-60+(AVERAGE($P$207,$P$367)))*I210+277-((277-103)/(-60+(AVERAGE($P$207,$P$367)))*210)</f>
        <v>131.30803865431474</v>
      </c>
    </row>
    <row r="211" spans="1:14" ht="12.75">
      <c r="A211" t="s">
        <v>79</v>
      </c>
      <c r="B211" s="1">
        <v>36830</v>
      </c>
      <c r="C211" s="2">
        <v>0.43402777777777773</v>
      </c>
      <c r="D211" t="s">
        <v>344</v>
      </c>
      <c r="E211">
        <v>0.67</v>
      </c>
      <c r="F211">
        <v>8.9141</v>
      </c>
      <c r="G211" t="s">
        <v>345</v>
      </c>
      <c r="H211">
        <v>1.658</v>
      </c>
      <c r="I211">
        <v>79.5203</v>
      </c>
      <c r="K211" s="2">
        <v>0.430555555555555</v>
      </c>
      <c r="L211" s="3">
        <f t="shared" si="11"/>
        <v>305.43055555555554</v>
      </c>
      <c r="M211">
        <f>500*F211/AVERAGE($Q$367,$Q$207)</f>
        <v>457.44768199685944</v>
      </c>
      <c r="N211">
        <f>(277-103)/(-60+(AVERAGE($P$207,$P$367)))*I211+277-((277-103)/(-60+(AVERAGE($P$207,$P$367)))*210)</f>
        <v>130.03004590976693</v>
      </c>
    </row>
    <row r="212" spans="1:14" ht="12.75">
      <c r="A212" t="s">
        <v>352</v>
      </c>
      <c r="B212" s="1">
        <v>36830</v>
      </c>
      <c r="C212">
        <f>AVERAGE(C211,C214)</f>
        <v>0.4371527777777777</v>
      </c>
      <c r="D212" t="s">
        <v>344</v>
      </c>
      <c r="E212" t="s">
        <v>352</v>
      </c>
      <c r="F212" t="s">
        <v>352</v>
      </c>
      <c r="G212" t="s">
        <v>345</v>
      </c>
      <c r="H212" t="s">
        <v>352</v>
      </c>
      <c r="I212" t="s">
        <v>352</v>
      </c>
      <c r="K212" s="2">
        <v>0.432638888888889</v>
      </c>
      <c r="L212" s="3">
        <f t="shared" si="11"/>
        <v>305.4326388888889</v>
      </c>
      <c r="M212" t="s">
        <v>352</v>
      </c>
      <c r="N212" t="s">
        <v>352</v>
      </c>
    </row>
    <row r="213" spans="1:14" ht="12.75">
      <c r="A213" t="s">
        <v>352</v>
      </c>
      <c r="B213" s="1">
        <v>36830</v>
      </c>
      <c r="C213">
        <f>AVERAGE(C212,C214)</f>
        <v>0.43871527777777775</v>
      </c>
      <c r="D213" t="s">
        <v>344</v>
      </c>
      <c r="E213" t="s">
        <v>352</v>
      </c>
      <c r="F213" t="s">
        <v>352</v>
      </c>
      <c r="G213" t="s">
        <v>345</v>
      </c>
      <c r="H213" t="s">
        <v>352</v>
      </c>
      <c r="I213" t="s">
        <v>352</v>
      </c>
      <c r="K213" s="2">
        <v>0.434722222222222</v>
      </c>
      <c r="L213" s="3">
        <f t="shared" si="11"/>
        <v>305.4347222222222</v>
      </c>
      <c r="M213" t="s">
        <v>352</v>
      </c>
      <c r="N213" t="s">
        <v>352</v>
      </c>
    </row>
    <row r="214" spans="1:14" ht="12.75">
      <c r="A214" t="s">
        <v>80</v>
      </c>
      <c r="B214" s="1">
        <v>36830</v>
      </c>
      <c r="C214" s="2">
        <v>0.44027777777777777</v>
      </c>
      <c r="D214" t="s">
        <v>344</v>
      </c>
      <c r="E214">
        <v>0.67</v>
      </c>
      <c r="F214">
        <v>9.0216</v>
      </c>
      <c r="G214" t="s">
        <v>345</v>
      </c>
      <c r="H214">
        <v>1.66</v>
      </c>
      <c r="I214">
        <v>74.2419</v>
      </c>
      <c r="K214" s="2">
        <v>0.436805555555556</v>
      </c>
      <c r="L214" s="3">
        <f t="shared" si="11"/>
        <v>305.43680555555557</v>
      </c>
      <c r="M214">
        <f aca="true" t="shared" si="12" ref="M214:M223">500*F214/AVERAGE($Q$367,$Q$207)</f>
        <v>462.964293411883</v>
      </c>
      <c r="N214">
        <f aca="true" t="shared" si="13" ref="N214:N223">(277-103)/(-60+(AVERAGE($P$207,$P$367)))*I214+277-((277-103)/(-60+(AVERAGE($P$207,$P$367)))*210)</f>
        <v>124.08455242940263</v>
      </c>
    </row>
    <row r="215" spans="1:14" ht="12.75">
      <c r="A215" t="s">
        <v>81</v>
      </c>
      <c r="B215" s="1">
        <v>36830</v>
      </c>
      <c r="C215" s="2">
        <v>0.44236111111111115</v>
      </c>
      <c r="D215" t="s">
        <v>344</v>
      </c>
      <c r="E215">
        <v>0.67</v>
      </c>
      <c r="F215">
        <v>9.2665</v>
      </c>
      <c r="G215" t="s">
        <v>345</v>
      </c>
      <c r="H215">
        <v>1.658</v>
      </c>
      <c r="I215">
        <v>77.2498</v>
      </c>
      <c r="K215" s="2">
        <v>0.438888888888889</v>
      </c>
      <c r="L215" s="3">
        <f t="shared" si="11"/>
        <v>305.43888888888887</v>
      </c>
      <c r="M215">
        <f t="shared" si="12"/>
        <v>475.53190397503926</v>
      </c>
      <c r="N215">
        <f t="shared" si="13"/>
        <v>127.47259612438361</v>
      </c>
    </row>
    <row r="216" spans="1:14" ht="12.75">
      <c r="A216" t="s">
        <v>82</v>
      </c>
      <c r="B216" s="1">
        <v>36830</v>
      </c>
      <c r="C216" s="2">
        <v>0.44450231481481484</v>
      </c>
      <c r="D216" t="s">
        <v>344</v>
      </c>
      <c r="E216">
        <v>0.668</v>
      </c>
      <c r="F216">
        <v>9.1272</v>
      </c>
      <c r="G216" t="s">
        <v>345</v>
      </c>
      <c r="H216">
        <v>1.658</v>
      </c>
      <c r="I216">
        <v>77.1886</v>
      </c>
      <c r="K216" s="2">
        <v>0.440972222222222</v>
      </c>
      <c r="L216" s="3">
        <f t="shared" si="11"/>
        <v>305.44097222222223</v>
      </c>
      <c r="M216">
        <f t="shared" si="12"/>
        <v>468.3834019274784</v>
      </c>
      <c r="N216">
        <f t="shared" si="13"/>
        <v>127.40366156069038</v>
      </c>
    </row>
    <row r="217" spans="1:14" ht="12.75">
      <c r="A217" t="s">
        <v>83</v>
      </c>
      <c r="B217" s="1">
        <v>36830</v>
      </c>
      <c r="C217" s="2">
        <v>0.4465277777777778</v>
      </c>
      <c r="D217" t="s">
        <v>344</v>
      </c>
      <c r="E217">
        <v>0.67</v>
      </c>
      <c r="F217">
        <v>9.4892</v>
      </c>
      <c r="G217" t="s">
        <v>345</v>
      </c>
      <c r="H217">
        <v>1.66</v>
      </c>
      <c r="I217">
        <v>77.2633</v>
      </c>
      <c r="K217" s="2">
        <v>0.443055555555556</v>
      </c>
      <c r="L217" s="3">
        <f t="shared" si="11"/>
        <v>305.44305555555553</v>
      </c>
      <c r="M217">
        <f t="shared" si="12"/>
        <v>486.9602701343488</v>
      </c>
      <c r="N217">
        <f t="shared" si="13"/>
        <v>127.48780227813947</v>
      </c>
    </row>
    <row r="218" spans="1:14" ht="12.75">
      <c r="A218" t="s">
        <v>84</v>
      </c>
      <c r="B218" s="1">
        <v>36830</v>
      </c>
      <c r="C218" s="2">
        <v>0.4486111111111111</v>
      </c>
      <c r="D218" t="s">
        <v>344</v>
      </c>
      <c r="E218">
        <v>0.675</v>
      </c>
      <c r="F218">
        <v>8.6053</v>
      </c>
      <c r="G218" t="s">
        <v>345</v>
      </c>
      <c r="H218">
        <v>1.665</v>
      </c>
      <c r="I218">
        <v>79.2553</v>
      </c>
      <c r="K218" s="2">
        <v>0.445138888888889</v>
      </c>
      <c r="L218" s="3">
        <f t="shared" si="11"/>
        <v>305.4451388888889</v>
      </c>
      <c r="M218">
        <f t="shared" si="12"/>
        <v>441.6008949739821</v>
      </c>
      <c r="N218">
        <f t="shared" si="13"/>
        <v>129.73155474344824</v>
      </c>
    </row>
    <row r="219" spans="1:14" ht="12.75">
      <c r="A219" t="s">
        <v>85</v>
      </c>
      <c r="B219" s="1">
        <v>36830</v>
      </c>
      <c r="C219" s="2">
        <v>0.45070601851851855</v>
      </c>
      <c r="D219" t="s">
        <v>344</v>
      </c>
      <c r="E219">
        <v>0.671</v>
      </c>
      <c r="F219">
        <v>9.3831</v>
      </c>
      <c r="G219" t="s">
        <v>345</v>
      </c>
      <c r="H219">
        <v>1.661</v>
      </c>
      <c r="I219">
        <v>79.748</v>
      </c>
      <c r="K219" s="2">
        <v>0.447222222222222</v>
      </c>
      <c r="L219" s="3">
        <f t="shared" si="11"/>
        <v>305.4472222222222</v>
      </c>
      <c r="M219">
        <f t="shared" si="12"/>
        <v>481.51550296100913</v>
      </c>
      <c r="N219">
        <f t="shared" si="13"/>
        <v>130.28652303644904</v>
      </c>
    </row>
    <row r="220" spans="1:14" ht="12.75">
      <c r="A220" t="s">
        <v>86</v>
      </c>
      <c r="B220" s="1">
        <v>36830</v>
      </c>
      <c r="C220" s="2">
        <v>0.4527893518518518</v>
      </c>
      <c r="D220" t="s">
        <v>344</v>
      </c>
      <c r="E220">
        <v>0.67</v>
      </c>
      <c r="F220">
        <v>8.8479</v>
      </c>
      <c r="G220" t="s">
        <v>345</v>
      </c>
      <c r="H220">
        <v>1.658</v>
      </c>
      <c r="I220">
        <v>79.26</v>
      </c>
      <c r="K220" s="2">
        <v>0.449305555555556</v>
      </c>
      <c r="L220" s="3">
        <f t="shared" si="11"/>
        <v>305.44930555555555</v>
      </c>
      <c r="M220">
        <f t="shared" si="12"/>
        <v>454.0504757115146</v>
      </c>
      <c r="N220">
        <f t="shared" si="13"/>
        <v>129.73684873771882</v>
      </c>
    </row>
    <row r="221" spans="1:14" ht="12.75">
      <c r="A221" t="s">
        <v>87</v>
      </c>
      <c r="B221" s="1">
        <v>36830</v>
      </c>
      <c r="C221" s="2">
        <v>0.4548726851851852</v>
      </c>
      <c r="D221" t="s">
        <v>344</v>
      </c>
      <c r="E221">
        <v>0.668</v>
      </c>
      <c r="F221">
        <v>10.1055</v>
      </c>
      <c r="G221" t="s">
        <v>345</v>
      </c>
      <c r="H221">
        <v>1.658</v>
      </c>
      <c r="I221">
        <v>95.024</v>
      </c>
      <c r="K221" s="2">
        <v>0.451388888888889</v>
      </c>
      <c r="L221" s="3">
        <f t="shared" si="11"/>
        <v>305.4513888888889</v>
      </c>
      <c r="M221">
        <f t="shared" si="12"/>
        <v>518.5871316699681</v>
      </c>
      <c r="N221">
        <f t="shared" si="13"/>
        <v>147.49313079752145</v>
      </c>
    </row>
    <row r="222" spans="1:14" ht="12.75">
      <c r="A222" t="s">
        <v>88</v>
      </c>
      <c r="B222" s="1">
        <v>36830</v>
      </c>
      <c r="C222" s="2">
        <v>0.45695601851851847</v>
      </c>
      <c r="D222" t="s">
        <v>344</v>
      </c>
      <c r="E222">
        <v>0.681</v>
      </c>
      <c r="F222">
        <v>9.5351</v>
      </c>
      <c r="G222" t="s">
        <v>345</v>
      </c>
      <c r="H222">
        <v>1.67</v>
      </c>
      <c r="I222">
        <v>88.9152</v>
      </c>
      <c r="K222" s="2">
        <v>0.453472222222222</v>
      </c>
      <c r="L222" s="3">
        <f t="shared" si="11"/>
        <v>305.4534722222222</v>
      </c>
      <c r="M222">
        <f t="shared" si="12"/>
        <v>489.31573491527513</v>
      </c>
      <c r="N222">
        <f t="shared" si="13"/>
        <v>140.61228990390796</v>
      </c>
    </row>
    <row r="223" spans="1:14" ht="12.75">
      <c r="A223" t="s">
        <v>89</v>
      </c>
      <c r="B223" s="1">
        <v>36830</v>
      </c>
      <c r="C223" s="2">
        <v>0.45903935185185185</v>
      </c>
      <c r="D223" t="s">
        <v>344</v>
      </c>
      <c r="E223">
        <v>0.67</v>
      </c>
      <c r="F223">
        <v>9.5521</v>
      </c>
      <c r="G223" t="s">
        <v>345</v>
      </c>
      <c r="H223">
        <v>1.658</v>
      </c>
      <c r="I223">
        <v>85.0286</v>
      </c>
      <c r="K223" s="2">
        <v>0.455555555555556</v>
      </c>
      <c r="L223" s="3">
        <f t="shared" si="11"/>
        <v>305.4555555555556</v>
      </c>
      <c r="M223">
        <f t="shared" si="12"/>
        <v>490.18812927858113</v>
      </c>
      <c r="N223">
        <f t="shared" si="13"/>
        <v>136.2344945566846</v>
      </c>
    </row>
    <row r="224" spans="1:14" ht="12.75">
      <c r="A224" t="s">
        <v>352</v>
      </c>
      <c r="B224" s="1">
        <v>36830</v>
      </c>
      <c r="C224">
        <f>AVERAGE(C223,C225)</f>
        <v>0.4611284722222222</v>
      </c>
      <c r="D224" t="s">
        <v>344</v>
      </c>
      <c r="E224" t="s">
        <v>352</v>
      </c>
      <c r="F224" t="s">
        <v>352</v>
      </c>
      <c r="G224" t="s">
        <v>345</v>
      </c>
      <c r="H224" t="s">
        <v>352</v>
      </c>
      <c r="I224" t="s">
        <v>352</v>
      </c>
      <c r="K224" s="2">
        <v>0.457638888888889</v>
      </c>
      <c r="L224" s="3">
        <f t="shared" si="11"/>
        <v>305.4576388888889</v>
      </c>
      <c r="M224" t="s">
        <v>352</v>
      </c>
      <c r="N224" t="s">
        <v>352</v>
      </c>
    </row>
    <row r="225" spans="1:14" ht="12.75">
      <c r="A225" t="s">
        <v>90</v>
      </c>
      <c r="B225" s="1">
        <v>36830</v>
      </c>
      <c r="C225" s="2">
        <v>0.4632175925925926</v>
      </c>
      <c r="D225" t="s">
        <v>344</v>
      </c>
      <c r="E225">
        <v>0.67</v>
      </c>
      <c r="F225">
        <v>9.1595</v>
      </c>
      <c r="G225" t="s">
        <v>345</v>
      </c>
      <c r="H225">
        <v>1.658</v>
      </c>
      <c r="I225">
        <v>79.2607</v>
      </c>
      <c r="K225" s="2">
        <v>0.459722222222222</v>
      </c>
      <c r="L225" s="3">
        <f t="shared" si="11"/>
        <v>305.45972222222224</v>
      </c>
      <c r="M225">
        <f>500*F225/AVERAGE($Q$367,$Q$207)</f>
        <v>470.0409512177599</v>
      </c>
      <c r="N225">
        <f>(277-103)/(-60+(AVERAGE($P$207,$P$367)))*I225+277-((277-103)/(-60+(AVERAGE($P$207,$P$367)))*210)</f>
        <v>129.73763720495057</v>
      </c>
    </row>
    <row r="226" spans="1:14" ht="12.75">
      <c r="A226" t="s">
        <v>91</v>
      </c>
      <c r="B226" s="1">
        <v>36830</v>
      </c>
      <c r="C226" s="2">
        <v>0.4653009259259259</v>
      </c>
      <c r="D226" t="s">
        <v>344</v>
      </c>
      <c r="E226">
        <v>0.671</v>
      </c>
      <c r="F226">
        <v>9.1845</v>
      </c>
      <c r="G226" t="s">
        <v>345</v>
      </c>
      <c r="H226">
        <v>1.658</v>
      </c>
      <c r="I226">
        <v>78.7415</v>
      </c>
      <c r="K226" s="2">
        <v>0.461805555555556</v>
      </c>
      <c r="L226" s="3">
        <f t="shared" si="11"/>
        <v>305.46180555555554</v>
      </c>
      <c r="M226">
        <f>500*F226/AVERAGE($Q$367,$Q$207)</f>
        <v>471.3238841049747</v>
      </c>
      <c r="N226">
        <f>(277-103)/(-60+(AVERAGE($P$207,$P$367)))*I226+277-((277-103)/(-60+(AVERAGE($P$207,$P$367)))*210)</f>
        <v>129.15281979531787</v>
      </c>
    </row>
    <row r="227" spans="1:14" ht="12.75">
      <c r="A227" t="s">
        <v>92</v>
      </c>
      <c r="B227" s="1">
        <v>36830</v>
      </c>
      <c r="C227" s="2">
        <v>0.46738425925925925</v>
      </c>
      <c r="D227" t="s">
        <v>344</v>
      </c>
      <c r="E227">
        <v>0.671</v>
      </c>
      <c r="F227">
        <v>9.243</v>
      </c>
      <c r="G227" t="s">
        <v>345</v>
      </c>
      <c r="H227">
        <v>1.658</v>
      </c>
      <c r="I227">
        <v>75.8281</v>
      </c>
      <c r="K227" s="2">
        <v>0.463888888888889</v>
      </c>
      <c r="L227" s="3">
        <f t="shared" si="11"/>
        <v>305.4638888888889</v>
      </c>
      <c r="M227">
        <f>500*F227/AVERAGE($Q$367,$Q$207)</f>
        <v>474.3259470610574</v>
      </c>
      <c r="N227">
        <f>(277-103)/(-60+(AVERAGE($P$207,$P$367)))*I227+277-((277-103)/(-60+(AVERAGE($P$207,$P$367)))*210)</f>
        <v>125.87121917662787</v>
      </c>
    </row>
    <row r="228" spans="1:14" ht="12.75">
      <c r="A228" t="s">
        <v>93</v>
      </c>
      <c r="B228" s="1">
        <v>36830</v>
      </c>
      <c r="C228" s="2">
        <v>0.469525462962963</v>
      </c>
      <c r="D228" t="s">
        <v>344</v>
      </c>
      <c r="E228">
        <v>0.671</v>
      </c>
      <c r="F228">
        <v>9.3738</v>
      </c>
      <c r="G228" t="s">
        <v>345</v>
      </c>
      <c r="H228">
        <v>1.66</v>
      </c>
      <c r="I228">
        <v>79.3826</v>
      </c>
      <c r="K228" s="2">
        <v>0.465972222222222</v>
      </c>
      <c r="L228" s="3">
        <f t="shared" si="11"/>
        <v>305.4659722222222</v>
      </c>
      <c r="M228">
        <f>500*F228/AVERAGE($Q$367,$Q$207)</f>
        <v>481.0382519269652</v>
      </c>
      <c r="N228">
        <f>(277-103)/(-60+(AVERAGE($P$207,$P$367)))*I228+277-((277-103)/(-60+(AVERAGE($P$207,$P$367)))*210)</f>
        <v>129.87494314145718</v>
      </c>
    </row>
    <row r="229" spans="1:14" ht="12.75">
      <c r="A229" t="s">
        <v>352</v>
      </c>
      <c r="B229" s="1">
        <v>36830</v>
      </c>
      <c r="C229">
        <f>AVERAGE(C228,C230)</f>
        <v>0.47157986111111116</v>
      </c>
      <c r="D229" t="s">
        <v>344</v>
      </c>
      <c r="E229" t="s">
        <v>352</v>
      </c>
      <c r="F229" t="s">
        <v>352</v>
      </c>
      <c r="G229" t="s">
        <v>345</v>
      </c>
      <c r="H229" t="s">
        <v>352</v>
      </c>
      <c r="I229" t="s">
        <v>352</v>
      </c>
      <c r="K229" s="2">
        <v>0.468055555555556</v>
      </c>
      <c r="L229" s="3">
        <f t="shared" si="11"/>
        <v>305.46805555555557</v>
      </c>
      <c r="M229" t="s">
        <v>352</v>
      </c>
      <c r="N229" t="s">
        <v>352</v>
      </c>
    </row>
    <row r="230" spans="1:14" ht="12.75">
      <c r="A230" t="s">
        <v>94</v>
      </c>
      <c r="B230" s="1">
        <v>36830</v>
      </c>
      <c r="C230" s="2">
        <v>0.4736342592592593</v>
      </c>
      <c r="D230" t="s">
        <v>344</v>
      </c>
      <c r="E230">
        <v>0.675</v>
      </c>
      <c r="F230">
        <v>8.8624</v>
      </c>
      <c r="G230" t="s">
        <v>345</v>
      </c>
      <c r="H230">
        <v>1.661</v>
      </c>
      <c r="I230">
        <v>77.6288</v>
      </c>
      <c r="K230" s="2">
        <v>0.470138888888889</v>
      </c>
      <c r="L230" s="3">
        <f t="shared" si="11"/>
        <v>305.47013888888887</v>
      </c>
      <c r="M230">
        <f>500*F230/AVERAGE($Q$367,$Q$207)</f>
        <v>454.7945767860992</v>
      </c>
      <c r="N230">
        <f>(277-103)/(-60+(AVERAGE($P$207,$P$367)))*I230+277-((277-103)/(-60+(AVERAGE($P$207,$P$367)))*210)</f>
        <v>127.89949481130733</v>
      </c>
    </row>
    <row r="231" spans="1:14" ht="12.75">
      <c r="A231" t="s">
        <v>352</v>
      </c>
      <c r="B231" s="1">
        <v>36830</v>
      </c>
      <c r="C231">
        <f>AVERAGE(C230,C232)</f>
        <v>0.47572337962962963</v>
      </c>
      <c r="D231" t="s">
        <v>344</v>
      </c>
      <c r="E231" t="s">
        <v>352</v>
      </c>
      <c r="F231" t="s">
        <v>352</v>
      </c>
      <c r="G231" t="s">
        <v>345</v>
      </c>
      <c r="H231" t="s">
        <v>352</v>
      </c>
      <c r="I231" t="s">
        <v>352</v>
      </c>
      <c r="K231" s="2">
        <v>0.472222222222222</v>
      </c>
      <c r="L231" s="3">
        <f t="shared" si="11"/>
        <v>305.47222222222223</v>
      </c>
      <c r="M231" t="s">
        <v>352</v>
      </c>
      <c r="N231" t="s">
        <v>352</v>
      </c>
    </row>
    <row r="232" spans="1:14" ht="12.75">
      <c r="A232" t="s">
        <v>95</v>
      </c>
      <c r="B232" s="1">
        <v>36830</v>
      </c>
      <c r="C232" s="2">
        <v>0.4778125</v>
      </c>
      <c r="D232" t="s">
        <v>344</v>
      </c>
      <c r="E232">
        <v>0.67</v>
      </c>
      <c r="F232">
        <v>9.133</v>
      </c>
      <c r="G232" t="s">
        <v>345</v>
      </c>
      <c r="H232">
        <v>1.656</v>
      </c>
      <c r="I232">
        <v>73.8329</v>
      </c>
      <c r="K232" s="2">
        <v>0.474305555555555</v>
      </c>
      <c r="L232" s="3">
        <f t="shared" si="11"/>
        <v>305.47430555555553</v>
      </c>
      <c r="M232">
        <f>500*F232/AVERAGE($Q$367,$Q$207)</f>
        <v>468.6810423573122</v>
      </c>
      <c r="N232">
        <f>(277-103)/(-60+(AVERAGE($P$207,$P$367)))*I232+277-((277-103)/(-60+(AVERAGE($P$207,$P$367)))*210)</f>
        <v>123.6238622896881</v>
      </c>
    </row>
    <row r="233" spans="1:14" ht="12.75">
      <c r="A233" t="s">
        <v>96</v>
      </c>
      <c r="B233" s="1">
        <v>36830</v>
      </c>
      <c r="C233" s="2">
        <v>0.47995370370370366</v>
      </c>
      <c r="D233" t="s">
        <v>344</v>
      </c>
      <c r="E233">
        <v>0.67</v>
      </c>
      <c r="F233">
        <v>9.5726</v>
      </c>
      <c r="G233" t="s">
        <v>345</v>
      </c>
      <c r="H233">
        <v>1.658</v>
      </c>
      <c r="I233">
        <v>78.0213</v>
      </c>
      <c r="K233" s="2">
        <v>0.476388888888889</v>
      </c>
      <c r="L233" s="3">
        <f t="shared" si="11"/>
        <v>305.4763888888889</v>
      </c>
      <c r="M233">
        <f>500*F233/AVERAGE($Q$367,$Q$207)</f>
        <v>491.24013424609734</v>
      </c>
      <c r="N233">
        <f>(277-103)/(-60+(AVERAGE($P$207,$P$367)))*I233+277-((277-103)/(-60+(AVERAGE($P$207,$P$367)))*210)</f>
        <v>128.34159965198685</v>
      </c>
    </row>
    <row r="234" spans="1:14" ht="12.75">
      <c r="A234" t="s">
        <v>97</v>
      </c>
      <c r="B234" s="1">
        <v>36830</v>
      </c>
      <c r="C234" s="2">
        <v>0.48203703703703704</v>
      </c>
      <c r="D234" t="s">
        <v>344</v>
      </c>
      <c r="E234">
        <v>0.67</v>
      </c>
      <c r="F234">
        <v>9.0736</v>
      </c>
      <c r="G234" t="s">
        <v>345</v>
      </c>
      <c r="H234">
        <v>1.656</v>
      </c>
      <c r="I234">
        <v>75.5232</v>
      </c>
      <c r="K234" s="2">
        <v>0.478472222222222</v>
      </c>
      <c r="L234" s="3">
        <f t="shared" si="11"/>
        <v>305.4784722222222</v>
      </c>
      <c r="M234">
        <f>500*F234/AVERAGE($Q$367,$Q$207)</f>
        <v>465.6327938172899</v>
      </c>
      <c r="N234">
        <f>(277-103)/(-60+(AVERAGE($P$207,$P$367)))*I234+277-((277-103)/(-60+(AVERAGE($P$207,$P$367)))*210)</f>
        <v>125.52778537809743</v>
      </c>
    </row>
    <row r="235" spans="1:14" ht="12.75">
      <c r="A235" t="s">
        <v>352</v>
      </c>
      <c r="B235" s="1">
        <v>36830</v>
      </c>
      <c r="C235" t="s">
        <v>352</v>
      </c>
      <c r="D235" t="s">
        <v>344</v>
      </c>
      <c r="E235" t="s">
        <v>352</v>
      </c>
      <c r="F235" t="s">
        <v>352</v>
      </c>
      <c r="G235" t="s">
        <v>345</v>
      </c>
      <c r="H235" t="s">
        <v>352</v>
      </c>
      <c r="I235" t="s">
        <v>352</v>
      </c>
      <c r="K235" s="2">
        <v>0.480555555555555</v>
      </c>
      <c r="L235" s="3">
        <f t="shared" si="11"/>
        <v>305.48055555555555</v>
      </c>
      <c r="M235" t="s">
        <v>352</v>
      </c>
      <c r="N235" t="s">
        <v>352</v>
      </c>
    </row>
    <row r="236" spans="1:14" ht="12.75">
      <c r="A236" t="s">
        <v>352</v>
      </c>
      <c r="B236" s="1">
        <v>36830</v>
      </c>
      <c r="C236" t="s">
        <v>352</v>
      </c>
      <c r="D236" t="s">
        <v>344</v>
      </c>
      <c r="E236" t="s">
        <v>352</v>
      </c>
      <c r="F236" t="s">
        <v>352</v>
      </c>
      <c r="G236" t="s">
        <v>345</v>
      </c>
      <c r="H236" t="s">
        <v>352</v>
      </c>
      <c r="I236" t="s">
        <v>352</v>
      </c>
      <c r="K236" s="2">
        <v>0.482638888888889</v>
      </c>
      <c r="L236" s="3">
        <f t="shared" si="11"/>
        <v>305.4826388888889</v>
      </c>
      <c r="M236" t="s">
        <v>352</v>
      </c>
      <c r="N236" t="s">
        <v>352</v>
      </c>
    </row>
    <row r="237" spans="1:14" ht="12.75">
      <c r="A237" t="s">
        <v>352</v>
      </c>
      <c r="B237" s="1">
        <v>36830</v>
      </c>
      <c r="C237" t="s">
        <v>352</v>
      </c>
      <c r="D237" t="s">
        <v>344</v>
      </c>
      <c r="E237" t="s">
        <v>352</v>
      </c>
      <c r="F237" t="s">
        <v>352</v>
      </c>
      <c r="G237" t="s">
        <v>345</v>
      </c>
      <c r="H237" t="s">
        <v>352</v>
      </c>
      <c r="I237" t="s">
        <v>352</v>
      </c>
      <c r="K237" s="2">
        <v>0.484722222222222</v>
      </c>
      <c r="L237" s="3">
        <f t="shared" si="11"/>
        <v>305.4847222222222</v>
      </c>
      <c r="M237" t="s">
        <v>352</v>
      </c>
      <c r="N237" t="s">
        <v>352</v>
      </c>
    </row>
    <row r="238" spans="1:14" ht="12.75">
      <c r="A238" t="s">
        <v>352</v>
      </c>
      <c r="B238" s="1">
        <v>36830</v>
      </c>
      <c r="C238" t="s">
        <v>352</v>
      </c>
      <c r="D238" t="s">
        <v>344</v>
      </c>
      <c r="E238" t="s">
        <v>352</v>
      </c>
      <c r="F238" t="s">
        <v>352</v>
      </c>
      <c r="G238" t="s">
        <v>345</v>
      </c>
      <c r="H238" t="s">
        <v>352</v>
      </c>
      <c r="I238" t="s">
        <v>352</v>
      </c>
      <c r="K238" s="2">
        <v>0.486805555555555</v>
      </c>
      <c r="L238" s="3">
        <f t="shared" si="11"/>
        <v>305.4868055555556</v>
      </c>
      <c r="M238" t="s">
        <v>352</v>
      </c>
      <c r="N238" t="s">
        <v>352</v>
      </c>
    </row>
    <row r="239" spans="1:14" ht="12.75">
      <c r="A239" t="s">
        <v>352</v>
      </c>
      <c r="B239" s="1">
        <v>36830</v>
      </c>
      <c r="C239" t="s">
        <v>352</v>
      </c>
      <c r="D239" t="s">
        <v>344</v>
      </c>
      <c r="E239" t="s">
        <v>352</v>
      </c>
      <c r="F239" t="s">
        <v>352</v>
      </c>
      <c r="G239" t="s">
        <v>345</v>
      </c>
      <c r="H239" t="s">
        <v>352</v>
      </c>
      <c r="I239" t="s">
        <v>352</v>
      </c>
      <c r="K239" s="2">
        <v>0.488888888888889</v>
      </c>
      <c r="L239" s="3">
        <f t="shared" si="11"/>
        <v>305.4888888888889</v>
      </c>
      <c r="M239" t="s">
        <v>352</v>
      </c>
      <c r="N239" t="s">
        <v>352</v>
      </c>
    </row>
    <row r="240" spans="1:14" ht="12.75">
      <c r="A240" t="s">
        <v>352</v>
      </c>
      <c r="B240" s="1">
        <v>36830</v>
      </c>
      <c r="C240" t="s">
        <v>352</v>
      </c>
      <c r="D240" t="s">
        <v>344</v>
      </c>
      <c r="E240" t="s">
        <v>352</v>
      </c>
      <c r="F240" t="s">
        <v>352</v>
      </c>
      <c r="G240" t="s">
        <v>345</v>
      </c>
      <c r="H240" t="s">
        <v>352</v>
      </c>
      <c r="I240" t="s">
        <v>352</v>
      </c>
      <c r="K240" s="2">
        <v>0.490972222222222</v>
      </c>
      <c r="L240" s="3">
        <f t="shared" si="11"/>
        <v>305.49097222222224</v>
      </c>
      <c r="M240" t="s">
        <v>352</v>
      </c>
      <c r="N240" t="s">
        <v>352</v>
      </c>
    </row>
    <row r="241" spans="1:14" ht="12.75">
      <c r="A241" t="s">
        <v>352</v>
      </c>
      <c r="B241" s="1">
        <v>36830</v>
      </c>
      <c r="C241" t="s">
        <v>352</v>
      </c>
      <c r="D241" t="s">
        <v>344</v>
      </c>
      <c r="E241" t="s">
        <v>352</v>
      </c>
      <c r="F241" t="s">
        <v>352</v>
      </c>
      <c r="G241" t="s">
        <v>345</v>
      </c>
      <c r="H241" t="s">
        <v>352</v>
      </c>
      <c r="I241" t="s">
        <v>352</v>
      </c>
      <c r="K241" s="2">
        <v>0.493055555555555</v>
      </c>
      <c r="L241" s="3">
        <f t="shared" si="11"/>
        <v>305.49305555555554</v>
      </c>
      <c r="M241" t="s">
        <v>352</v>
      </c>
      <c r="N241" t="s">
        <v>352</v>
      </c>
    </row>
    <row r="242" spans="1:14" ht="12.75">
      <c r="A242" t="s">
        <v>352</v>
      </c>
      <c r="B242" s="1">
        <v>36830</v>
      </c>
      <c r="C242" t="s">
        <v>352</v>
      </c>
      <c r="D242" t="s">
        <v>344</v>
      </c>
      <c r="E242" t="s">
        <v>352</v>
      </c>
      <c r="F242" t="s">
        <v>352</v>
      </c>
      <c r="G242" t="s">
        <v>345</v>
      </c>
      <c r="H242" t="s">
        <v>352</v>
      </c>
      <c r="I242" t="s">
        <v>352</v>
      </c>
      <c r="K242" s="2">
        <v>0.495138888888889</v>
      </c>
      <c r="L242" s="3">
        <f t="shared" si="11"/>
        <v>305.4951388888889</v>
      </c>
      <c r="M242" t="s">
        <v>352</v>
      </c>
      <c r="N242" t="s">
        <v>352</v>
      </c>
    </row>
    <row r="243" spans="1:14" ht="12.75">
      <c r="A243" t="s">
        <v>352</v>
      </c>
      <c r="B243" s="1">
        <v>36830</v>
      </c>
      <c r="C243" t="s">
        <v>352</v>
      </c>
      <c r="D243" t="s">
        <v>344</v>
      </c>
      <c r="E243" t="s">
        <v>352</v>
      </c>
      <c r="F243" t="s">
        <v>352</v>
      </c>
      <c r="G243" t="s">
        <v>345</v>
      </c>
      <c r="H243" t="s">
        <v>352</v>
      </c>
      <c r="I243" t="s">
        <v>352</v>
      </c>
      <c r="K243" s="2">
        <v>0.497222222222222</v>
      </c>
      <c r="L243" s="3">
        <f t="shared" si="11"/>
        <v>305.4972222222222</v>
      </c>
      <c r="M243" t="s">
        <v>352</v>
      </c>
      <c r="N243" t="s">
        <v>352</v>
      </c>
    </row>
    <row r="244" spans="1:14" ht="12.75">
      <c r="A244" t="s">
        <v>352</v>
      </c>
      <c r="B244" s="1">
        <v>36830</v>
      </c>
      <c r="C244" t="s">
        <v>352</v>
      </c>
      <c r="D244" t="s">
        <v>344</v>
      </c>
      <c r="E244" t="s">
        <v>352</v>
      </c>
      <c r="F244" t="s">
        <v>352</v>
      </c>
      <c r="G244" t="s">
        <v>345</v>
      </c>
      <c r="H244" t="s">
        <v>352</v>
      </c>
      <c r="I244" t="s">
        <v>352</v>
      </c>
      <c r="K244" s="2">
        <v>0.499305555555555</v>
      </c>
      <c r="L244" s="3">
        <f t="shared" si="11"/>
        <v>305.49930555555557</v>
      </c>
      <c r="M244" t="s">
        <v>352</v>
      </c>
      <c r="N244" t="s">
        <v>352</v>
      </c>
    </row>
    <row r="245" spans="1:14" ht="12.75">
      <c r="A245" t="s">
        <v>352</v>
      </c>
      <c r="B245" s="1">
        <v>36830</v>
      </c>
      <c r="C245" t="s">
        <v>352</v>
      </c>
      <c r="D245" t="s">
        <v>344</v>
      </c>
      <c r="E245" t="s">
        <v>352</v>
      </c>
      <c r="F245" t="s">
        <v>352</v>
      </c>
      <c r="G245" t="s">
        <v>345</v>
      </c>
      <c r="H245" t="s">
        <v>352</v>
      </c>
      <c r="I245" t="s">
        <v>352</v>
      </c>
      <c r="K245" s="2">
        <v>0.501388888888889</v>
      </c>
      <c r="L245" s="3">
        <f t="shared" si="11"/>
        <v>305.50138888888887</v>
      </c>
      <c r="M245" t="s">
        <v>352</v>
      </c>
      <c r="N245" t="s">
        <v>352</v>
      </c>
    </row>
    <row r="246" spans="1:14" ht="12.75">
      <c r="A246" t="s">
        <v>352</v>
      </c>
      <c r="B246" s="1">
        <v>36830</v>
      </c>
      <c r="C246" t="s">
        <v>352</v>
      </c>
      <c r="D246" t="s">
        <v>344</v>
      </c>
      <c r="E246" t="s">
        <v>352</v>
      </c>
      <c r="F246" t="s">
        <v>352</v>
      </c>
      <c r="G246" t="s">
        <v>345</v>
      </c>
      <c r="H246" t="s">
        <v>352</v>
      </c>
      <c r="I246" t="s">
        <v>352</v>
      </c>
      <c r="K246" s="2">
        <v>0.503472222222222</v>
      </c>
      <c r="L246" s="3">
        <f t="shared" si="11"/>
        <v>305.50347222222223</v>
      </c>
      <c r="M246" t="s">
        <v>352</v>
      </c>
      <c r="N246" t="s">
        <v>352</v>
      </c>
    </row>
    <row r="247" spans="1:14" ht="12.75">
      <c r="A247" t="s">
        <v>352</v>
      </c>
      <c r="B247" s="1">
        <v>36830</v>
      </c>
      <c r="C247" t="s">
        <v>352</v>
      </c>
      <c r="D247" t="s">
        <v>344</v>
      </c>
      <c r="E247" t="s">
        <v>352</v>
      </c>
      <c r="F247" t="s">
        <v>352</v>
      </c>
      <c r="G247" t="s">
        <v>345</v>
      </c>
      <c r="H247" t="s">
        <v>352</v>
      </c>
      <c r="I247" t="s">
        <v>352</v>
      </c>
      <c r="K247" s="2">
        <v>0.505555555555555</v>
      </c>
      <c r="L247" s="3">
        <f t="shared" si="11"/>
        <v>305.50555555555553</v>
      </c>
      <c r="M247" t="s">
        <v>352</v>
      </c>
      <c r="N247" t="s">
        <v>352</v>
      </c>
    </row>
    <row r="248" spans="1:14" ht="12.75">
      <c r="A248" t="s">
        <v>352</v>
      </c>
      <c r="B248" s="1">
        <v>36830</v>
      </c>
      <c r="C248" t="s">
        <v>352</v>
      </c>
      <c r="D248" t="s">
        <v>344</v>
      </c>
      <c r="E248" t="s">
        <v>352</v>
      </c>
      <c r="F248" t="s">
        <v>352</v>
      </c>
      <c r="G248" t="s">
        <v>345</v>
      </c>
      <c r="H248" t="s">
        <v>352</v>
      </c>
      <c r="I248" t="s">
        <v>352</v>
      </c>
      <c r="K248" s="2">
        <v>0.507638888888889</v>
      </c>
      <c r="L248" s="3">
        <f t="shared" si="11"/>
        <v>305.5076388888889</v>
      </c>
      <c r="M248" t="s">
        <v>352</v>
      </c>
      <c r="N248" t="s">
        <v>352</v>
      </c>
    </row>
    <row r="249" spans="1:14" ht="12.75">
      <c r="A249" t="s">
        <v>352</v>
      </c>
      <c r="B249" s="1">
        <v>36830</v>
      </c>
      <c r="C249" t="s">
        <v>352</v>
      </c>
      <c r="D249" t="s">
        <v>344</v>
      </c>
      <c r="E249" t="s">
        <v>352</v>
      </c>
      <c r="F249" t="s">
        <v>352</v>
      </c>
      <c r="G249" t="s">
        <v>345</v>
      </c>
      <c r="H249" t="s">
        <v>352</v>
      </c>
      <c r="I249" t="s">
        <v>352</v>
      </c>
      <c r="K249" s="2">
        <v>0.509722222222222</v>
      </c>
      <c r="L249" s="3">
        <f t="shared" si="11"/>
        <v>305.5097222222222</v>
      </c>
      <c r="M249" t="s">
        <v>352</v>
      </c>
      <c r="N249" t="s">
        <v>352</v>
      </c>
    </row>
    <row r="250" spans="1:14" ht="12.75">
      <c r="A250" t="s">
        <v>352</v>
      </c>
      <c r="B250" s="1">
        <v>36830</v>
      </c>
      <c r="C250" t="s">
        <v>352</v>
      </c>
      <c r="D250" t="s">
        <v>344</v>
      </c>
      <c r="E250" t="s">
        <v>352</v>
      </c>
      <c r="F250" t="s">
        <v>352</v>
      </c>
      <c r="G250" t="s">
        <v>345</v>
      </c>
      <c r="H250" t="s">
        <v>352</v>
      </c>
      <c r="I250" t="s">
        <v>352</v>
      </c>
      <c r="K250" s="2">
        <v>0.511805555555555</v>
      </c>
      <c r="L250" s="3">
        <f t="shared" si="11"/>
        <v>305.51180555555555</v>
      </c>
      <c r="M250" t="s">
        <v>352</v>
      </c>
      <c r="N250" t="s">
        <v>352</v>
      </c>
    </row>
    <row r="251" spans="1:14" ht="12.75">
      <c r="A251" t="s">
        <v>352</v>
      </c>
      <c r="B251" s="1">
        <v>36830</v>
      </c>
      <c r="C251" t="s">
        <v>352</v>
      </c>
      <c r="D251" t="s">
        <v>344</v>
      </c>
      <c r="E251" t="s">
        <v>352</v>
      </c>
      <c r="F251" t="s">
        <v>352</v>
      </c>
      <c r="G251" t="s">
        <v>345</v>
      </c>
      <c r="H251" t="s">
        <v>352</v>
      </c>
      <c r="I251" t="s">
        <v>352</v>
      </c>
      <c r="K251" s="2">
        <v>0.513888888888889</v>
      </c>
      <c r="L251" s="3">
        <f t="shared" si="11"/>
        <v>305.5138888888889</v>
      </c>
      <c r="M251" t="s">
        <v>352</v>
      </c>
      <c r="N251" t="s">
        <v>352</v>
      </c>
    </row>
    <row r="252" spans="1:14" ht="12.75">
      <c r="A252" t="s">
        <v>352</v>
      </c>
      <c r="B252" s="1">
        <v>36830</v>
      </c>
      <c r="C252" t="s">
        <v>352</v>
      </c>
      <c r="D252" t="s">
        <v>344</v>
      </c>
      <c r="E252" t="s">
        <v>352</v>
      </c>
      <c r="F252" t="s">
        <v>352</v>
      </c>
      <c r="G252" t="s">
        <v>345</v>
      </c>
      <c r="H252" t="s">
        <v>352</v>
      </c>
      <c r="I252" t="s">
        <v>352</v>
      </c>
      <c r="K252" s="2">
        <v>0.515972222222222</v>
      </c>
      <c r="L252" s="3">
        <f t="shared" si="11"/>
        <v>305.5159722222222</v>
      </c>
      <c r="M252" t="s">
        <v>352</v>
      </c>
      <c r="N252" t="s">
        <v>352</v>
      </c>
    </row>
    <row r="253" spans="1:14" ht="12.75">
      <c r="A253" t="s">
        <v>352</v>
      </c>
      <c r="B253" s="1">
        <v>36830</v>
      </c>
      <c r="C253" t="s">
        <v>352</v>
      </c>
      <c r="D253" t="s">
        <v>344</v>
      </c>
      <c r="E253" t="s">
        <v>352</v>
      </c>
      <c r="F253" t="s">
        <v>352</v>
      </c>
      <c r="G253" t="s">
        <v>345</v>
      </c>
      <c r="H253" t="s">
        <v>352</v>
      </c>
      <c r="I253" t="s">
        <v>352</v>
      </c>
      <c r="K253" s="2">
        <v>0.518055555555555</v>
      </c>
      <c r="L253" s="3">
        <f t="shared" si="11"/>
        <v>305.5180555555556</v>
      </c>
      <c r="M253" t="s">
        <v>352</v>
      </c>
      <c r="N253" t="s">
        <v>352</v>
      </c>
    </row>
    <row r="254" spans="1:14" ht="12.75">
      <c r="A254" t="s">
        <v>352</v>
      </c>
      <c r="B254" s="1">
        <v>36830</v>
      </c>
      <c r="C254" t="s">
        <v>352</v>
      </c>
      <c r="D254" t="s">
        <v>344</v>
      </c>
      <c r="E254" t="s">
        <v>352</v>
      </c>
      <c r="F254" t="s">
        <v>352</v>
      </c>
      <c r="G254" t="s">
        <v>345</v>
      </c>
      <c r="H254" t="s">
        <v>352</v>
      </c>
      <c r="I254" t="s">
        <v>352</v>
      </c>
      <c r="K254" s="2">
        <v>0.520138888888888</v>
      </c>
      <c r="L254" s="3">
        <f t="shared" si="11"/>
        <v>305.5201388888889</v>
      </c>
      <c r="M254" t="s">
        <v>352</v>
      </c>
      <c r="N254" t="s">
        <v>352</v>
      </c>
    </row>
    <row r="255" spans="1:14" ht="12.75">
      <c r="A255" t="s">
        <v>352</v>
      </c>
      <c r="B255" s="1">
        <v>36830</v>
      </c>
      <c r="C255" t="s">
        <v>352</v>
      </c>
      <c r="D255" t="s">
        <v>344</v>
      </c>
      <c r="E255" t="s">
        <v>352</v>
      </c>
      <c r="F255" t="s">
        <v>352</v>
      </c>
      <c r="G255" t="s">
        <v>345</v>
      </c>
      <c r="H255" t="s">
        <v>352</v>
      </c>
      <c r="I255" t="s">
        <v>352</v>
      </c>
      <c r="K255" s="2">
        <v>0.522222222222222</v>
      </c>
      <c r="L255" s="3">
        <f t="shared" si="11"/>
        <v>305.52222222222224</v>
      </c>
      <c r="M255" t="s">
        <v>352</v>
      </c>
      <c r="N255" t="s">
        <v>352</v>
      </c>
    </row>
    <row r="256" spans="1:14" ht="12.75">
      <c r="A256" t="s">
        <v>352</v>
      </c>
      <c r="B256" s="1">
        <v>36830</v>
      </c>
      <c r="C256" t="s">
        <v>352</v>
      </c>
      <c r="D256" t="s">
        <v>344</v>
      </c>
      <c r="E256" t="s">
        <v>352</v>
      </c>
      <c r="F256" t="s">
        <v>352</v>
      </c>
      <c r="G256" t="s">
        <v>345</v>
      </c>
      <c r="H256" t="s">
        <v>352</v>
      </c>
      <c r="I256" t="s">
        <v>352</v>
      </c>
      <c r="K256" s="2">
        <v>0.524305555555555</v>
      </c>
      <c r="L256" s="3">
        <f t="shared" si="11"/>
        <v>305.52430555555554</v>
      </c>
      <c r="M256" t="s">
        <v>352</v>
      </c>
      <c r="N256" t="s">
        <v>352</v>
      </c>
    </row>
    <row r="257" spans="1:14" ht="12.75">
      <c r="A257" t="s">
        <v>352</v>
      </c>
      <c r="B257" s="1">
        <v>36830</v>
      </c>
      <c r="C257" t="s">
        <v>352</v>
      </c>
      <c r="D257" t="s">
        <v>344</v>
      </c>
      <c r="E257" t="s">
        <v>352</v>
      </c>
      <c r="F257" t="s">
        <v>352</v>
      </c>
      <c r="G257" t="s">
        <v>345</v>
      </c>
      <c r="H257" t="s">
        <v>352</v>
      </c>
      <c r="I257" t="s">
        <v>352</v>
      </c>
      <c r="K257" s="2">
        <v>0.526388888888889</v>
      </c>
      <c r="L257" s="3">
        <f t="shared" si="11"/>
        <v>305.5263888888889</v>
      </c>
      <c r="M257" t="s">
        <v>352</v>
      </c>
      <c r="N257" t="s">
        <v>352</v>
      </c>
    </row>
    <row r="258" spans="1:14" ht="12.75">
      <c r="A258" t="s">
        <v>352</v>
      </c>
      <c r="B258" s="1">
        <v>36830</v>
      </c>
      <c r="C258" t="s">
        <v>352</v>
      </c>
      <c r="D258" t="s">
        <v>344</v>
      </c>
      <c r="E258" t="s">
        <v>352</v>
      </c>
      <c r="F258" t="s">
        <v>352</v>
      </c>
      <c r="G258" t="s">
        <v>345</v>
      </c>
      <c r="H258" t="s">
        <v>352</v>
      </c>
      <c r="I258" t="s">
        <v>352</v>
      </c>
      <c r="K258" s="2">
        <v>0.528472222222222</v>
      </c>
      <c r="L258" s="3">
        <f t="shared" si="11"/>
        <v>305.5284722222222</v>
      </c>
      <c r="M258" t="s">
        <v>352</v>
      </c>
      <c r="N258" t="s">
        <v>352</v>
      </c>
    </row>
    <row r="259" spans="1:14" ht="12.75">
      <c r="A259" t="s">
        <v>352</v>
      </c>
      <c r="B259" s="1">
        <v>36830</v>
      </c>
      <c r="C259" t="s">
        <v>352</v>
      </c>
      <c r="D259" t="s">
        <v>344</v>
      </c>
      <c r="E259" t="s">
        <v>352</v>
      </c>
      <c r="F259" t="s">
        <v>352</v>
      </c>
      <c r="G259" t="s">
        <v>345</v>
      </c>
      <c r="H259" t="s">
        <v>352</v>
      </c>
      <c r="I259" t="s">
        <v>352</v>
      </c>
      <c r="K259" s="2">
        <v>0.530555555555555</v>
      </c>
      <c r="L259" s="3">
        <f t="shared" si="11"/>
        <v>305.53055555555557</v>
      </c>
      <c r="M259" t="s">
        <v>352</v>
      </c>
      <c r="N259" t="s">
        <v>352</v>
      </c>
    </row>
    <row r="260" spans="1:14" ht="12.75">
      <c r="A260" t="s">
        <v>352</v>
      </c>
      <c r="B260" s="1">
        <v>36830</v>
      </c>
      <c r="C260" t="s">
        <v>352</v>
      </c>
      <c r="D260" t="s">
        <v>344</v>
      </c>
      <c r="E260" t="s">
        <v>352</v>
      </c>
      <c r="F260" t="s">
        <v>352</v>
      </c>
      <c r="G260" t="s">
        <v>345</v>
      </c>
      <c r="H260" t="s">
        <v>352</v>
      </c>
      <c r="I260" t="s">
        <v>352</v>
      </c>
      <c r="K260" s="2">
        <v>0.532638888888889</v>
      </c>
      <c r="L260" s="3">
        <f t="shared" si="11"/>
        <v>305.53263888888887</v>
      </c>
      <c r="M260" t="s">
        <v>352</v>
      </c>
      <c r="N260" t="s">
        <v>352</v>
      </c>
    </row>
    <row r="261" spans="1:14" ht="12.75">
      <c r="A261" t="s">
        <v>352</v>
      </c>
      <c r="B261" s="1">
        <v>36830</v>
      </c>
      <c r="C261" t="s">
        <v>352</v>
      </c>
      <c r="D261" t="s">
        <v>344</v>
      </c>
      <c r="E261" t="s">
        <v>352</v>
      </c>
      <c r="F261" t="s">
        <v>352</v>
      </c>
      <c r="G261" t="s">
        <v>345</v>
      </c>
      <c r="H261" t="s">
        <v>352</v>
      </c>
      <c r="I261" t="s">
        <v>352</v>
      </c>
      <c r="K261" s="2">
        <v>0.534722222222222</v>
      </c>
      <c r="L261" s="3">
        <f t="shared" si="11"/>
        <v>305.53472222222223</v>
      </c>
      <c r="M261" t="s">
        <v>352</v>
      </c>
      <c r="N261" t="s">
        <v>352</v>
      </c>
    </row>
    <row r="262" spans="1:14" ht="12.75">
      <c r="A262" t="s">
        <v>352</v>
      </c>
      <c r="B262" s="1">
        <v>36830</v>
      </c>
      <c r="C262" t="s">
        <v>352</v>
      </c>
      <c r="D262" t="s">
        <v>344</v>
      </c>
      <c r="E262" t="s">
        <v>352</v>
      </c>
      <c r="F262" t="s">
        <v>352</v>
      </c>
      <c r="G262" t="s">
        <v>345</v>
      </c>
      <c r="H262" t="s">
        <v>352</v>
      </c>
      <c r="I262" t="s">
        <v>352</v>
      </c>
      <c r="K262" s="2">
        <v>0.536805555555555</v>
      </c>
      <c r="L262" s="3">
        <f aca="true" t="shared" si="14" ref="L262:L325">B262-DATE(1999,12,31)+K262</f>
        <v>305.53680555555553</v>
      </c>
      <c r="M262" t="s">
        <v>352</v>
      </c>
      <c r="N262" t="s">
        <v>352</v>
      </c>
    </row>
    <row r="263" spans="1:14" ht="12.75">
      <c r="A263" t="s">
        <v>352</v>
      </c>
      <c r="B263" s="1">
        <v>36830</v>
      </c>
      <c r="C263" t="s">
        <v>352</v>
      </c>
      <c r="D263" t="s">
        <v>344</v>
      </c>
      <c r="E263" t="s">
        <v>352</v>
      </c>
      <c r="F263" t="s">
        <v>352</v>
      </c>
      <c r="G263" t="s">
        <v>345</v>
      </c>
      <c r="H263" t="s">
        <v>352</v>
      </c>
      <c r="I263" t="s">
        <v>352</v>
      </c>
      <c r="K263" s="2">
        <v>0.538888888888889</v>
      </c>
      <c r="L263" s="3">
        <f t="shared" si="14"/>
        <v>305.5388888888889</v>
      </c>
      <c r="M263" t="s">
        <v>352</v>
      </c>
      <c r="N263" t="s">
        <v>352</v>
      </c>
    </row>
    <row r="264" spans="1:14" ht="12.75">
      <c r="A264" t="s">
        <v>352</v>
      </c>
      <c r="B264" s="1">
        <v>36830</v>
      </c>
      <c r="C264" t="s">
        <v>352</v>
      </c>
      <c r="D264" t="s">
        <v>344</v>
      </c>
      <c r="E264" t="s">
        <v>352</v>
      </c>
      <c r="F264" t="s">
        <v>352</v>
      </c>
      <c r="G264" t="s">
        <v>345</v>
      </c>
      <c r="H264" t="s">
        <v>352</v>
      </c>
      <c r="I264" t="s">
        <v>352</v>
      </c>
      <c r="K264" s="2">
        <v>0.540972222222222</v>
      </c>
      <c r="L264" s="3">
        <f t="shared" si="14"/>
        <v>305.5409722222222</v>
      </c>
      <c r="M264" t="s">
        <v>352</v>
      </c>
      <c r="N264" t="s">
        <v>352</v>
      </c>
    </row>
    <row r="265" spans="1:14" ht="12.75">
      <c r="A265" t="s">
        <v>352</v>
      </c>
      <c r="B265" s="1">
        <v>36830</v>
      </c>
      <c r="C265" t="s">
        <v>352</v>
      </c>
      <c r="D265" t="s">
        <v>344</v>
      </c>
      <c r="E265" t="s">
        <v>352</v>
      </c>
      <c r="F265" t="s">
        <v>352</v>
      </c>
      <c r="G265" t="s">
        <v>345</v>
      </c>
      <c r="H265" t="s">
        <v>352</v>
      </c>
      <c r="I265" t="s">
        <v>352</v>
      </c>
      <c r="K265" s="2">
        <v>0.543055555555555</v>
      </c>
      <c r="L265" s="3">
        <f t="shared" si="14"/>
        <v>305.54305555555555</v>
      </c>
      <c r="M265" t="s">
        <v>352</v>
      </c>
      <c r="N265" t="s">
        <v>352</v>
      </c>
    </row>
    <row r="266" spans="1:14" ht="12.75">
      <c r="A266" t="s">
        <v>352</v>
      </c>
      <c r="B266" s="1">
        <v>36830</v>
      </c>
      <c r="C266" t="s">
        <v>352</v>
      </c>
      <c r="D266" t="s">
        <v>344</v>
      </c>
      <c r="E266" t="s">
        <v>352</v>
      </c>
      <c r="F266" t="s">
        <v>352</v>
      </c>
      <c r="G266" t="s">
        <v>345</v>
      </c>
      <c r="H266" t="s">
        <v>352</v>
      </c>
      <c r="I266" t="s">
        <v>352</v>
      </c>
      <c r="K266" s="2">
        <v>0.545138888888889</v>
      </c>
      <c r="L266" s="3">
        <f t="shared" si="14"/>
        <v>305.5451388888889</v>
      </c>
      <c r="M266" t="s">
        <v>352</v>
      </c>
      <c r="N266" t="s">
        <v>352</v>
      </c>
    </row>
    <row r="267" spans="1:14" ht="12.75">
      <c r="A267" t="s">
        <v>352</v>
      </c>
      <c r="B267" s="1">
        <v>36830</v>
      </c>
      <c r="C267" t="s">
        <v>352</v>
      </c>
      <c r="D267" t="s">
        <v>344</v>
      </c>
      <c r="E267" t="s">
        <v>352</v>
      </c>
      <c r="F267" t="s">
        <v>352</v>
      </c>
      <c r="G267" t="s">
        <v>345</v>
      </c>
      <c r="H267" t="s">
        <v>352</v>
      </c>
      <c r="I267" t="s">
        <v>352</v>
      </c>
      <c r="K267" s="2">
        <v>0.547222222222222</v>
      </c>
      <c r="L267" s="3">
        <f t="shared" si="14"/>
        <v>305.5472222222222</v>
      </c>
      <c r="M267" t="s">
        <v>352</v>
      </c>
      <c r="N267" t="s">
        <v>352</v>
      </c>
    </row>
    <row r="268" spans="1:14" ht="12.75">
      <c r="A268" t="s">
        <v>352</v>
      </c>
      <c r="B268" s="1">
        <v>36830</v>
      </c>
      <c r="C268" t="s">
        <v>352</v>
      </c>
      <c r="D268" t="s">
        <v>344</v>
      </c>
      <c r="E268" t="s">
        <v>352</v>
      </c>
      <c r="F268" t="s">
        <v>352</v>
      </c>
      <c r="G268" t="s">
        <v>345</v>
      </c>
      <c r="H268" t="s">
        <v>352</v>
      </c>
      <c r="I268" t="s">
        <v>352</v>
      </c>
      <c r="K268" s="2">
        <v>0.549305555555555</v>
      </c>
      <c r="L268" s="3">
        <f t="shared" si="14"/>
        <v>305.5493055555556</v>
      </c>
      <c r="M268" t="s">
        <v>352</v>
      </c>
      <c r="N268" t="s">
        <v>352</v>
      </c>
    </row>
    <row r="269" spans="1:14" ht="12.75">
      <c r="A269" t="s">
        <v>352</v>
      </c>
      <c r="B269" s="1">
        <v>36830</v>
      </c>
      <c r="C269" t="s">
        <v>352</v>
      </c>
      <c r="D269" t="s">
        <v>344</v>
      </c>
      <c r="E269" t="s">
        <v>352</v>
      </c>
      <c r="F269" t="s">
        <v>352</v>
      </c>
      <c r="G269" t="s">
        <v>345</v>
      </c>
      <c r="H269" t="s">
        <v>352</v>
      </c>
      <c r="I269" t="s">
        <v>352</v>
      </c>
      <c r="K269" s="2">
        <v>0.551388888888888</v>
      </c>
      <c r="L269" s="3">
        <f t="shared" si="14"/>
        <v>305.5513888888889</v>
      </c>
      <c r="M269" t="s">
        <v>352</v>
      </c>
      <c r="N269" t="s">
        <v>352</v>
      </c>
    </row>
    <row r="270" spans="1:14" ht="12.75">
      <c r="A270" t="s">
        <v>352</v>
      </c>
      <c r="B270" s="1">
        <v>36830</v>
      </c>
      <c r="C270" t="s">
        <v>352</v>
      </c>
      <c r="D270" t="s">
        <v>344</v>
      </c>
      <c r="E270" t="s">
        <v>352</v>
      </c>
      <c r="F270" t="s">
        <v>352</v>
      </c>
      <c r="G270" t="s">
        <v>345</v>
      </c>
      <c r="H270" t="s">
        <v>352</v>
      </c>
      <c r="I270" t="s">
        <v>352</v>
      </c>
      <c r="K270" s="2">
        <v>0.553472222222222</v>
      </c>
      <c r="L270" s="3">
        <f t="shared" si="14"/>
        <v>305.55347222222224</v>
      </c>
      <c r="M270" t="s">
        <v>352</v>
      </c>
      <c r="N270" t="s">
        <v>352</v>
      </c>
    </row>
    <row r="271" spans="1:14" ht="12.75">
      <c r="A271" t="s">
        <v>352</v>
      </c>
      <c r="B271" s="1">
        <v>36830</v>
      </c>
      <c r="C271" t="s">
        <v>352</v>
      </c>
      <c r="D271" t="s">
        <v>344</v>
      </c>
      <c r="E271" t="s">
        <v>352</v>
      </c>
      <c r="F271" t="s">
        <v>352</v>
      </c>
      <c r="G271" t="s">
        <v>345</v>
      </c>
      <c r="H271" t="s">
        <v>352</v>
      </c>
      <c r="I271" t="s">
        <v>352</v>
      </c>
      <c r="K271" s="2">
        <v>0.555555555555555</v>
      </c>
      <c r="L271" s="3">
        <f t="shared" si="14"/>
        <v>305.55555555555554</v>
      </c>
      <c r="M271" t="s">
        <v>352</v>
      </c>
      <c r="N271" t="s">
        <v>352</v>
      </c>
    </row>
    <row r="272" spans="1:14" ht="12.75">
      <c r="A272" t="s">
        <v>352</v>
      </c>
      <c r="B272" s="1">
        <v>36830</v>
      </c>
      <c r="C272" t="s">
        <v>352</v>
      </c>
      <c r="D272" t="s">
        <v>344</v>
      </c>
      <c r="E272" t="s">
        <v>352</v>
      </c>
      <c r="F272" t="s">
        <v>352</v>
      </c>
      <c r="G272" t="s">
        <v>345</v>
      </c>
      <c r="H272" t="s">
        <v>352</v>
      </c>
      <c r="I272" t="s">
        <v>352</v>
      </c>
      <c r="K272" s="2">
        <v>0.557638888888889</v>
      </c>
      <c r="L272" s="3">
        <f t="shared" si="14"/>
        <v>305.5576388888889</v>
      </c>
      <c r="M272" t="s">
        <v>352</v>
      </c>
      <c r="N272" t="s">
        <v>352</v>
      </c>
    </row>
    <row r="273" spans="1:14" ht="12.75">
      <c r="A273" t="s">
        <v>352</v>
      </c>
      <c r="B273" s="1">
        <v>36830</v>
      </c>
      <c r="C273" t="s">
        <v>352</v>
      </c>
      <c r="D273" t="s">
        <v>344</v>
      </c>
      <c r="E273" t="s">
        <v>352</v>
      </c>
      <c r="F273" t="s">
        <v>352</v>
      </c>
      <c r="G273" t="s">
        <v>345</v>
      </c>
      <c r="H273" t="s">
        <v>352</v>
      </c>
      <c r="I273" t="s">
        <v>352</v>
      </c>
      <c r="K273" s="2">
        <v>0.559722222222222</v>
      </c>
      <c r="L273" s="3">
        <f t="shared" si="14"/>
        <v>305.5597222222222</v>
      </c>
      <c r="M273" t="s">
        <v>352</v>
      </c>
      <c r="N273" t="s">
        <v>352</v>
      </c>
    </row>
    <row r="274" spans="1:14" ht="12.75">
      <c r="A274" t="s">
        <v>352</v>
      </c>
      <c r="B274" s="1">
        <v>36830</v>
      </c>
      <c r="C274" t="s">
        <v>352</v>
      </c>
      <c r="D274" t="s">
        <v>344</v>
      </c>
      <c r="E274" t="s">
        <v>352</v>
      </c>
      <c r="F274" t="s">
        <v>352</v>
      </c>
      <c r="G274" t="s">
        <v>345</v>
      </c>
      <c r="H274" t="s">
        <v>352</v>
      </c>
      <c r="I274" t="s">
        <v>352</v>
      </c>
      <c r="K274" s="2">
        <v>0.561805555555555</v>
      </c>
      <c r="L274" s="3">
        <f t="shared" si="14"/>
        <v>305.56180555555557</v>
      </c>
      <c r="M274" t="s">
        <v>352</v>
      </c>
      <c r="N274" t="s">
        <v>352</v>
      </c>
    </row>
    <row r="275" spans="1:14" ht="12.75">
      <c r="A275" t="s">
        <v>352</v>
      </c>
      <c r="B275" s="1">
        <v>36830</v>
      </c>
      <c r="C275" t="s">
        <v>352</v>
      </c>
      <c r="D275" t="s">
        <v>344</v>
      </c>
      <c r="E275" t="s">
        <v>352</v>
      </c>
      <c r="F275" t="s">
        <v>352</v>
      </c>
      <c r="G275" t="s">
        <v>345</v>
      </c>
      <c r="H275" t="s">
        <v>352</v>
      </c>
      <c r="I275" t="s">
        <v>352</v>
      </c>
      <c r="K275" s="2">
        <v>0.563888888888889</v>
      </c>
      <c r="L275" s="3">
        <f t="shared" si="14"/>
        <v>305.56388888888887</v>
      </c>
      <c r="M275" t="s">
        <v>352</v>
      </c>
      <c r="N275" t="s">
        <v>352</v>
      </c>
    </row>
    <row r="276" spans="1:14" ht="12.75">
      <c r="A276" t="s">
        <v>352</v>
      </c>
      <c r="B276" s="1">
        <v>36830</v>
      </c>
      <c r="C276" t="s">
        <v>352</v>
      </c>
      <c r="D276" t="s">
        <v>344</v>
      </c>
      <c r="E276" t="s">
        <v>352</v>
      </c>
      <c r="F276" t="s">
        <v>352</v>
      </c>
      <c r="G276" t="s">
        <v>345</v>
      </c>
      <c r="H276" t="s">
        <v>352</v>
      </c>
      <c r="I276" t="s">
        <v>352</v>
      </c>
      <c r="K276" s="2">
        <v>0.565972222222222</v>
      </c>
      <c r="L276" s="3">
        <f t="shared" si="14"/>
        <v>305.56597222222223</v>
      </c>
      <c r="M276" t="s">
        <v>352</v>
      </c>
      <c r="N276" t="s">
        <v>352</v>
      </c>
    </row>
    <row r="277" spans="1:14" ht="12.75">
      <c r="A277" t="s">
        <v>352</v>
      </c>
      <c r="B277" s="1">
        <v>36830</v>
      </c>
      <c r="C277" t="s">
        <v>352</v>
      </c>
      <c r="D277" t="s">
        <v>344</v>
      </c>
      <c r="E277" t="s">
        <v>352</v>
      </c>
      <c r="F277" t="s">
        <v>352</v>
      </c>
      <c r="G277" t="s">
        <v>345</v>
      </c>
      <c r="H277" t="s">
        <v>352</v>
      </c>
      <c r="I277" t="s">
        <v>352</v>
      </c>
      <c r="K277" s="2">
        <v>0.568055555555555</v>
      </c>
      <c r="L277" s="3">
        <f t="shared" si="14"/>
        <v>305.56805555555553</v>
      </c>
      <c r="M277" t="s">
        <v>352</v>
      </c>
      <c r="N277" t="s">
        <v>352</v>
      </c>
    </row>
    <row r="278" spans="1:14" ht="12.75">
      <c r="A278" t="s">
        <v>352</v>
      </c>
      <c r="B278" s="1">
        <v>36830</v>
      </c>
      <c r="C278" t="s">
        <v>352</v>
      </c>
      <c r="D278" t="s">
        <v>344</v>
      </c>
      <c r="E278" t="s">
        <v>352</v>
      </c>
      <c r="F278" t="s">
        <v>352</v>
      </c>
      <c r="G278" t="s">
        <v>345</v>
      </c>
      <c r="H278" t="s">
        <v>352</v>
      </c>
      <c r="I278" t="s">
        <v>352</v>
      </c>
      <c r="K278" s="2">
        <v>0.570138888888888</v>
      </c>
      <c r="L278" s="3">
        <f t="shared" si="14"/>
        <v>305.5701388888889</v>
      </c>
      <c r="M278" t="s">
        <v>352</v>
      </c>
      <c r="N278" t="s">
        <v>352</v>
      </c>
    </row>
    <row r="279" spans="1:14" ht="12.75">
      <c r="A279" t="s">
        <v>352</v>
      </c>
      <c r="B279" s="1">
        <v>36830</v>
      </c>
      <c r="C279" t="s">
        <v>352</v>
      </c>
      <c r="D279" t="s">
        <v>344</v>
      </c>
      <c r="E279" t="s">
        <v>352</v>
      </c>
      <c r="F279" t="s">
        <v>352</v>
      </c>
      <c r="G279" t="s">
        <v>345</v>
      </c>
      <c r="H279" t="s">
        <v>352</v>
      </c>
      <c r="I279" t="s">
        <v>352</v>
      </c>
      <c r="K279" s="2">
        <v>0.572222222222222</v>
      </c>
      <c r="L279" s="3">
        <f t="shared" si="14"/>
        <v>305.5722222222222</v>
      </c>
      <c r="M279" t="s">
        <v>352</v>
      </c>
      <c r="N279" t="s">
        <v>352</v>
      </c>
    </row>
    <row r="280" spans="1:14" ht="12.75">
      <c r="A280" t="s">
        <v>352</v>
      </c>
      <c r="B280" s="1">
        <v>36830</v>
      </c>
      <c r="C280" t="s">
        <v>352</v>
      </c>
      <c r="D280" t="s">
        <v>344</v>
      </c>
      <c r="E280" t="s">
        <v>352</v>
      </c>
      <c r="F280" t="s">
        <v>352</v>
      </c>
      <c r="G280" t="s">
        <v>345</v>
      </c>
      <c r="H280" t="s">
        <v>352</v>
      </c>
      <c r="I280" t="s">
        <v>352</v>
      </c>
      <c r="K280" s="2">
        <v>0.574305555555555</v>
      </c>
      <c r="L280" s="3">
        <f t="shared" si="14"/>
        <v>305.57430555555555</v>
      </c>
      <c r="M280" t="s">
        <v>352</v>
      </c>
      <c r="N280" t="s">
        <v>352</v>
      </c>
    </row>
    <row r="281" spans="1:14" ht="12.75">
      <c r="A281" t="s">
        <v>352</v>
      </c>
      <c r="B281" s="1">
        <v>36830</v>
      </c>
      <c r="C281" t="s">
        <v>352</v>
      </c>
      <c r="D281" t="s">
        <v>344</v>
      </c>
      <c r="E281" t="s">
        <v>352</v>
      </c>
      <c r="F281" t="s">
        <v>352</v>
      </c>
      <c r="G281" t="s">
        <v>345</v>
      </c>
      <c r="H281" t="s">
        <v>352</v>
      </c>
      <c r="I281" t="s">
        <v>352</v>
      </c>
      <c r="K281" s="2">
        <v>0.576388888888888</v>
      </c>
      <c r="L281" s="3">
        <f t="shared" si="14"/>
        <v>305.5763888888889</v>
      </c>
      <c r="M281" t="s">
        <v>352</v>
      </c>
      <c r="N281" t="s">
        <v>352</v>
      </c>
    </row>
    <row r="282" spans="1:14" ht="12.75">
      <c r="A282" t="s">
        <v>352</v>
      </c>
      <c r="B282" s="1">
        <v>36830</v>
      </c>
      <c r="C282" t="s">
        <v>352</v>
      </c>
      <c r="D282" t="s">
        <v>344</v>
      </c>
      <c r="E282" t="s">
        <v>352</v>
      </c>
      <c r="F282" t="s">
        <v>352</v>
      </c>
      <c r="G282" t="s">
        <v>345</v>
      </c>
      <c r="H282" t="s">
        <v>352</v>
      </c>
      <c r="I282" t="s">
        <v>352</v>
      </c>
      <c r="K282" s="2">
        <v>0.578472222222222</v>
      </c>
      <c r="L282" s="3">
        <f t="shared" si="14"/>
        <v>305.5784722222222</v>
      </c>
      <c r="M282" t="s">
        <v>352</v>
      </c>
      <c r="N282" t="s">
        <v>352</v>
      </c>
    </row>
    <row r="283" spans="1:14" ht="12.75">
      <c r="A283" t="s">
        <v>352</v>
      </c>
      <c r="B283" s="1">
        <v>36830</v>
      </c>
      <c r="C283" t="s">
        <v>352</v>
      </c>
      <c r="D283" t="s">
        <v>344</v>
      </c>
      <c r="E283" t="s">
        <v>352</v>
      </c>
      <c r="F283" t="s">
        <v>352</v>
      </c>
      <c r="G283" t="s">
        <v>345</v>
      </c>
      <c r="H283" t="s">
        <v>352</v>
      </c>
      <c r="I283" t="s">
        <v>352</v>
      </c>
      <c r="K283" s="2">
        <v>0.580555555555555</v>
      </c>
      <c r="L283" s="3">
        <f t="shared" si="14"/>
        <v>305.5805555555556</v>
      </c>
      <c r="M283" t="s">
        <v>352</v>
      </c>
      <c r="N283" t="s">
        <v>352</v>
      </c>
    </row>
    <row r="284" spans="1:14" ht="12.75">
      <c r="A284" t="s">
        <v>352</v>
      </c>
      <c r="B284" s="1">
        <v>36830</v>
      </c>
      <c r="C284" t="s">
        <v>352</v>
      </c>
      <c r="D284" t="s">
        <v>344</v>
      </c>
      <c r="E284" t="s">
        <v>352</v>
      </c>
      <c r="F284" t="s">
        <v>352</v>
      </c>
      <c r="G284" t="s">
        <v>345</v>
      </c>
      <c r="H284" t="s">
        <v>352</v>
      </c>
      <c r="I284" t="s">
        <v>352</v>
      </c>
      <c r="K284" s="2">
        <v>0.582638888888888</v>
      </c>
      <c r="L284" s="3">
        <f t="shared" si="14"/>
        <v>305.5826388888889</v>
      </c>
      <c r="M284" t="s">
        <v>352</v>
      </c>
      <c r="N284" t="s">
        <v>352</v>
      </c>
    </row>
    <row r="285" spans="1:14" ht="12.75">
      <c r="A285" t="s">
        <v>352</v>
      </c>
      <c r="B285" s="1">
        <v>36830</v>
      </c>
      <c r="C285" t="s">
        <v>352</v>
      </c>
      <c r="D285" t="s">
        <v>344</v>
      </c>
      <c r="E285" t="s">
        <v>352</v>
      </c>
      <c r="F285" t="s">
        <v>352</v>
      </c>
      <c r="G285" t="s">
        <v>345</v>
      </c>
      <c r="H285" t="s">
        <v>352</v>
      </c>
      <c r="I285" t="s">
        <v>352</v>
      </c>
      <c r="K285" s="2">
        <v>0.584722222222221</v>
      </c>
      <c r="L285" s="3">
        <f t="shared" si="14"/>
        <v>305.58472222222224</v>
      </c>
      <c r="M285" t="s">
        <v>352</v>
      </c>
      <c r="N285" t="s">
        <v>352</v>
      </c>
    </row>
    <row r="286" spans="1:14" ht="12.75">
      <c r="A286" t="s">
        <v>352</v>
      </c>
      <c r="B286" s="1">
        <v>36830</v>
      </c>
      <c r="C286" t="s">
        <v>352</v>
      </c>
      <c r="D286" t="s">
        <v>344</v>
      </c>
      <c r="E286" t="s">
        <v>352</v>
      </c>
      <c r="F286" t="s">
        <v>352</v>
      </c>
      <c r="G286" t="s">
        <v>345</v>
      </c>
      <c r="H286" t="s">
        <v>352</v>
      </c>
      <c r="I286" t="s">
        <v>352</v>
      </c>
      <c r="K286" s="2">
        <v>0.586805555555554</v>
      </c>
      <c r="L286" s="3">
        <f t="shared" si="14"/>
        <v>305.58680555555554</v>
      </c>
      <c r="M286" t="s">
        <v>352</v>
      </c>
      <c r="N286" t="s">
        <v>352</v>
      </c>
    </row>
    <row r="287" spans="1:14" ht="12.75">
      <c r="A287" t="s">
        <v>352</v>
      </c>
      <c r="B287" s="1">
        <v>36830</v>
      </c>
      <c r="C287" t="s">
        <v>352</v>
      </c>
      <c r="D287" t="s">
        <v>344</v>
      </c>
      <c r="E287" t="s">
        <v>352</v>
      </c>
      <c r="F287" t="s">
        <v>352</v>
      </c>
      <c r="G287" t="s">
        <v>345</v>
      </c>
      <c r="H287" t="s">
        <v>352</v>
      </c>
      <c r="I287" t="s">
        <v>352</v>
      </c>
      <c r="K287" s="2">
        <v>0.588888888888888</v>
      </c>
      <c r="L287" s="3">
        <f t="shared" si="14"/>
        <v>305.5888888888889</v>
      </c>
      <c r="M287" t="s">
        <v>352</v>
      </c>
      <c r="N287" t="s">
        <v>352</v>
      </c>
    </row>
    <row r="288" spans="1:14" ht="12.75">
      <c r="A288" t="s">
        <v>352</v>
      </c>
      <c r="B288" s="1">
        <v>36830</v>
      </c>
      <c r="C288" t="s">
        <v>352</v>
      </c>
      <c r="D288" t="s">
        <v>344</v>
      </c>
      <c r="E288" t="s">
        <v>352</v>
      </c>
      <c r="F288" t="s">
        <v>352</v>
      </c>
      <c r="G288" t="s">
        <v>345</v>
      </c>
      <c r="H288" t="s">
        <v>352</v>
      </c>
      <c r="I288" t="s">
        <v>352</v>
      </c>
      <c r="K288" s="2">
        <v>0.590972222222222</v>
      </c>
      <c r="L288" s="3">
        <f t="shared" si="14"/>
        <v>305.5909722222222</v>
      </c>
      <c r="M288" t="s">
        <v>352</v>
      </c>
      <c r="N288" t="s">
        <v>352</v>
      </c>
    </row>
    <row r="289" spans="1:14" ht="12.75">
      <c r="A289" t="s">
        <v>352</v>
      </c>
      <c r="B289" s="1">
        <v>36830</v>
      </c>
      <c r="C289" t="s">
        <v>352</v>
      </c>
      <c r="D289" t="s">
        <v>344</v>
      </c>
      <c r="E289" t="s">
        <v>352</v>
      </c>
      <c r="F289" t="s">
        <v>352</v>
      </c>
      <c r="G289" t="s">
        <v>345</v>
      </c>
      <c r="H289" t="s">
        <v>352</v>
      </c>
      <c r="I289" t="s">
        <v>352</v>
      </c>
      <c r="K289" s="2">
        <v>0.593055555555555</v>
      </c>
      <c r="L289" s="3">
        <f t="shared" si="14"/>
        <v>305.59305555555557</v>
      </c>
      <c r="M289" t="s">
        <v>352</v>
      </c>
      <c r="N289" t="s">
        <v>352</v>
      </c>
    </row>
    <row r="290" spans="1:14" ht="12.75">
      <c r="A290" t="s">
        <v>352</v>
      </c>
      <c r="B290" s="1">
        <v>36830</v>
      </c>
      <c r="C290" t="s">
        <v>352</v>
      </c>
      <c r="D290" t="s">
        <v>344</v>
      </c>
      <c r="E290" t="s">
        <v>352</v>
      </c>
      <c r="F290" t="s">
        <v>352</v>
      </c>
      <c r="G290" t="s">
        <v>345</v>
      </c>
      <c r="H290" t="s">
        <v>352</v>
      </c>
      <c r="I290" t="s">
        <v>352</v>
      </c>
      <c r="K290" s="2">
        <v>0.595138888888888</v>
      </c>
      <c r="L290" s="3">
        <f t="shared" si="14"/>
        <v>305.59513888888887</v>
      </c>
      <c r="M290" t="s">
        <v>352</v>
      </c>
      <c r="N290" t="s">
        <v>352</v>
      </c>
    </row>
    <row r="291" spans="1:14" ht="12.75">
      <c r="A291" t="s">
        <v>352</v>
      </c>
      <c r="B291" s="1">
        <v>36830</v>
      </c>
      <c r="C291" t="s">
        <v>352</v>
      </c>
      <c r="D291" t="s">
        <v>344</v>
      </c>
      <c r="E291" t="s">
        <v>352</v>
      </c>
      <c r="F291" t="s">
        <v>352</v>
      </c>
      <c r="G291" t="s">
        <v>345</v>
      </c>
      <c r="H291" t="s">
        <v>352</v>
      </c>
      <c r="I291" t="s">
        <v>352</v>
      </c>
      <c r="K291" s="2">
        <v>0.597222222222222</v>
      </c>
      <c r="L291" s="3">
        <f t="shared" si="14"/>
        <v>305.59722222222223</v>
      </c>
      <c r="M291" t="s">
        <v>352</v>
      </c>
      <c r="N291" t="s">
        <v>352</v>
      </c>
    </row>
    <row r="292" spans="1:14" ht="12.75">
      <c r="A292" t="s">
        <v>352</v>
      </c>
      <c r="B292" s="1">
        <v>36830</v>
      </c>
      <c r="C292" t="s">
        <v>352</v>
      </c>
      <c r="D292" t="s">
        <v>344</v>
      </c>
      <c r="E292" t="s">
        <v>352</v>
      </c>
      <c r="F292" t="s">
        <v>352</v>
      </c>
      <c r="G292" t="s">
        <v>345</v>
      </c>
      <c r="H292" t="s">
        <v>352</v>
      </c>
      <c r="I292" t="s">
        <v>352</v>
      </c>
      <c r="K292" s="2">
        <v>0.599305555555555</v>
      </c>
      <c r="L292" s="3">
        <f t="shared" si="14"/>
        <v>305.59930555555553</v>
      </c>
      <c r="M292" t="s">
        <v>352</v>
      </c>
      <c r="N292" t="s">
        <v>352</v>
      </c>
    </row>
    <row r="293" spans="1:14" ht="12.75">
      <c r="A293" t="s">
        <v>352</v>
      </c>
      <c r="B293" s="1">
        <v>36830</v>
      </c>
      <c r="C293" t="s">
        <v>352</v>
      </c>
      <c r="D293" t="s">
        <v>344</v>
      </c>
      <c r="E293" t="s">
        <v>352</v>
      </c>
      <c r="F293" t="s">
        <v>352</v>
      </c>
      <c r="G293" t="s">
        <v>345</v>
      </c>
      <c r="H293" t="s">
        <v>352</v>
      </c>
      <c r="I293" t="s">
        <v>352</v>
      </c>
      <c r="K293" s="2">
        <v>0.601388888888888</v>
      </c>
      <c r="L293" s="3">
        <f t="shared" si="14"/>
        <v>305.6013888888889</v>
      </c>
      <c r="M293" t="s">
        <v>352</v>
      </c>
      <c r="N293" t="s">
        <v>352</v>
      </c>
    </row>
    <row r="294" spans="1:14" ht="12.75">
      <c r="A294" t="s">
        <v>352</v>
      </c>
      <c r="B294" s="1">
        <v>36830</v>
      </c>
      <c r="C294" t="s">
        <v>352</v>
      </c>
      <c r="D294" t="s">
        <v>344</v>
      </c>
      <c r="E294" t="s">
        <v>352</v>
      </c>
      <c r="F294" t="s">
        <v>352</v>
      </c>
      <c r="G294" t="s">
        <v>345</v>
      </c>
      <c r="H294" t="s">
        <v>352</v>
      </c>
      <c r="I294" t="s">
        <v>352</v>
      </c>
      <c r="K294" s="2">
        <v>0.603472222222222</v>
      </c>
      <c r="L294" s="3">
        <f t="shared" si="14"/>
        <v>305.6034722222222</v>
      </c>
      <c r="M294" t="s">
        <v>352</v>
      </c>
      <c r="N294" t="s">
        <v>352</v>
      </c>
    </row>
    <row r="295" spans="1:14" ht="12.75">
      <c r="A295" t="s">
        <v>352</v>
      </c>
      <c r="B295" s="1">
        <v>36830</v>
      </c>
      <c r="C295" t="s">
        <v>352</v>
      </c>
      <c r="D295" t="s">
        <v>344</v>
      </c>
      <c r="E295" t="s">
        <v>352</v>
      </c>
      <c r="F295" t="s">
        <v>352</v>
      </c>
      <c r="G295" t="s">
        <v>345</v>
      </c>
      <c r="H295" t="s">
        <v>352</v>
      </c>
      <c r="I295" t="s">
        <v>352</v>
      </c>
      <c r="K295" s="2">
        <v>0.605555555555555</v>
      </c>
      <c r="L295" s="3">
        <f t="shared" si="14"/>
        <v>305.60555555555555</v>
      </c>
      <c r="M295" t="s">
        <v>352</v>
      </c>
      <c r="N295" t="s">
        <v>352</v>
      </c>
    </row>
    <row r="296" spans="1:14" ht="12.75">
      <c r="A296" t="s">
        <v>352</v>
      </c>
      <c r="B296" s="1">
        <v>36830</v>
      </c>
      <c r="C296" t="s">
        <v>352</v>
      </c>
      <c r="D296" t="s">
        <v>344</v>
      </c>
      <c r="E296" t="s">
        <v>352</v>
      </c>
      <c r="F296" t="s">
        <v>352</v>
      </c>
      <c r="G296" t="s">
        <v>345</v>
      </c>
      <c r="H296" t="s">
        <v>352</v>
      </c>
      <c r="I296" t="s">
        <v>352</v>
      </c>
      <c r="K296" s="2">
        <v>0.607638888888888</v>
      </c>
      <c r="L296" s="3">
        <f t="shared" si="14"/>
        <v>305.6076388888889</v>
      </c>
      <c r="M296" t="s">
        <v>352</v>
      </c>
      <c r="N296" t="s">
        <v>352</v>
      </c>
    </row>
    <row r="297" spans="1:14" ht="12.75">
      <c r="A297" t="s">
        <v>352</v>
      </c>
      <c r="B297" s="1">
        <v>36830</v>
      </c>
      <c r="C297" t="s">
        <v>352</v>
      </c>
      <c r="D297" t="s">
        <v>344</v>
      </c>
      <c r="E297" t="s">
        <v>352</v>
      </c>
      <c r="F297" t="s">
        <v>352</v>
      </c>
      <c r="G297" t="s">
        <v>345</v>
      </c>
      <c r="H297" t="s">
        <v>352</v>
      </c>
      <c r="I297" t="s">
        <v>352</v>
      </c>
      <c r="K297" s="2">
        <v>0.609722222222222</v>
      </c>
      <c r="L297" s="3">
        <f t="shared" si="14"/>
        <v>305.6097222222222</v>
      </c>
      <c r="M297" t="s">
        <v>352</v>
      </c>
      <c r="N297" t="s">
        <v>352</v>
      </c>
    </row>
    <row r="298" spans="1:14" ht="12.75">
      <c r="A298" t="s">
        <v>352</v>
      </c>
      <c r="B298" s="1">
        <v>36830</v>
      </c>
      <c r="C298" t="s">
        <v>352</v>
      </c>
      <c r="D298" t="s">
        <v>344</v>
      </c>
      <c r="E298" t="s">
        <v>352</v>
      </c>
      <c r="F298" t="s">
        <v>352</v>
      </c>
      <c r="G298" t="s">
        <v>345</v>
      </c>
      <c r="H298" t="s">
        <v>352</v>
      </c>
      <c r="I298" t="s">
        <v>352</v>
      </c>
      <c r="K298" s="2">
        <v>0.611805555555555</v>
      </c>
      <c r="L298" s="3">
        <f t="shared" si="14"/>
        <v>305.6118055555556</v>
      </c>
      <c r="M298" t="s">
        <v>352</v>
      </c>
      <c r="N298" t="s">
        <v>352</v>
      </c>
    </row>
    <row r="299" spans="1:14" ht="12.75">
      <c r="A299" t="s">
        <v>352</v>
      </c>
      <c r="B299" s="1">
        <v>36830</v>
      </c>
      <c r="C299" t="s">
        <v>352</v>
      </c>
      <c r="D299" t="s">
        <v>344</v>
      </c>
      <c r="E299" t="s">
        <v>352</v>
      </c>
      <c r="F299" t="s">
        <v>352</v>
      </c>
      <c r="G299" t="s">
        <v>345</v>
      </c>
      <c r="H299" t="s">
        <v>352</v>
      </c>
      <c r="I299" t="s">
        <v>352</v>
      </c>
      <c r="K299" s="2">
        <v>0.613888888888888</v>
      </c>
      <c r="L299" s="3">
        <f t="shared" si="14"/>
        <v>305.6138888888889</v>
      </c>
      <c r="M299" t="s">
        <v>352</v>
      </c>
      <c r="N299" t="s">
        <v>352</v>
      </c>
    </row>
    <row r="300" spans="1:14" ht="12.75">
      <c r="A300" t="s">
        <v>352</v>
      </c>
      <c r="B300" s="1">
        <v>36830</v>
      </c>
      <c r="C300" t="s">
        <v>352</v>
      </c>
      <c r="D300" t="s">
        <v>344</v>
      </c>
      <c r="E300" t="s">
        <v>352</v>
      </c>
      <c r="F300" t="s">
        <v>352</v>
      </c>
      <c r="G300" t="s">
        <v>345</v>
      </c>
      <c r="H300" t="s">
        <v>352</v>
      </c>
      <c r="I300" t="s">
        <v>352</v>
      </c>
      <c r="K300" s="2">
        <v>0.615972222222221</v>
      </c>
      <c r="L300" s="3">
        <f t="shared" si="14"/>
        <v>305.61597222222224</v>
      </c>
      <c r="M300" t="s">
        <v>352</v>
      </c>
      <c r="N300" t="s">
        <v>352</v>
      </c>
    </row>
    <row r="301" spans="1:14" ht="12.75">
      <c r="A301" t="s">
        <v>352</v>
      </c>
      <c r="B301" s="1">
        <v>36830</v>
      </c>
      <c r="C301" t="s">
        <v>352</v>
      </c>
      <c r="D301" t="s">
        <v>344</v>
      </c>
      <c r="E301" t="s">
        <v>352</v>
      </c>
      <c r="F301" t="s">
        <v>352</v>
      </c>
      <c r="G301" t="s">
        <v>345</v>
      </c>
      <c r="H301" t="s">
        <v>352</v>
      </c>
      <c r="I301" t="s">
        <v>352</v>
      </c>
      <c r="K301" s="2">
        <v>0.618055555555554</v>
      </c>
      <c r="L301" s="3">
        <f t="shared" si="14"/>
        <v>305.61805555555554</v>
      </c>
      <c r="M301" t="s">
        <v>352</v>
      </c>
      <c r="N301" t="s">
        <v>352</v>
      </c>
    </row>
    <row r="302" spans="1:14" ht="12.75">
      <c r="A302" t="s">
        <v>352</v>
      </c>
      <c r="B302" s="1">
        <v>36830</v>
      </c>
      <c r="C302" t="s">
        <v>352</v>
      </c>
      <c r="D302" t="s">
        <v>344</v>
      </c>
      <c r="E302" t="s">
        <v>352</v>
      </c>
      <c r="F302" t="s">
        <v>352</v>
      </c>
      <c r="G302" t="s">
        <v>345</v>
      </c>
      <c r="H302" t="s">
        <v>352</v>
      </c>
      <c r="I302" t="s">
        <v>352</v>
      </c>
      <c r="K302" s="2">
        <v>0.620138888888888</v>
      </c>
      <c r="L302" s="3">
        <f t="shared" si="14"/>
        <v>305.6201388888889</v>
      </c>
      <c r="M302" t="s">
        <v>352</v>
      </c>
      <c r="N302" t="s">
        <v>352</v>
      </c>
    </row>
    <row r="303" spans="1:14" ht="12.75">
      <c r="A303" t="s">
        <v>352</v>
      </c>
      <c r="B303" s="1">
        <v>36830</v>
      </c>
      <c r="C303" t="s">
        <v>352</v>
      </c>
      <c r="D303" t="s">
        <v>344</v>
      </c>
      <c r="E303" t="s">
        <v>352</v>
      </c>
      <c r="F303" t="s">
        <v>352</v>
      </c>
      <c r="G303" t="s">
        <v>345</v>
      </c>
      <c r="H303" t="s">
        <v>352</v>
      </c>
      <c r="I303" t="s">
        <v>352</v>
      </c>
      <c r="K303" s="2">
        <v>0.622222222222222</v>
      </c>
      <c r="L303" s="3">
        <f t="shared" si="14"/>
        <v>305.6222222222222</v>
      </c>
      <c r="M303" t="s">
        <v>352</v>
      </c>
      <c r="N303" t="s">
        <v>352</v>
      </c>
    </row>
    <row r="304" spans="1:14" ht="12.75">
      <c r="A304" t="s">
        <v>352</v>
      </c>
      <c r="B304" s="1">
        <v>36830</v>
      </c>
      <c r="C304" t="s">
        <v>352</v>
      </c>
      <c r="D304" t="s">
        <v>344</v>
      </c>
      <c r="E304" t="s">
        <v>352</v>
      </c>
      <c r="F304" t="s">
        <v>352</v>
      </c>
      <c r="G304" t="s">
        <v>345</v>
      </c>
      <c r="H304" t="s">
        <v>352</v>
      </c>
      <c r="I304" t="s">
        <v>352</v>
      </c>
      <c r="K304" s="2">
        <v>0.624305555555555</v>
      </c>
      <c r="L304" s="3">
        <f t="shared" si="14"/>
        <v>305.62430555555557</v>
      </c>
      <c r="M304" t="s">
        <v>352</v>
      </c>
      <c r="N304" t="s">
        <v>352</v>
      </c>
    </row>
    <row r="305" spans="1:14" ht="12.75">
      <c r="A305" t="s">
        <v>352</v>
      </c>
      <c r="B305" s="1">
        <v>36830</v>
      </c>
      <c r="C305" t="s">
        <v>352</v>
      </c>
      <c r="D305" t="s">
        <v>344</v>
      </c>
      <c r="E305" t="s">
        <v>352</v>
      </c>
      <c r="F305" t="s">
        <v>352</v>
      </c>
      <c r="G305" t="s">
        <v>345</v>
      </c>
      <c r="H305" t="s">
        <v>352</v>
      </c>
      <c r="I305" t="s">
        <v>352</v>
      </c>
      <c r="K305" s="2">
        <v>0.626388888888888</v>
      </c>
      <c r="L305" s="3">
        <f t="shared" si="14"/>
        <v>305.62638888888887</v>
      </c>
      <c r="M305" t="s">
        <v>352</v>
      </c>
      <c r="N305" t="s">
        <v>352</v>
      </c>
    </row>
    <row r="306" spans="1:14" ht="12.75">
      <c r="A306" t="s">
        <v>352</v>
      </c>
      <c r="B306" s="1">
        <v>36830</v>
      </c>
      <c r="C306" t="s">
        <v>352</v>
      </c>
      <c r="D306" t="s">
        <v>344</v>
      </c>
      <c r="E306" t="s">
        <v>352</v>
      </c>
      <c r="F306" t="s">
        <v>352</v>
      </c>
      <c r="G306" t="s">
        <v>345</v>
      </c>
      <c r="H306" t="s">
        <v>352</v>
      </c>
      <c r="I306" t="s">
        <v>352</v>
      </c>
      <c r="K306" s="2">
        <v>0.628472222222222</v>
      </c>
      <c r="L306" s="3">
        <f t="shared" si="14"/>
        <v>305.62847222222223</v>
      </c>
      <c r="M306" t="s">
        <v>352</v>
      </c>
      <c r="N306" t="s">
        <v>352</v>
      </c>
    </row>
    <row r="307" spans="1:14" ht="12.75">
      <c r="A307" t="s">
        <v>352</v>
      </c>
      <c r="B307" s="1">
        <v>36830</v>
      </c>
      <c r="C307" t="s">
        <v>352</v>
      </c>
      <c r="D307" t="s">
        <v>344</v>
      </c>
      <c r="E307" t="s">
        <v>352</v>
      </c>
      <c r="F307" t="s">
        <v>352</v>
      </c>
      <c r="G307" t="s">
        <v>345</v>
      </c>
      <c r="H307" t="s">
        <v>352</v>
      </c>
      <c r="I307" t="s">
        <v>352</v>
      </c>
      <c r="K307" s="2">
        <v>0.630555555555555</v>
      </c>
      <c r="L307" s="3">
        <f t="shared" si="14"/>
        <v>305.63055555555553</v>
      </c>
      <c r="M307" t="s">
        <v>352</v>
      </c>
      <c r="N307" t="s">
        <v>352</v>
      </c>
    </row>
    <row r="308" spans="1:14" ht="12.75">
      <c r="A308" t="s">
        <v>352</v>
      </c>
      <c r="B308" s="1">
        <v>36830</v>
      </c>
      <c r="C308" t="s">
        <v>352</v>
      </c>
      <c r="D308" t="s">
        <v>344</v>
      </c>
      <c r="E308" t="s">
        <v>352</v>
      </c>
      <c r="F308" t="s">
        <v>352</v>
      </c>
      <c r="G308" t="s">
        <v>345</v>
      </c>
      <c r="H308" t="s">
        <v>352</v>
      </c>
      <c r="I308" t="s">
        <v>352</v>
      </c>
      <c r="K308" s="2">
        <v>0.632638888888888</v>
      </c>
      <c r="L308" s="3">
        <f t="shared" si="14"/>
        <v>305.6326388888889</v>
      </c>
      <c r="M308" t="s">
        <v>352</v>
      </c>
      <c r="N308" t="s">
        <v>352</v>
      </c>
    </row>
    <row r="309" spans="1:14" ht="12.75">
      <c r="A309" t="s">
        <v>352</v>
      </c>
      <c r="B309" s="1">
        <v>36830</v>
      </c>
      <c r="C309" t="s">
        <v>352</v>
      </c>
      <c r="D309" t="s">
        <v>344</v>
      </c>
      <c r="E309" t="s">
        <v>352</v>
      </c>
      <c r="F309" t="s">
        <v>352</v>
      </c>
      <c r="G309" t="s">
        <v>345</v>
      </c>
      <c r="H309" t="s">
        <v>352</v>
      </c>
      <c r="I309" t="s">
        <v>352</v>
      </c>
      <c r="K309" s="2">
        <v>0.634722222222222</v>
      </c>
      <c r="L309" s="3">
        <f t="shared" si="14"/>
        <v>305.6347222222222</v>
      </c>
      <c r="M309" t="s">
        <v>352</v>
      </c>
      <c r="N309" t="s">
        <v>352</v>
      </c>
    </row>
    <row r="310" spans="1:14" ht="12.75">
      <c r="A310" t="s">
        <v>352</v>
      </c>
      <c r="B310" s="1">
        <v>36830</v>
      </c>
      <c r="C310" t="s">
        <v>352</v>
      </c>
      <c r="D310" t="s">
        <v>344</v>
      </c>
      <c r="E310" t="s">
        <v>352</v>
      </c>
      <c r="F310" t="s">
        <v>352</v>
      </c>
      <c r="G310" t="s">
        <v>345</v>
      </c>
      <c r="H310" t="s">
        <v>352</v>
      </c>
      <c r="I310" t="s">
        <v>352</v>
      </c>
      <c r="K310" s="2">
        <v>0.636805555555555</v>
      </c>
      <c r="L310" s="3">
        <f t="shared" si="14"/>
        <v>305.63680555555555</v>
      </c>
      <c r="M310" t="s">
        <v>352</v>
      </c>
      <c r="N310" t="s">
        <v>352</v>
      </c>
    </row>
    <row r="311" spans="1:14" ht="12.75">
      <c r="A311" t="s">
        <v>352</v>
      </c>
      <c r="B311" s="1">
        <v>36830</v>
      </c>
      <c r="C311" t="s">
        <v>352</v>
      </c>
      <c r="D311" t="s">
        <v>344</v>
      </c>
      <c r="E311" t="s">
        <v>352</v>
      </c>
      <c r="F311" t="s">
        <v>352</v>
      </c>
      <c r="G311" t="s">
        <v>345</v>
      </c>
      <c r="H311" t="s">
        <v>352</v>
      </c>
      <c r="I311" t="s">
        <v>352</v>
      </c>
      <c r="K311" s="2">
        <v>0.638888888888888</v>
      </c>
      <c r="L311" s="3">
        <f t="shared" si="14"/>
        <v>305.6388888888889</v>
      </c>
      <c r="M311" t="s">
        <v>352</v>
      </c>
      <c r="N311" t="s">
        <v>352</v>
      </c>
    </row>
    <row r="312" spans="1:14" ht="12.75">
      <c r="A312" t="s">
        <v>352</v>
      </c>
      <c r="B312" s="1">
        <v>36830</v>
      </c>
      <c r="C312" t="s">
        <v>352</v>
      </c>
      <c r="D312" t="s">
        <v>344</v>
      </c>
      <c r="E312" t="s">
        <v>352</v>
      </c>
      <c r="F312" t="s">
        <v>352</v>
      </c>
      <c r="G312" t="s">
        <v>345</v>
      </c>
      <c r="H312" t="s">
        <v>352</v>
      </c>
      <c r="I312" t="s">
        <v>352</v>
      </c>
      <c r="K312" s="2">
        <v>0.640972222222222</v>
      </c>
      <c r="L312" s="3">
        <f t="shared" si="14"/>
        <v>305.6409722222222</v>
      </c>
      <c r="M312" t="s">
        <v>352</v>
      </c>
      <c r="N312" t="s">
        <v>352</v>
      </c>
    </row>
    <row r="313" spans="1:14" ht="12.75">
      <c r="A313" t="s">
        <v>352</v>
      </c>
      <c r="B313" s="1">
        <v>36830</v>
      </c>
      <c r="C313" t="s">
        <v>352</v>
      </c>
      <c r="D313" t="s">
        <v>344</v>
      </c>
      <c r="E313" t="s">
        <v>352</v>
      </c>
      <c r="F313" t="s">
        <v>352</v>
      </c>
      <c r="G313" t="s">
        <v>345</v>
      </c>
      <c r="H313" t="s">
        <v>352</v>
      </c>
      <c r="I313" t="s">
        <v>352</v>
      </c>
      <c r="K313" s="2">
        <v>0.643055555555555</v>
      </c>
      <c r="L313" s="3">
        <f t="shared" si="14"/>
        <v>305.6430555555556</v>
      </c>
      <c r="M313" t="s">
        <v>352</v>
      </c>
      <c r="N313" t="s">
        <v>352</v>
      </c>
    </row>
    <row r="314" spans="1:14" ht="12.75">
      <c r="A314" t="s">
        <v>352</v>
      </c>
      <c r="B314" s="1">
        <v>36830</v>
      </c>
      <c r="C314" t="s">
        <v>352</v>
      </c>
      <c r="D314" t="s">
        <v>344</v>
      </c>
      <c r="E314" t="s">
        <v>352</v>
      </c>
      <c r="F314" t="s">
        <v>352</v>
      </c>
      <c r="G314" t="s">
        <v>345</v>
      </c>
      <c r="H314" t="s">
        <v>352</v>
      </c>
      <c r="I314" t="s">
        <v>352</v>
      </c>
      <c r="K314" s="2">
        <v>0.645138888888888</v>
      </c>
      <c r="L314" s="3">
        <f t="shared" si="14"/>
        <v>305.6451388888889</v>
      </c>
      <c r="M314" t="s">
        <v>352</v>
      </c>
      <c r="N314" t="s">
        <v>352</v>
      </c>
    </row>
    <row r="315" spans="1:14" ht="12.75">
      <c r="A315" t="s">
        <v>352</v>
      </c>
      <c r="B315" s="1">
        <v>36830</v>
      </c>
      <c r="C315" t="s">
        <v>352</v>
      </c>
      <c r="D315" t="s">
        <v>344</v>
      </c>
      <c r="E315" t="s">
        <v>352</v>
      </c>
      <c r="F315" t="s">
        <v>352</v>
      </c>
      <c r="G315" t="s">
        <v>345</v>
      </c>
      <c r="H315" t="s">
        <v>352</v>
      </c>
      <c r="I315" t="s">
        <v>352</v>
      </c>
      <c r="K315" s="2">
        <v>0.647222222222221</v>
      </c>
      <c r="L315" s="3">
        <f t="shared" si="14"/>
        <v>305.64722222222224</v>
      </c>
      <c r="M315" t="s">
        <v>352</v>
      </c>
      <c r="N315" t="s">
        <v>352</v>
      </c>
    </row>
    <row r="316" spans="1:14" ht="12.75">
      <c r="A316" t="s">
        <v>352</v>
      </c>
      <c r="B316" s="1">
        <v>36830</v>
      </c>
      <c r="C316" t="s">
        <v>352</v>
      </c>
      <c r="D316" t="s">
        <v>344</v>
      </c>
      <c r="E316" t="s">
        <v>352</v>
      </c>
      <c r="F316" t="s">
        <v>352</v>
      </c>
      <c r="G316" t="s">
        <v>345</v>
      </c>
      <c r="H316" t="s">
        <v>352</v>
      </c>
      <c r="I316" t="s">
        <v>352</v>
      </c>
      <c r="K316" s="2">
        <v>0.649305555555554</v>
      </c>
      <c r="L316" s="3">
        <f t="shared" si="14"/>
        <v>305.64930555555554</v>
      </c>
      <c r="M316" t="s">
        <v>352</v>
      </c>
      <c r="N316" t="s">
        <v>352</v>
      </c>
    </row>
    <row r="317" spans="1:14" ht="12.75">
      <c r="A317" t="s">
        <v>352</v>
      </c>
      <c r="B317" s="1">
        <v>36830</v>
      </c>
      <c r="C317" t="s">
        <v>352</v>
      </c>
      <c r="D317" t="s">
        <v>344</v>
      </c>
      <c r="E317" t="s">
        <v>352</v>
      </c>
      <c r="F317" t="s">
        <v>352</v>
      </c>
      <c r="G317" t="s">
        <v>345</v>
      </c>
      <c r="H317" t="s">
        <v>352</v>
      </c>
      <c r="I317" t="s">
        <v>352</v>
      </c>
      <c r="K317" s="2">
        <v>0.651388888888888</v>
      </c>
      <c r="L317" s="3">
        <f t="shared" si="14"/>
        <v>305.6513888888889</v>
      </c>
      <c r="M317" t="s">
        <v>352</v>
      </c>
      <c r="N317" t="s">
        <v>352</v>
      </c>
    </row>
    <row r="318" spans="1:14" ht="12.75">
      <c r="A318" t="s">
        <v>352</v>
      </c>
      <c r="B318" s="1">
        <v>36830</v>
      </c>
      <c r="C318" t="s">
        <v>352</v>
      </c>
      <c r="D318" t="s">
        <v>344</v>
      </c>
      <c r="E318" t="s">
        <v>352</v>
      </c>
      <c r="F318" t="s">
        <v>352</v>
      </c>
      <c r="G318" t="s">
        <v>345</v>
      </c>
      <c r="H318" t="s">
        <v>352</v>
      </c>
      <c r="I318" t="s">
        <v>352</v>
      </c>
      <c r="K318" s="2">
        <v>0.653472222222222</v>
      </c>
      <c r="L318" s="3">
        <f t="shared" si="14"/>
        <v>305.6534722222222</v>
      </c>
      <c r="M318" t="s">
        <v>352</v>
      </c>
      <c r="N318" t="s">
        <v>352</v>
      </c>
    </row>
    <row r="319" spans="1:14" ht="12.75">
      <c r="A319" t="s">
        <v>352</v>
      </c>
      <c r="B319" s="1">
        <v>36830</v>
      </c>
      <c r="C319" t="s">
        <v>352</v>
      </c>
      <c r="D319" t="s">
        <v>344</v>
      </c>
      <c r="E319" t="s">
        <v>352</v>
      </c>
      <c r="F319" t="s">
        <v>352</v>
      </c>
      <c r="G319" t="s">
        <v>345</v>
      </c>
      <c r="H319" t="s">
        <v>352</v>
      </c>
      <c r="I319" t="s">
        <v>352</v>
      </c>
      <c r="K319" s="2">
        <v>0.655555555555555</v>
      </c>
      <c r="L319" s="3">
        <f t="shared" si="14"/>
        <v>305.65555555555557</v>
      </c>
      <c r="M319" t="s">
        <v>352</v>
      </c>
      <c r="N319" t="s">
        <v>352</v>
      </c>
    </row>
    <row r="320" spans="1:14" ht="12.75">
      <c r="A320" t="s">
        <v>352</v>
      </c>
      <c r="B320" s="1">
        <v>36830</v>
      </c>
      <c r="C320" t="s">
        <v>352</v>
      </c>
      <c r="D320" t="s">
        <v>344</v>
      </c>
      <c r="E320" t="s">
        <v>352</v>
      </c>
      <c r="F320" t="s">
        <v>352</v>
      </c>
      <c r="G320" t="s">
        <v>345</v>
      </c>
      <c r="H320" t="s">
        <v>352</v>
      </c>
      <c r="I320" t="s">
        <v>352</v>
      </c>
      <c r="K320" s="2">
        <v>0.657638888888888</v>
      </c>
      <c r="L320" s="3">
        <f t="shared" si="14"/>
        <v>305.65763888888887</v>
      </c>
      <c r="M320" t="s">
        <v>352</v>
      </c>
      <c r="N320" t="s">
        <v>352</v>
      </c>
    </row>
    <row r="321" spans="1:14" ht="12.75">
      <c r="A321" t="s">
        <v>352</v>
      </c>
      <c r="B321" s="1">
        <v>36830</v>
      </c>
      <c r="C321" t="s">
        <v>352</v>
      </c>
      <c r="D321" t="s">
        <v>344</v>
      </c>
      <c r="E321" t="s">
        <v>352</v>
      </c>
      <c r="F321" t="s">
        <v>352</v>
      </c>
      <c r="G321" t="s">
        <v>345</v>
      </c>
      <c r="H321" t="s">
        <v>352</v>
      </c>
      <c r="I321" t="s">
        <v>352</v>
      </c>
      <c r="K321" s="2">
        <v>0.659722222222221</v>
      </c>
      <c r="L321" s="3">
        <f t="shared" si="14"/>
        <v>305.65972222222223</v>
      </c>
      <c r="M321" t="s">
        <v>352</v>
      </c>
      <c r="N321" t="s">
        <v>352</v>
      </c>
    </row>
    <row r="322" spans="1:14" ht="12.75">
      <c r="A322" t="s">
        <v>352</v>
      </c>
      <c r="B322" s="1">
        <v>36830</v>
      </c>
      <c r="C322" t="s">
        <v>352</v>
      </c>
      <c r="D322" t="s">
        <v>344</v>
      </c>
      <c r="E322" t="s">
        <v>352</v>
      </c>
      <c r="F322" t="s">
        <v>352</v>
      </c>
      <c r="G322" t="s">
        <v>345</v>
      </c>
      <c r="H322" t="s">
        <v>352</v>
      </c>
      <c r="I322" t="s">
        <v>352</v>
      </c>
      <c r="K322" s="2">
        <v>0.661805555555555</v>
      </c>
      <c r="L322" s="3">
        <f t="shared" si="14"/>
        <v>305.66180555555553</v>
      </c>
      <c r="M322" t="s">
        <v>352</v>
      </c>
      <c r="N322" t="s">
        <v>352</v>
      </c>
    </row>
    <row r="323" spans="1:14" ht="12.75">
      <c r="A323" t="s">
        <v>352</v>
      </c>
      <c r="B323" s="1">
        <v>36830</v>
      </c>
      <c r="C323" t="s">
        <v>352</v>
      </c>
      <c r="D323" t="s">
        <v>344</v>
      </c>
      <c r="E323" t="s">
        <v>352</v>
      </c>
      <c r="F323" t="s">
        <v>352</v>
      </c>
      <c r="G323" t="s">
        <v>345</v>
      </c>
      <c r="H323" t="s">
        <v>352</v>
      </c>
      <c r="I323" t="s">
        <v>352</v>
      </c>
      <c r="K323" s="2">
        <v>0.663888888888888</v>
      </c>
      <c r="L323" s="3">
        <f t="shared" si="14"/>
        <v>305.6638888888889</v>
      </c>
      <c r="M323" t="s">
        <v>352</v>
      </c>
      <c r="N323" t="s">
        <v>352</v>
      </c>
    </row>
    <row r="324" spans="1:14" ht="12.75">
      <c r="A324" t="s">
        <v>352</v>
      </c>
      <c r="B324" s="1">
        <v>36830</v>
      </c>
      <c r="C324" t="s">
        <v>352</v>
      </c>
      <c r="D324" t="s">
        <v>344</v>
      </c>
      <c r="E324" t="s">
        <v>352</v>
      </c>
      <c r="F324" t="s">
        <v>352</v>
      </c>
      <c r="G324" t="s">
        <v>345</v>
      </c>
      <c r="H324" t="s">
        <v>352</v>
      </c>
      <c r="I324" t="s">
        <v>352</v>
      </c>
      <c r="K324" s="2">
        <v>0.665972222222221</v>
      </c>
      <c r="L324" s="3">
        <f t="shared" si="14"/>
        <v>305.6659722222222</v>
      </c>
      <c r="M324" t="s">
        <v>352</v>
      </c>
      <c r="N324" t="s">
        <v>352</v>
      </c>
    </row>
    <row r="325" spans="1:14" ht="12.75">
      <c r="A325" t="s">
        <v>352</v>
      </c>
      <c r="B325" s="1">
        <v>36830</v>
      </c>
      <c r="C325" t="s">
        <v>352</v>
      </c>
      <c r="D325" t="s">
        <v>344</v>
      </c>
      <c r="E325" t="s">
        <v>352</v>
      </c>
      <c r="F325" t="s">
        <v>352</v>
      </c>
      <c r="G325" t="s">
        <v>345</v>
      </c>
      <c r="H325" t="s">
        <v>352</v>
      </c>
      <c r="I325" t="s">
        <v>352</v>
      </c>
      <c r="K325" s="2">
        <v>0.668055555555555</v>
      </c>
      <c r="L325" s="3">
        <f t="shared" si="14"/>
        <v>305.66805555555555</v>
      </c>
      <c r="M325" t="s">
        <v>352</v>
      </c>
      <c r="N325" t="s">
        <v>352</v>
      </c>
    </row>
    <row r="326" spans="1:14" ht="12.75">
      <c r="A326" t="s">
        <v>352</v>
      </c>
      <c r="B326" s="1">
        <v>36830</v>
      </c>
      <c r="C326" t="s">
        <v>352</v>
      </c>
      <c r="D326" t="s">
        <v>344</v>
      </c>
      <c r="E326" t="s">
        <v>352</v>
      </c>
      <c r="F326" t="s">
        <v>352</v>
      </c>
      <c r="G326" t="s">
        <v>345</v>
      </c>
      <c r="H326" t="s">
        <v>352</v>
      </c>
      <c r="I326" t="s">
        <v>352</v>
      </c>
      <c r="K326" s="2">
        <v>0.670138888888888</v>
      </c>
      <c r="L326" s="3">
        <f aca="true" t="shared" si="15" ref="L326:L389">B326-DATE(1999,12,31)+K326</f>
        <v>305.6701388888889</v>
      </c>
      <c r="M326" t="s">
        <v>352</v>
      </c>
      <c r="N326" t="s">
        <v>352</v>
      </c>
    </row>
    <row r="327" spans="1:14" ht="12.75">
      <c r="A327" t="s">
        <v>352</v>
      </c>
      <c r="B327" s="1">
        <v>36830</v>
      </c>
      <c r="C327" t="s">
        <v>352</v>
      </c>
      <c r="D327" t="s">
        <v>344</v>
      </c>
      <c r="E327" t="s">
        <v>352</v>
      </c>
      <c r="F327" t="s">
        <v>352</v>
      </c>
      <c r="G327" t="s">
        <v>345</v>
      </c>
      <c r="H327" t="s">
        <v>352</v>
      </c>
      <c r="I327" t="s">
        <v>352</v>
      </c>
      <c r="K327" s="2">
        <v>0.672222222222221</v>
      </c>
      <c r="L327" s="3">
        <f t="shared" si="15"/>
        <v>305.6722222222222</v>
      </c>
      <c r="M327" t="s">
        <v>352</v>
      </c>
      <c r="N327" t="s">
        <v>352</v>
      </c>
    </row>
    <row r="328" spans="1:14" ht="12.75">
      <c r="A328" t="s">
        <v>352</v>
      </c>
      <c r="B328" s="1">
        <v>36830</v>
      </c>
      <c r="C328" t="s">
        <v>352</v>
      </c>
      <c r="D328" t="s">
        <v>344</v>
      </c>
      <c r="E328" t="s">
        <v>352</v>
      </c>
      <c r="F328" t="s">
        <v>352</v>
      </c>
      <c r="G328" t="s">
        <v>345</v>
      </c>
      <c r="H328" t="s">
        <v>352</v>
      </c>
      <c r="I328" t="s">
        <v>352</v>
      </c>
      <c r="K328" s="2">
        <v>0.674305555555555</v>
      </c>
      <c r="L328" s="3">
        <f t="shared" si="15"/>
        <v>305.6743055555556</v>
      </c>
      <c r="M328" t="s">
        <v>352</v>
      </c>
      <c r="N328" t="s">
        <v>352</v>
      </c>
    </row>
    <row r="329" spans="1:14" ht="12.75">
      <c r="A329" t="s">
        <v>98</v>
      </c>
      <c r="B329" s="1">
        <v>36830</v>
      </c>
      <c r="C329" s="2">
        <v>0.6768055555555555</v>
      </c>
      <c r="D329" t="s">
        <v>344</v>
      </c>
      <c r="E329">
        <v>0.673</v>
      </c>
      <c r="F329">
        <v>10.3125</v>
      </c>
      <c r="G329" t="s">
        <v>345</v>
      </c>
      <c r="H329">
        <v>1.661</v>
      </c>
      <c r="I329">
        <v>82.1083</v>
      </c>
      <c r="K329" s="2">
        <v>0.676388888888888</v>
      </c>
      <c r="L329" s="3">
        <f t="shared" si="15"/>
        <v>305.6763888888889</v>
      </c>
      <c r="M329" t="s">
        <v>352</v>
      </c>
      <c r="N329" t="s">
        <v>352</v>
      </c>
    </row>
    <row r="330" spans="1:14" ht="12.75">
      <c r="A330" t="s">
        <v>352</v>
      </c>
      <c r="B330" s="1">
        <v>36830</v>
      </c>
      <c r="C330">
        <f>AVERAGE(C329,C331)</f>
        <v>0.6785532407407407</v>
      </c>
      <c r="D330" t="s">
        <v>344</v>
      </c>
      <c r="E330" t="s">
        <v>352</v>
      </c>
      <c r="F330" t="s">
        <v>352</v>
      </c>
      <c r="G330" t="s">
        <v>345</v>
      </c>
      <c r="H330" t="s">
        <v>352</v>
      </c>
      <c r="I330" t="s">
        <v>352</v>
      </c>
      <c r="K330" s="2">
        <v>0.678472222222221</v>
      </c>
      <c r="L330" s="3">
        <f t="shared" si="15"/>
        <v>305.67847222222224</v>
      </c>
      <c r="M330" t="s">
        <v>352</v>
      </c>
      <c r="N330" t="s">
        <v>352</v>
      </c>
    </row>
    <row r="331" spans="1:14" ht="12.75">
      <c r="A331" s="4" t="s">
        <v>99</v>
      </c>
      <c r="B331" s="1">
        <v>36830</v>
      </c>
      <c r="C331" s="5">
        <v>0.680300925925926</v>
      </c>
      <c r="D331" t="s">
        <v>344</v>
      </c>
      <c r="E331">
        <v>0.671</v>
      </c>
      <c r="F331">
        <v>10.6224</v>
      </c>
      <c r="G331" t="s">
        <v>345</v>
      </c>
      <c r="H331">
        <v>1.66</v>
      </c>
      <c r="I331">
        <v>83.4252</v>
      </c>
      <c r="K331" s="2">
        <v>0.680555555555554</v>
      </c>
      <c r="L331" s="3">
        <f t="shared" si="15"/>
        <v>305.68055555555554</v>
      </c>
      <c r="M331">
        <f aca="true" t="shared" si="16" ref="M331:M364">500*F331/AVERAGE($Q$367,$Q$207)</f>
        <v>545.1130520460215</v>
      </c>
      <c r="N331">
        <f aca="true" t="shared" si="17" ref="N331:N364">(277-103)/(-60+(AVERAGE($P$207,$P$367)))*I331+277-((277-103)/(-60+(AVERAGE($P$207,$P$367)))*210)</f>
        <v>134.42845404319266</v>
      </c>
    </row>
    <row r="332" spans="1:14" ht="12.75">
      <c r="A332" t="s">
        <v>100</v>
      </c>
      <c r="B332" s="1">
        <v>36830</v>
      </c>
      <c r="C332" s="2">
        <v>0.6823842592592593</v>
      </c>
      <c r="D332" t="s">
        <v>344</v>
      </c>
      <c r="E332">
        <v>0.673</v>
      </c>
      <c r="F332">
        <v>10.2103</v>
      </c>
      <c r="G332" t="s">
        <v>345</v>
      </c>
      <c r="H332">
        <v>1.661</v>
      </c>
      <c r="I332">
        <v>85.7452</v>
      </c>
      <c r="K332" s="2">
        <v>0.682638888888888</v>
      </c>
      <c r="L332" s="3">
        <f t="shared" si="15"/>
        <v>305.6826388888889</v>
      </c>
      <c r="M332">
        <f t="shared" si="16"/>
        <v>523.9651863331725</v>
      </c>
      <c r="N332">
        <f t="shared" si="17"/>
        <v>137.04165972568072</v>
      </c>
    </row>
    <row r="333" spans="1:14" ht="12.75">
      <c r="A333" t="s">
        <v>101</v>
      </c>
      <c r="B333" s="1">
        <v>36830</v>
      </c>
      <c r="C333" s="2">
        <v>0.6844791666666666</v>
      </c>
      <c r="D333" t="s">
        <v>344</v>
      </c>
      <c r="E333">
        <v>0.673</v>
      </c>
      <c r="F333">
        <v>9.0392</v>
      </c>
      <c r="G333" t="s">
        <v>345</v>
      </c>
      <c r="H333">
        <v>1.661</v>
      </c>
      <c r="I333">
        <v>82.9704</v>
      </c>
      <c r="K333" s="2">
        <v>0.684722222222221</v>
      </c>
      <c r="L333" s="3">
        <f t="shared" si="15"/>
        <v>305.6847222222222</v>
      </c>
      <c r="M333">
        <f t="shared" si="16"/>
        <v>463.86747816448224</v>
      </c>
      <c r="N333">
        <f t="shared" si="17"/>
        <v>133.91617561888418</v>
      </c>
    </row>
    <row r="334" spans="1:14" ht="12.75">
      <c r="A334" t="s">
        <v>102</v>
      </c>
      <c r="B334" s="1">
        <v>36830</v>
      </c>
      <c r="C334" s="2">
        <v>0.6865625</v>
      </c>
      <c r="D334" t="s">
        <v>344</v>
      </c>
      <c r="E334">
        <v>0.675</v>
      </c>
      <c r="F334">
        <v>10.2401</v>
      </c>
      <c r="G334" t="s">
        <v>345</v>
      </c>
      <c r="H334">
        <v>1.581</v>
      </c>
      <c r="I334">
        <v>1.3414</v>
      </c>
      <c r="K334" s="2">
        <v>0.686805555555555</v>
      </c>
      <c r="L334" s="3">
        <f t="shared" si="15"/>
        <v>305.68680555555557</v>
      </c>
      <c r="M334">
        <f t="shared" si="16"/>
        <v>525.4944423347326</v>
      </c>
      <c r="N334">
        <f t="shared" si="17"/>
        <v>41.97075895689281</v>
      </c>
    </row>
    <row r="335" spans="1:14" ht="12.75">
      <c r="A335" t="s">
        <v>103</v>
      </c>
      <c r="B335" s="1">
        <v>36830</v>
      </c>
      <c r="C335" s="2">
        <v>0.6892824074074074</v>
      </c>
      <c r="D335" t="s">
        <v>344</v>
      </c>
      <c r="E335">
        <v>0.671</v>
      </c>
      <c r="F335">
        <v>9.2688</v>
      </c>
      <c r="G335" t="s">
        <v>345</v>
      </c>
      <c r="H335">
        <v>1.661</v>
      </c>
      <c r="I335">
        <v>80.3543</v>
      </c>
      <c r="K335" s="2">
        <v>0.688888888888888</v>
      </c>
      <c r="L335" s="3">
        <f t="shared" si="15"/>
        <v>305.68888888888887</v>
      </c>
      <c r="M335">
        <f t="shared" si="16"/>
        <v>475.6499338006631</v>
      </c>
      <c r="N335">
        <f t="shared" si="17"/>
        <v>130.96944829735097</v>
      </c>
    </row>
    <row r="336" spans="1:14" ht="12.75">
      <c r="A336" t="s">
        <v>104</v>
      </c>
      <c r="B336" s="1">
        <v>36830</v>
      </c>
      <c r="C336" s="2">
        <v>0.6913657407407406</v>
      </c>
      <c r="D336" t="s">
        <v>344</v>
      </c>
      <c r="E336">
        <v>0.673</v>
      </c>
      <c r="F336">
        <v>10.2079</v>
      </c>
      <c r="G336" t="s">
        <v>345</v>
      </c>
      <c r="H336">
        <v>1.663</v>
      </c>
      <c r="I336">
        <v>83.0447</v>
      </c>
      <c r="K336" s="2">
        <v>0.690972222222221</v>
      </c>
      <c r="L336" s="3">
        <f t="shared" si="15"/>
        <v>305.69097222222223</v>
      </c>
      <c r="M336">
        <f t="shared" si="16"/>
        <v>523.8420247759999</v>
      </c>
      <c r="N336">
        <f t="shared" si="17"/>
        <v>133.99986578362942</v>
      </c>
    </row>
    <row r="337" spans="1:14" ht="12.75">
      <c r="A337" t="s">
        <v>105</v>
      </c>
      <c r="B337" s="1">
        <v>36830</v>
      </c>
      <c r="C337" s="2">
        <v>0.6934490740740741</v>
      </c>
      <c r="D337" t="s">
        <v>344</v>
      </c>
      <c r="E337">
        <v>0.673</v>
      </c>
      <c r="F337">
        <v>9.2171</v>
      </c>
      <c r="G337" t="s">
        <v>345</v>
      </c>
      <c r="H337">
        <v>1.661</v>
      </c>
      <c r="I337">
        <v>86.0513</v>
      </c>
      <c r="K337" s="2">
        <v>0.693055555555555</v>
      </c>
      <c r="L337" s="3">
        <f t="shared" si="15"/>
        <v>305.69305555555553</v>
      </c>
      <c r="M337">
        <f t="shared" si="16"/>
        <v>472.99682858990286</v>
      </c>
      <c r="N337">
        <f t="shared" si="17"/>
        <v>137.38644518232277</v>
      </c>
    </row>
    <row r="338" spans="1:14" ht="12.75">
      <c r="A338" t="s">
        <v>352</v>
      </c>
      <c r="B338" s="1">
        <v>36830</v>
      </c>
      <c r="C338">
        <f>AVERAGE(C337,C339)</f>
        <v>0.6955324074074074</v>
      </c>
      <c r="D338" t="s">
        <v>344</v>
      </c>
      <c r="E338" t="s">
        <v>352</v>
      </c>
      <c r="F338" t="s">
        <v>352</v>
      </c>
      <c r="G338" t="s">
        <v>345</v>
      </c>
      <c r="H338" t="s">
        <v>352</v>
      </c>
      <c r="I338" t="s">
        <v>352</v>
      </c>
      <c r="K338" s="2">
        <v>0.695138888888888</v>
      </c>
      <c r="L338" s="3">
        <f t="shared" si="15"/>
        <v>305.6951388888889</v>
      </c>
      <c r="M338" t="s">
        <v>352</v>
      </c>
      <c r="N338" t="s">
        <v>352</v>
      </c>
    </row>
    <row r="339" spans="1:14" ht="12.75">
      <c r="A339" t="s">
        <v>106</v>
      </c>
      <c r="B339" s="1">
        <v>36830</v>
      </c>
      <c r="C339" s="2">
        <v>0.6976157407407407</v>
      </c>
      <c r="D339" t="s">
        <v>344</v>
      </c>
      <c r="E339">
        <v>0.671</v>
      </c>
      <c r="F339">
        <v>9.738</v>
      </c>
      <c r="G339" t="s">
        <v>345</v>
      </c>
      <c r="H339">
        <v>1.66</v>
      </c>
      <c r="I339">
        <v>84.5926</v>
      </c>
      <c r="K339" s="2">
        <v>0.697222222222221</v>
      </c>
      <c r="L339" s="3">
        <f t="shared" si="15"/>
        <v>305.6972222222222</v>
      </c>
      <c r="M339">
        <f t="shared" si="16"/>
        <v>499.72801822791047</v>
      </c>
      <c r="N339">
        <f t="shared" si="17"/>
        <v>135.74339210945843</v>
      </c>
    </row>
    <row r="340" spans="1:14" ht="12.75">
      <c r="A340" t="s">
        <v>107</v>
      </c>
      <c r="B340" s="1">
        <v>36830</v>
      </c>
      <c r="C340" s="2">
        <v>0.6997106481481481</v>
      </c>
      <c r="D340" t="s">
        <v>344</v>
      </c>
      <c r="E340">
        <v>0.673</v>
      </c>
      <c r="F340">
        <v>9.5097</v>
      </c>
      <c r="G340" t="s">
        <v>345</v>
      </c>
      <c r="H340">
        <v>1.661</v>
      </c>
      <c r="I340">
        <v>91.7992</v>
      </c>
      <c r="K340" s="2">
        <v>0.699305555555555</v>
      </c>
      <c r="L340" s="3">
        <f t="shared" si="15"/>
        <v>305.69930555555555</v>
      </c>
      <c r="M340">
        <f t="shared" si="16"/>
        <v>488.01227510186493</v>
      </c>
      <c r="N340">
        <f t="shared" si="17"/>
        <v>143.860774898863</v>
      </c>
    </row>
    <row r="341" spans="1:14" ht="12.75">
      <c r="A341" t="s">
        <v>108</v>
      </c>
      <c r="B341" s="1">
        <v>36830</v>
      </c>
      <c r="C341" s="2">
        <v>0.7017939814814814</v>
      </c>
      <c r="D341" t="s">
        <v>344</v>
      </c>
      <c r="E341">
        <v>0.671</v>
      </c>
      <c r="F341">
        <v>9.1521</v>
      </c>
      <c r="G341" t="s">
        <v>345</v>
      </c>
      <c r="H341">
        <v>1.661</v>
      </c>
      <c r="I341">
        <v>93.1876</v>
      </c>
      <c r="K341" s="2">
        <v>0.701388888888888</v>
      </c>
      <c r="L341" s="3">
        <f t="shared" si="15"/>
        <v>305.7013888888889</v>
      </c>
      <c r="M341">
        <f t="shared" si="16"/>
        <v>469.66120308314436</v>
      </c>
      <c r="N341">
        <f t="shared" si="17"/>
        <v>145.424643334021</v>
      </c>
    </row>
    <row r="342" spans="1:14" ht="12.75">
      <c r="A342" t="s">
        <v>109</v>
      </c>
      <c r="B342" s="1">
        <v>36830</v>
      </c>
      <c r="C342" s="2">
        <v>0.7038773148148149</v>
      </c>
      <c r="D342" t="s">
        <v>344</v>
      </c>
      <c r="E342">
        <v>0.673</v>
      </c>
      <c r="F342">
        <v>9.0199</v>
      </c>
      <c r="G342" t="s">
        <v>345</v>
      </c>
      <c r="H342">
        <v>1.663</v>
      </c>
      <c r="I342">
        <v>92.7306</v>
      </c>
      <c r="K342" s="2">
        <v>0.703472222222221</v>
      </c>
      <c r="L342" s="3">
        <f t="shared" si="15"/>
        <v>305.7034722222222</v>
      </c>
      <c r="M342">
        <f t="shared" si="16"/>
        <v>462.8770539755524</v>
      </c>
      <c r="N342">
        <f t="shared" si="17"/>
        <v>144.9098868698412</v>
      </c>
    </row>
    <row r="343" spans="1:14" ht="12.75">
      <c r="A343" t="s">
        <v>110</v>
      </c>
      <c r="B343" s="1">
        <v>36830</v>
      </c>
      <c r="C343" s="2">
        <v>0.7059606481481482</v>
      </c>
      <c r="D343" t="s">
        <v>344</v>
      </c>
      <c r="E343">
        <v>0.673</v>
      </c>
      <c r="F343">
        <v>10.3908</v>
      </c>
      <c r="G343" t="s">
        <v>345</v>
      </c>
      <c r="H343">
        <v>1.661</v>
      </c>
      <c r="I343">
        <v>88.5198</v>
      </c>
      <c r="K343" s="2">
        <v>0.705555555555555</v>
      </c>
      <c r="L343" s="3">
        <f t="shared" si="15"/>
        <v>305.7055555555556</v>
      </c>
      <c r="M343">
        <f t="shared" si="16"/>
        <v>533.2279617788635</v>
      </c>
      <c r="N343">
        <f t="shared" si="17"/>
        <v>140.16691855612535</v>
      </c>
    </row>
    <row r="344" spans="1:14" ht="12.75">
      <c r="A344" t="s">
        <v>111</v>
      </c>
      <c r="B344" s="1">
        <v>36830</v>
      </c>
      <c r="C344" s="2">
        <v>0.7080439814814815</v>
      </c>
      <c r="D344" t="s">
        <v>344</v>
      </c>
      <c r="E344">
        <v>0.673</v>
      </c>
      <c r="F344">
        <v>9.1476</v>
      </c>
      <c r="G344" t="s">
        <v>345</v>
      </c>
      <c r="H344">
        <v>1.661</v>
      </c>
      <c r="I344">
        <v>90.7848</v>
      </c>
      <c r="K344" s="2">
        <v>0.707638888888888</v>
      </c>
      <c r="L344" s="3">
        <f t="shared" si="15"/>
        <v>305.7076388888889</v>
      </c>
      <c r="M344">
        <f t="shared" si="16"/>
        <v>469.4302751634457</v>
      </c>
      <c r="N344">
        <f t="shared" si="17"/>
        <v>142.71817324183027</v>
      </c>
    </row>
    <row r="345" spans="1:14" ht="12.75">
      <c r="A345" t="s">
        <v>112</v>
      </c>
      <c r="B345" s="1">
        <v>36830</v>
      </c>
      <c r="C345" s="2">
        <v>0.7101273148148147</v>
      </c>
      <c r="D345" t="s">
        <v>344</v>
      </c>
      <c r="E345">
        <v>0.671</v>
      </c>
      <c r="F345">
        <v>9.1037</v>
      </c>
      <c r="G345" t="s">
        <v>345</v>
      </c>
      <c r="H345">
        <v>1.66</v>
      </c>
      <c r="I345">
        <v>89.8417</v>
      </c>
      <c r="K345" s="2">
        <v>0.709722222222221</v>
      </c>
      <c r="L345" s="3">
        <f t="shared" si="15"/>
        <v>305.70972222222224</v>
      </c>
      <c r="M345">
        <f t="shared" si="16"/>
        <v>467.1774450134965</v>
      </c>
      <c r="N345">
        <f t="shared" si="17"/>
        <v>141.65588260426367</v>
      </c>
    </row>
    <row r="346" spans="1:14" ht="12.75">
      <c r="A346" t="s">
        <v>113</v>
      </c>
      <c r="B346" s="1">
        <v>36830</v>
      </c>
      <c r="C346" s="2">
        <v>0.7122222222222222</v>
      </c>
      <c r="D346" t="s">
        <v>344</v>
      </c>
      <c r="E346">
        <v>0.673</v>
      </c>
      <c r="F346">
        <v>9.5591</v>
      </c>
      <c r="G346" t="s">
        <v>345</v>
      </c>
      <c r="H346">
        <v>1.661</v>
      </c>
      <c r="I346">
        <v>89.0812</v>
      </c>
      <c r="K346" s="2">
        <v>0.711805555555554</v>
      </c>
      <c r="L346" s="3">
        <f t="shared" si="15"/>
        <v>305.71180555555554</v>
      </c>
      <c r="M346">
        <f t="shared" si="16"/>
        <v>490.5473504870014</v>
      </c>
      <c r="N346">
        <f t="shared" si="17"/>
        <v>140.79926927601704</v>
      </c>
    </row>
    <row r="347" spans="1:14" ht="12.75">
      <c r="A347" t="s">
        <v>114</v>
      </c>
      <c r="B347" s="1">
        <v>36830</v>
      </c>
      <c r="C347" s="2">
        <v>0.7143055555555556</v>
      </c>
      <c r="D347" t="s">
        <v>344</v>
      </c>
      <c r="E347">
        <v>0.673</v>
      </c>
      <c r="F347">
        <v>9.9659</v>
      </c>
      <c r="G347" t="s">
        <v>345</v>
      </c>
      <c r="H347">
        <v>1.66</v>
      </c>
      <c r="I347">
        <v>89.3211</v>
      </c>
      <c r="K347" s="2">
        <v>0.713888888888888</v>
      </c>
      <c r="L347" s="3">
        <f t="shared" si="15"/>
        <v>305.7138888888889</v>
      </c>
      <c r="M347">
        <f t="shared" si="16"/>
        <v>511.42323442776063</v>
      </c>
      <c r="N347">
        <f t="shared" si="17"/>
        <v>141.06948826016745</v>
      </c>
    </row>
    <row r="348" spans="1:14" ht="12.75">
      <c r="A348" t="s">
        <v>115</v>
      </c>
      <c r="B348" s="1">
        <v>36830</v>
      </c>
      <c r="C348" s="2">
        <v>0.7163888888888889</v>
      </c>
      <c r="D348" t="s">
        <v>344</v>
      </c>
      <c r="E348">
        <v>0.673</v>
      </c>
      <c r="F348">
        <v>9.2018</v>
      </c>
      <c r="G348" t="s">
        <v>345</v>
      </c>
      <c r="H348">
        <v>1.661</v>
      </c>
      <c r="I348">
        <v>88.3344</v>
      </c>
      <c r="K348" s="2">
        <v>0.715972222222221</v>
      </c>
      <c r="L348" s="3">
        <f t="shared" si="15"/>
        <v>305.7159722222222</v>
      </c>
      <c r="M348">
        <f t="shared" si="16"/>
        <v>472.2116736629274</v>
      </c>
      <c r="N348">
        <f t="shared" si="17"/>
        <v>139.95808737787823</v>
      </c>
    </row>
    <row r="349" spans="1:14" ht="12.75">
      <c r="A349" t="s">
        <v>116</v>
      </c>
      <c r="B349" s="1">
        <v>36830</v>
      </c>
      <c r="C349" s="2">
        <v>0.7184722222222222</v>
      </c>
      <c r="D349" t="s">
        <v>344</v>
      </c>
      <c r="E349">
        <v>0.673</v>
      </c>
      <c r="F349">
        <v>10.158</v>
      </c>
      <c r="G349" t="s">
        <v>345</v>
      </c>
      <c r="H349">
        <v>1.661</v>
      </c>
      <c r="I349">
        <v>89.3755</v>
      </c>
      <c r="K349" s="2">
        <v>0.718055555555555</v>
      </c>
      <c r="L349" s="3">
        <f t="shared" si="15"/>
        <v>305.71805555555557</v>
      </c>
      <c r="M349">
        <f t="shared" si="16"/>
        <v>521.2812907331191</v>
      </c>
      <c r="N349">
        <f t="shared" si="17"/>
        <v>141.13076342789478</v>
      </c>
    </row>
    <row r="350" spans="1:14" ht="12.75">
      <c r="A350" t="s">
        <v>117</v>
      </c>
      <c r="B350" s="1">
        <v>36830</v>
      </c>
      <c r="C350" s="2">
        <v>0.7205555555555555</v>
      </c>
      <c r="D350" t="s">
        <v>344</v>
      </c>
      <c r="E350">
        <v>0.673</v>
      </c>
      <c r="F350">
        <v>9.6948</v>
      </c>
      <c r="G350" t="s">
        <v>345</v>
      </c>
      <c r="H350">
        <v>1.661</v>
      </c>
      <c r="I350">
        <v>88.3693</v>
      </c>
      <c r="K350" s="2">
        <v>0.720138888888888</v>
      </c>
      <c r="L350" s="3">
        <f t="shared" si="15"/>
        <v>305.72013888888887</v>
      </c>
      <c r="M350">
        <f t="shared" si="16"/>
        <v>497.51111019880335</v>
      </c>
      <c r="N350">
        <f t="shared" si="17"/>
        <v>139.9973981012915</v>
      </c>
    </row>
    <row r="351" spans="1:14" ht="12.75">
      <c r="A351" t="s">
        <v>118</v>
      </c>
      <c r="B351" s="1">
        <v>36830</v>
      </c>
      <c r="C351" s="2">
        <v>0.7226388888888889</v>
      </c>
      <c r="D351" t="s">
        <v>344</v>
      </c>
      <c r="E351">
        <v>0.675</v>
      </c>
      <c r="F351">
        <v>9.5366</v>
      </c>
      <c r="G351" t="s">
        <v>345</v>
      </c>
      <c r="H351">
        <v>1.663</v>
      </c>
      <c r="I351">
        <v>90.5572</v>
      </c>
      <c r="K351" s="2">
        <v>0.722222222222221</v>
      </c>
      <c r="L351" s="3">
        <f t="shared" si="15"/>
        <v>305.72222222222223</v>
      </c>
      <c r="M351">
        <f t="shared" si="16"/>
        <v>489.392710888508</v>
      </c>
      <c r="N351">
        <f t="shared" si="17"/>
        <v>142.4618087533241</v>
      </c>
    </row>
    <row r="352" spans="1:14" ht="12.75">
      <c r="A352" t="s">
        <v>119</v>
      </c>
      <c r="B352" s="1">
        <v>36830</v>
      </c>
      <c r="C352" s="2">
        <v>0.7247222222222223</v>
      </c>
      <c r="D352" t="s">
        <v>344</v>
      </c>
      <c r="E352">
        <v>0.673</v>
      </c>
      <c r="F352">
        <v>9.1122</v>
      </c>
      <c r="G352" t="s">
        <v>345</v>
      </c>
      <c r="H352">
        <v>1.663</v>
      </c>
      <c r="I352">
        <v>89.1163</v>
      </c>
      <c r="K352" s="2">
        <v>0.724305555555555</v>
      </c>
      <c r="L352" s="3">
        <f t="shared" si="15"/>
        <v>305.72430555555553</v>
      </c>
      <c r="M352">
        <f t="shared" si="16"/>
        <v>467.61364219514945</v>
      </c>
      <c r="N352">
        <f t="shared" si="17"/>
        <v>140.83880527578228</v>
      </c>
    </row>
    <row r="353" spans="1:14" ht="12.75">
      <c r="A353" t="s">
        <v>120</v>
      </c>
      <c r="B353" s="1">
        <v>36830</v>
      </c>
      <c r="C353" s="2">
        <v>0.7268171296296296</v>
      </c>
      <c r="D353" t="s">
        <v>344</v>
      </c>
      <c r="E353">
        <v>0.673</v>
      </c>
      <c r="F353">
        <v>9.9561</v>
      </c>
      <c r="G353" t="s">
        <v>345</v>
      </c>
      <c r="H353">
        <v>1.661</v>
      </c>
      <c r="I353">
        <v>90.5438</v>
      </c>
      <c r="K353" s="2">
        <v>0.726388888888888</v>
      </c>
      <c r="L353" s="3">
        <f t="shared" si="15"/>
        <v>305.7263888888889</v>
      </c>
      <c r="M353">
        <f t="shared" si="16"/>
        <v>510.9203247359724</v>
      </c>
      <c r="N353">
        <f t="shared" si="17"/>
        <v>142.44671523774426</v>
      </c>
    </row>
    <row r="354" spans="1:14" ht="12.75">
      <c r="A354" t="s">
        <v>121</v>
      </c>
      <c r="B354" s="1">
        <v>36830</v>
      </c>
      <c r="C354" s="2">
        <v>0.728900462962963</v>
      </c>
      <c r="D354" t="s">
        <v>344</v>
      </c>
      <c r="E354">
        <v>0.671</v>
      </c>
      <c r="F354">
        <v>9.6326</v>
      </c>
      <c r="G354" t="s">
        <v>345</v>
      </c>
      <c r="H354">
        <v>1.663</v>
      </c>
      <c r="I354">
        <v>88.8566</v>
      </c>
      <c r="K354" s="2">
        <v>0.728472222222221</v>
      </c>
      <c r="L354" s="3">
        <f t="shared" si="15"/>
        <v>305.7284722222222</v>
      </c>
      <c r="M354">
        <f t="shared" si="16"/>
        <v>494.3191731754129</v>
      </c>
      <c r="N354">
        <f t="shared" si="17"/>
        <v>140.54628393278998</v>
      </c>
    </row>
    <row r="355" spans="1:14" ht="12.75">
      <c r="A355" t="s">
        <v>122</v>
      </c>
      <c r="B355" s="1">
        <v>36830</v>
      </c>
      <c r="C355" s="2">
        <v>0.7309837962962963</v>
      </c>
      <c r="D355" t="s">
        <v>344</v>
      </c>
      <c r="E355">
        <v>0.671</v>
      </c>
      <c r="F355">
        <v>9.7845</v>
      </c>
      <c r="G355" t="s">
        <v>345</v>
      </c>
      <c r="H355">
        <v>1.661</v>
      </c>
      <c r="I355">
        <v>94.6586</v>
      </c>
      <c r="K355" s="2">
        <v>0.730555555555555</v>
      </c>
      <c r="L355" s="3">
        <f t="shared" si="15"/>
        <v>305.73055555555555</v>
      </c>
      <c r="M355">
        <f t="shared" si="16"/>
        <v>502.11427339813</v>
      </c>
      <c r="N355">
        <f t="shared" si="17"/>
        <v>147.08155090252959</v>
      </c>
    </row>
    <row r="356" spans="1:14" ht="12.75">
      <c r="A356" t="s">
        <v>352</v>
      </c>
      <c r="B356" s="1">
        <v>36830</v>
      </c>
      <c r="C356">
        <f>AVERAGE(C355,C358)</f>
        <v>0.7341087962962962</v>
      </c>
      <c r="D356" t="s">
        <v>344</v>
      </c>
      <c r="E356" t="s">
        <v>352</v>
      </c>
      <c r="F356" t="s">
        <v>352</v>
      </c>
      <c r="G356" t="s">
        <v>345</v>
      </c>
      <c r="H356" t="s">
        <v>352</v>
      </c>
      <c r="I356" t="s">
        <v>352</v>
      </c>
      <c r="K356" s="2">
        <v>0.732638888888888</v>
      </c>
      <c r="L356" s="3">
        <f t="shared" si="15"/>
        <v>305.7326388888889</v>
      </c>
      <c r="M356" t="s">
        <v>352</v>
      </c>
      <c r="N356" t="s">
        <v>352</v>
      </c>
    </row>
    <row r="357" spans="1:14" ht="12.75">
      <c r="A357" t="s">
        <v>352</v>
      </c>
      <c r="B357" s="1">
        <v>36830</v>
      </c>
      <c r="C357">
        <f>AVERAGE(C356,C358)</f>
        <v>0.7356712962962962</v>
      </c>
      <c r="D357" t="s">
        <v>344</v>
      </c>
      <c r="E357" t="s">
        <v>352</v>
      </c>
      <c r="F357" t="s">
        <v>352</v>
      </c>
      <c r="G357" t="s">
        <v>345</v>
      </c>
      <c r="H357" t="s">
        <v>352</v>
      </c>
      <c r="I357" t="s">
        <v>352</v>
      </c>
      <c r="K357" s="2">
        <v>0.734722222222221</v>
      </c>
      <c r="L357" s="3">
        <f t="shared" si="15"/>
        <v>305.7347222222222</v>
      </c>
      <c r="M357" t="s">
        <v>352</v>
      </c>
      <c r="N357" t="s">
        <v>352</v>
      </c>
    </row>
    <row r="358" spans="1:14" ht="12.75">
      <c r="A358" t="s">
        <v>123</v>
      </c>
      <c r="B358" s="1">
        <v>36830</v>
      </c>
      <c r="C358" s="2">
        <v>0.7372337962962963</v>
      </c>
      <c r="D358" t="s">
        <v>344</v>
      </c>
      <c r="E358">
        <v>0.675</v>
      </c>
      <c r="F358">
        <v>9.4071</v>
      </c>
      <c r="G358" t="s">
        <v>345</v>
      </c>
      <c r="H358">
        <v>1.663</v>
      </c>
      <c r="I358">
        <v>90.9198</v>
      </c>
      <c r="K358" s="2">
        <v>0.736805555555555</v>
      </c>
      <c r="L358" s="3">
        <f t="shared" si="15"/>
        <v>305.7368055555556</v>
      </c>
      <c r="M358">
        <f t="shared" si="16"/>
        <v>482.7471185327353</v>
      </c>
      <c r="N358">
        <f t="shared" si="17"/>
        <v>142.87023477938888</v>
      </c>
    </row>
    <row r="359" spans="1:14" ht="12.75">
      <c r="A359" t="s">
        <v>124</v>
      </c>
      <c r="B359" s="1">
        <v>36830</v>
      </c>
      <c r="C359" s="2">
        <v>0.7393171296296296</v>
      </c>
      <c r="D359" t="s">
        <v>344</v>
      </c>
      <c r="E359">
        <v>0.673</v>
      </c>
      <c r="F359">
        <v>9.1597</v>
      </c>
      <c r="G359" t="s">
        <v>345</v>
      </c>
      <c r="H359">
        <v>1.66</v>
      </c>
      <c r="I359">
        <v>96.3818</v>
      </c>
      <c r="K359" s="2">
        <v>0.738888888888888</v>
      </c>
      <c r="L359" s="3">
        <f t="shared" si="15"/>
        <v>305.7388888888889</v>
      </c>
      <c r="M359">
        <f t="shared" si="16"/>
        <v>470.0512146808577</v>
      </c>
      <c r="N359">
        <f t="shared" si="17"/>
        <v>149.0225319508328</v>
      </c>
    </row>
    <row r="360" spans="1:14" ht="12.75">
      <c r="A360" t="s">
        <v>125</v>
      </c>
      <c r="B360" s="1">
        <v>36830</v>
      </c>
      <c r="C360" s="2">
        <v>0.7414120370370371</v>
      </c>
      <c r="D360" t="s">
        <v>344</v>
      </c>
      <c r="E360">
        <v>0.673</v>
      </c>
      <c r="F360">
        <v>10.5623</v>
      </c>
      <c r="G360" t="s">
        <v>345</v>
      </c>
      <c r="H360">
        <v>1.661</v>
      </c>
      <c r="I360">
        <v>93.7259</v>
      </c>
      <c r="K360" s="2">
        <v>0.740972222222221</v>
      </c>
      <c r="L360" s="3">
        <f t="shared" si="15"/>
        <v>305.74097222222224</v>
      </c>
      <c r="M360">
        <f t="shared" si="16"/>
        <v>542.0288813851571</v>
      </c>
      <c r="N360">
        <f t="shared" si="17"/>
        <v>146.0309746352638</v>
      </c>
    </row>
    <row r="361" spans="1:14" ht="12.75">
      <c r="A361" t="s">
        <v>126</v>
      </c>
      <c r="B361" s="1">
        <v>36830</v>
      </c>
      <c r="C361" s="2">
        <v>0.7434953703703703</v>
      </c>
      <c r="D361" t="s">
        <v>344</v>
      </c>
      <c r="E361">
        <v>0.673</v>
      </c>
      <c r="F361">
        <v>10.001</v>
      </c>
      <c r="G361" t="s">
        <v>345</v>
      </c>
      <c r="H361">
        <v>1.661</v>
      </c>
      <c r="I361">
        <v>114.8071</v>
      </c>
      <c r="K361" s="2">
        <v>0.743055555555554</v>
      </c>
      <c r="L361" s="3">
        <f t="shared" si="15"/>
        <v>305.74305555555554</v>
      </c>
      <c r="M361">
        <f t="shared" si="16"/>
        <v>513.2244722014102</v>
      </c>
      <c r="N361">
        <f t="shared" si="17"/>
        <v>169.77645378770686</v>
      </c>
    </row>
    <row r="362" spans="1:14" ht="12.75">
      <c r="A362" t="s">
        <v>352</v>
      </c>
      <c r="B362" s="1">
        <v>36830</v>
      </c>
      <c r="C362">
        <f>AVERAGE(C361,C363)</f>
        <v>0.7455787037037036</v>
      </c>
      <c r="D362" t="s">
        <v>344</v>
      </c>
      <c r="E362" t="s">
        <v>352</v>
      </c>
      <c r="F362" t="s">
        <v>352</v>
      </c>
      <c r="G362" t="s">
        <v>345</v>
      </c>
      <c r="H362" t="s">
        <v>352</v>
      </c>
      <c r="I362" t="s">
        <v>352</v>
      </c>
      <c r="K362" s="2">
        <v>0.745138888888888</v>
      </c>
      <c r="L362" s="3">
        <f t="shared" si="15"/>
        <v>305.7451388888889</v>
      </c>
      <c r="M362" t="s">
        <v>352</v>
      </c>
      <c r="N362" t="s">
        <v>352</v>
      </c>
    </row>
    <row r="363" spans="1:14" ht="12.75">
      <c r="A363" t="s">
        <v>127</v>
      </c>
      <c r="B363" s="1">
        <v>36830</v>
      </c>
      <c r="C363" s="2">
        <v>0.747662037037037</v>
      </c>
      <c r="D363" t="s">
        <v>344</v>
      </c>
      <c r="E363">
        <v>0.673</v>
      </c>
      <c r="F363">
        <v>9.7426</v>
      </c>
      <c r="G363" t="s">
        <v>345</v>
      </c>
      <c r="H363">
        <v>1.661</v>
      </c>
      <c r="I363">
        <v>154.963</v>
      </c>
      <c r="K363" s="2">
        <v>0.747222222222221</v>
      </c>
      <c r="L363" s="3">
        <f t="shared" si="15"/>
        <v>305.7472222222222</v>
      </c>
      <c r="M363">
        <f t="shared" si="16"/>
        <v>499.964077879158</v>
      </c>
      <c r="N363">
        <f t="shared" si="17"/>
        <v>215.0073270917686</v>
      </c>
    </row>
    <row r="364" spans="1:16" ht="12.75">
      <c r="A364" t="s">
        <v>128</v>
      </c>
      <c r="B364" s="1">
        <v>36830</v>
      </c>
      <c r="C364" s="2">
        <v>0.7497453703703704</v>
      </c>
      <c r="D364" t="s">
        <v>344</v>
      </c>
      <c r="E364">
        <v>0.673</v>
      </c>
      <c r="F364">
        <v>9.5629</v>
      </c>
      <c r="G364" t="s">
        <v>345</v>
      </c>
      <c r="H364">
        <v>1.661</v>
      </c>
      <c r="I364">
        <v>101.6231</v>
      </c>
      <c r="K364" s="2">
        <v>0.749305555555555</v>
      </c>
      <c r="L364" s="3">
        <f t="shared" si="15"/>
        <v>305.74930555555557</v>
      </c>
      <c r="M364">
        <f t="shared" si="16"/>
        <v>490.7423562858581</v>
      </c>
      <c r="N364">
        <f t="shared" si="17"/>
        <v>154.92623666791243</v>
      </c>
      <c r="P364" t="s">
        <v>129</v>
      </c>
    </row>
    <row r="365" spans="1:17" ht="12.75">
      <c r="A365" t="s">
        <v>130</v>
      </c>
      <c r="B365" s="1">
        <v>36830</v>
      </c>
      <c r="C365" s="2">
        <v>0.7518287037037038</v>
      </c>
      <c r="D365" t="s">
        <v>344</v>
      </c>
      <c r="E365">
        <v>0.671</v>
      </c>
      <c r="F365">
        <v>8.6286</v>
      </c>
      <c r="G365" t="s">
        <v>345</v>
      </c>
      <c r="H365">
        <v>1.66</v>
      </c>
      <c r="I365">
        <v>281.052</v>
      </c>
      <c r="K365" s="2">
        <v>0.751388888888888</v>
      </c>
      <c r="L365" s="3">
        <f t="shared" si="15"/>
        <v>305.75138888888887</v>
      </c>
      <c r="M365" t="s">
        <v>352</v>
      </c>
      <c r="N365" t="s">
        <v>352</v>
      </c>
      <c r="P365" t="s">
        <v>353</v>
      </c>
      <c r="Q365" t="s">
        <v>344</v>
      </c>
    </row>
    <row r="366" spans="1:14" ht="12.75">
      <c r="A366" t="s">
        <v>131</v>
      </c>
      <c r="B366" s="1">
        <v>36830</v>
      </c>
      <c r="C366" s="2">
        <v>0.753912037037037</v>
      </c>
      <c r="D366" t="s">
        <v>344</v>
      </c>
      <c r="E366">
        <v>0.673</v>
      </c>
      <c r="F366">
        <v>4.3126</v>
      </c>
      <c r="G366" t="s">
        <v>345</v>
      </c>
      <c r="H366">
        <v>1.663</v>
      </c>
      <c r="I366">
        <v>76.7929</v>
      </c>
      <c r="K366" s="2">
        <v>0.753472222222221</v>
      </c>
      <c r="L366" s="3">
        <f t="shared" si="15"/>
        <v>305.75347222222223</v>
      </c>
      <c r="M366" t="s">
        <v>352</v>
      </c>
      <c r="N366" t="s">
        <v>352</v>
      </c>
    </row>
    <row r="367" spans="1:14" ht="12.75">
      <c r="A367" t="s">
        <v>132</v>
      </c>
      <c r="B367" s="1">
        <v>36830</v>
      </c>
      <c r="C367" s="2">
        <v>0.7559953703703703</v>
      </c>
      <c r="D367" t="s">
        <v>344</v>
      </c>
      <c r="E367">
        <v>0.671</v>
      </c>
      <c r="F367">
        <v>3.1793</v>
      </c>
      <c r="G367" t="s">
        <v>345</v>
      </c>
      <c r="H367">
        <v>1.663</v>
      </c>
      <c r="I367">
        <v>61.5794</v>
      </c>
      <c r="K367" s="2">
        <v>0.755555555555554</v>
      </c>
      <c r="L367" s="3">
        <f t="shared" si="15"/>
        <v>305.75555555555553</v>
      </c>
      <c r="M367" t="s">
        <v>352</v>
      </c>
      <c r="N367" t="s">
        <v>352</v>
      </c>
    </row>
    <row r="368" spans="1:14" ht="12.75">
      <c r="A368" t="s">
        <v>133</v>
      </c>
      <c r="B368" s="1">
        <v>36830</v>
      </c>
      <c r="C368" s="2">
        <v>0.7580902777777778</v>
      </c>
      <c r="D368" t="s">
        <v>344</v>
      </c>
      <c r="E368">
        <v>0.671</v>
      </c>
      <c r="F368">
        <v>3.1928</v>
      </c>
      <c r="G368" t="s">
        <v>345</v>
      </c>
      <c r="H368">
        <v>1.665</v>
      </c>
      <c r="I368">
        <v>44.1773</v>
      </c>
      <c r="K368" s="2">
        <v>0.757638888888888</v>
      </c>
      <c r="L368" s="3">
        <f t="shared" si="15"/>
        <v>305.7576388888889</v>
      </c>
      <c r="M368" t="s">
        <v>352</v>
      </c>
      <c r="N368" t="s">
        <v>352</v>
      </c>
    </row>
    <row r="369" spans="1:16" ht="12.75">
      <c r="A369" t="s">
        <v>134</v>
      </c>
      <c r="B369" s="1">
        <v>36830</v>
      </c>
      <c r="C369" s="2">
        <v>0.7602314814814815</v>
      </c>
      <c r="D369" t="s">
        <v>344</v>
      </c>
      <c r="E369">
        <v>0.673</v>
      </c>
      <c r="F369">
        <v>10.4345</v>
      </c>
      <c r="G369" t="s">
        <v>345</v>
      </c>
      <c r="H369">
        <v>1.661</v>
      </c>
      <c r="I369">
        <v>115.6579</v>
      </c>
      <c r="K369" s="2">
        <v>0.759722222222221</v>
      </c>
      <c r="L369" s="3">
        <f t="shared" si="15"/>
        <v>305.7597222222222</v>
      </c>
      <c r="M369">
        <f aca="true" t="shared" si="18" ref="M369:M432">500*F369/AVERAGE($Q$367,$Q$6)</f>
        <v>513.1754962327622</v>
      </c>
      <c r="N369">
        <f aca="true" t="shared" si="19" ref="N369:N432">(277-103)/(-60+(AVERAGE($Q$4,$P$367)))*I369+277-((277-103)/(-60+(AVERAGE($Q$4,$P$367)))*210)</f>
        <v>165.5564369072431</v>
      </c>
      <c r="P369" t="s">
        <v>135</v>
      </c>
    </row>
    <row r="370" spans="1:14" ht="12.75">
      <c r="A370" t="s">
        <v>136</v>
      </c>
      <c r="B370" s="1">
        <v>36830</v>
      </c>
      <c r="C370" s="2">
        <v>0.7622569444444444</v>
      </c>
      <c r="D370" t="s">
        <v>344</v>
      </c>
      <c r="E370">
        <v>0.673</v>
      </c>
      <c r="F370">
        <v>12.6145</v>
      </c>
      <c r="G370" t="s">
        <v>345</v>
      </c>
      <c r="H370">
        <v>1.658</v>
      </c>
      <c r="I370">
        <v>310.4608</v>
      </c>
      <c r="K370" s="2">
        <v>0.761805555555554</v>
      </c>
      <c r="L370" s="3">
        <f t="shared" si="15"/>
        <v>305.76180555555555</v>
      </c>
      <c r="M370">
        <f t="shared" si="18"/>
        <v>620.3893140282887</v>
      </c>
      <c r="N370">
        <f t="shared" si="19"/>
        <v>395.6714044222974</v>
      </c>
    </row>
    <row r="371" spans="1:14" ht="12.75">
      <c r="A371" t="s">
        <v>137</v>
      </c>
      <c r="B371" s="1">
        <v>36830</v>
      </c>
      <c r="C371" s="2">
        <v>0.7643402777777778</v>
      </c>
      <c r="D371" t="s">
        <v>344</v>
      </c>
      <c r="E371">
        <v>0.673</v>
      </c>
      <c r="F371">
        <v>10.7633</v>
      </c>
      <c r="G371" t="s">
        <v>345</v>
      </c>
      <c r="H371">
        <v>1.661</v>
      </c>
      <c r="I371">
        <v>342.5224</v>
      </c>
      <c r="K371" s="2">
        <v>0.763888888888888</v>
      </c>
      <c r="L371" s="3">
        <f t="shared" si="15"/>
        <v>305.7638888888889</v>
      </c>
      <c r="M371">
        <f t="shared" si="18"/>
        <v>529.346094072748</v>
      </c>
      <c r="N371">
        <f t="shared" si="19"/>
        <v>433.5448346560397</v>
      </c>
    </row>
    <row r="372" spans="1:14" ht="12.75">
      <c r="A372" t="s">
        <v>138</v>
      </c>
      <c r="B372" s="1">
        <v>36830</v>
      </c>
      <c r="C372" s="2">
        <v>0.7664236111111111</v>
      </c>
      <c r="D372" t="s">
        <v>344</v>
      </c>
      <c r="E372">
        <v>0.673</v>
      </c>
      <c r="F372">
        <v>12.2947</v>
      </c>
      <c r="G372" t="s">
        <v>345</v>
      </c>
      <c r="H372">
        <v>1.661</v>
      </c>
      <c r="I372">
        <v>215.8712</v>
      </c>
      <c r="K372" s="2">
        <v>0.765972222222221</v>
      </c>
      <c r="L372" s="3">
        <f t="shared" si="15"/>
        <v>305.7659722222222</v>
      </c>
      <c r="M372">
        <f t="shared" si="18"/>
        <v>604.6613420415872</v>
      </c>
      <c r="N372">
        <f t="shared" si="19"/>
        <v>283.9354768192587</v>
      </c>
    </row>
    <row r="373" spans="1:14" ht="12.75">
      <c r="A373" t="s">
        <v>139</v>
      </c>
      <c r="B373" s="1">
        <v>36830</v>
      </c>
      <c r="C373" s="2">
        <v>0.7685069444444445</v>
      </c>
      <c r="D373" t="s">
        <v>344</v>
      </c>
      <c r="E373">
        <v>0.671</v>
      </c>
      <c r="F373">
        <v>10.6104</v>
      </c>
      <c r="G373" t="s">
        <v>345</v>
      </c>
      <c r="H373">
        <v>1.661</v>
      </c>
      <c r="I373">
        <v>165.4685</v>
      </c>
      <c r="K373" s="2">
        <v>0.768055555555553</v>
      </c>
      <c r="L373" s="3">
        <f t="shared" si="15"/>
        <v>305.7680555555556</v>
      </c>
      <c r="M373">
        <f t="shared" si="18"/>
        <v>521.8263726319516</v>
      </c>
      <c r="N373">
        <f t="shared" si="19"/>
        <v>224.39624165812393</v>
      </c>
    </row>
    <row r="374" spans="1:14" ht="12.75">
      <c r="A374" t="s">
        <v>140</v>
      </c>
      <c r="B374" s="1">
        <v>36830</v>
      </c>
      <c r="C374" s="2">
        <v>0.7706018518518518</v>
      </c>
      <c r="D374" t="s">
        <v>344</v>
      </c>
      <c r="E374">
        <v>0.673</v>
      </c>
      <c r="F374">
        <v>12.4388</v>
      </c>
      <c r="G374" t="s">
        <v>345</v>
      </c>
      <c r="H374">
        <v>1.661</v>
      </c>
      <c r="I374">
        <v>270.4838</v>
      </c>
      <c r="K374" s="2">
        <v>0.770138888888888</v>
      </c>
      <c r="L374" s="3">
        <f t="shared" si="15"/>
        <v>305.7701388888889</v>
      </c>
      <c r="M374">
        <f t="shared" si="18"/>
        <v>611.7482737591722</v>
      </c>
      <c r="N374">
        <f t="shared" si="19"/>
        <v>348.447743704981</v>
      </c>
    </row>
    <row r="375" spans="1:14" ht="12.75">
      <c r="A375" t="s">
        <v>141</v>
      </c>
      <c r="B375" s="1">
        <v>36830</v>
      </c>
      <c r="C375" s="2">
        <v>0.7726851851851851</v>
      </c>
      <c r="D375" t="s">
        <v>344</v>
      </c>
      <c r="E375">
        <v>0.673</v>
      </c>
      <c r="F375">
        <v>10.2667</v>
      </c>
      <c r="G375" t="s">
        <v>345</v>
      </c>
      <c r="H375">
        <v>1.661</v>
      </c>
      <c r="I375">
        <v>173.1378</v>
      </c>
      <c r="K375" s="2">
        <v>0.772222222222221</v>
      </c>
      <c r="L375" s="3">
        <f t="shared" si="15"/>
        <v>305.77222222222224</v>
      </c>
      <c r="M375">
        <f t="shared" si="18"/>
        <v>504.92298310152853</v>
      </c>
      <c r="N375">
        <f t="shared" si="19"/>
        <v>233.45576141046445</v>
      </c>
    </row>
    <row r="376" spans="1:14" ht="12.75">
      <c r="A376" t="s">
        <v>142</v>
      </c>
      <c r="B376" s="1">
        <v>36830</v>
      </c>
      <c r="C376" s="2">
        <v>0.7747685185185186</v>
      </c>
      <c r="D376" t="s">
        <v>344</v>
      </c>
      <c r="E376">
        <v>0.671</v>
      </c>
      <c r="F376">
        <v>10.5337</v>
      </c>
      <c r="G376" t="s">
        <v>345</v>
      </c>
      <c r="H376">
        <v>1.66</v>
      </c>
      <c r="I376">
        <v>198.076</v>
      </c>
      <c r="K376" s="2">
        <v>0.774305555555554</v>
      </c>
      <c r="L376" s="3">
        <f t="shared" si="15"/>
        <v>305.77430555555554</v>
      </c>
      <c r="M376">
        <f t="shared" si="18"/>
        <v>518.0542167489622</v>
      </c>
      <c r="N376">
        <f t="shared" si="19"/>
        <v>262.9145275935342</v>
      </c>
    </row>
    <row r="377" spans="1:14" ht="12.75">
      <c r="A377" t="s">
        <v>143</v>
      </c>
      <c r="B377" s="1">
        <v>36830</v>
      </c>
      <c r="C377" s="2">
        <v>0.7768518518518519</v>
      </c>
      <c r="D377" t="s">
        <v>344</v>
      </c>
      <c r="E377">
        <v>0.673</v>
      </c>
      <c r="F377">
        <v>9.8209</v>
      </c>
      <c r="G377" t="s">
        <v>345</v>
      </c>
      <c r="H377">
        <v>1.66</v>
      </c>
      <c r="I377">
        <v>220.0952</v>
      </c>
      <c r="K377" s="2">
        <v>0.776388888888888</v>
      </c>
      <c r="L377" s="3">
        <f t="shared" si="15"/>
        <v>305.7763888888889</v>
      </c>
      <c r="M377">
        <f t="shared" si="18"/>
        <v>482.99824916884694</v>
      </c>
      <c r="N377">
        <f t="shared" si="19"/>
        <v>288.92516446140166</v>
      </c>
    </row>
    <row r="378" spans="1:14" ht="12.75">
      <c r="A378" t="s">
        <v>144</v>
      </c>
      <c r="B378" s="1">
        <v>36830</v>
      </c>
      <c r="C378" s="2">
        <v>0.7789351851851851</v>
      </c>
      <c r="D378" t="s">
        <v>344</v>
      </c>
      <c r="E378">
        <v>0.673</v>
      </c>
      <c r="F378">
        <v>10.3782</v>
      </c>
      <c r="G378" t="s">
        <v>345</v>
      </c>
      <c r="H378">
        <v>1.66</v>
      </c>
      <c r="I378">
        <v>227.3915</v>
      </c>
      <c r="K378" s="2">
        <v>0.778472222222221</v>
      </c>
      <c r="L378" s="3">
        <f t="shared" si="15"/>
        <v>305.7784722222222</v>
      </c>
      <c r="M378">
        <f t="shared" si="18"/>
        <v>510.40662561721706</v>
      </c>
      <c r="N378">
        <f t="shared" si="19"/>
        <v>297.54407022450937</v>
      </c>
    </row>
    <row r="379" spans="1:14" ht="12.75">
      <c r="A379" t="s">
        <v>145</v>
      </c>
      <c r="B379" s="1">
        <v>36830</v>
      </c>
      <c r="C379" s="2">
        <v>0.7810185185185184</v>
      </c>
      <c r="D379" t="s">
        <v>344</v>
      </c>
      <c r="E379">
        <v>0.673</v>
      </c>
      <c r="F379">
        <v>9.9705</v>
      </c>
      <c r="G379" t="s">
        <v>345</v>
      </c>
      <c r="H379">
        <v>1.661</v>
      </c>
      <c r="I379">
        <v>133.7482</v>
      </c>
      <c r="K379" s="2">
        <v>0.780555555555554</v>
      </c>
      <c r="L379" s="3">
        <f t="shared" si="15"/>
        <v>305.78055555555557</v>
      </c>
      <c r="M379">
        <f t="shared" si="18"/>
        <v>490.3556744634391</v>
      </c>
      <c r="N379">
        <f t="shared" si="19"/>
        <v>186.92597913088343</v>
      </c>
    </row>
    <row r="380" spans="1:14" ht="12.75">
      <c r="A380" t="s">
        <v>146</v>
      </c>
      <c r="B380" s="1">
        <v>36830</v>
      </c>
      <c r="C380" s="2">
        <v>0.7831018518518519</v>
      </c>
      <c r="D380" t="s">
        <v>344</v>
      </c>
      <c r="E380">
        <v>0.676</v>
      </c>
      <c r="F380">
        <v>11.1219</v>
      </c>
      <c r="G380" t="s">
        <v>345</v>
      </c>
      <c r="H380">
        <v>1.665</v>
      </c>
      <c r="I380">
        <v>136.3539</v>
      </c>
      <c r="K380" s="2">
        <v>0.782638888888888</v>
      </c>
      <c r="L380" s="3">
        <f t="shared" si="15"/>
        <v>305.78263888888887</v>
      </c>
      <c r="M380">
        <f t="shared" si="18"/>
        <v>546.9822752936084</v>
      </c>
      <c r="N380">
        <f t="shared" si="19"/>
        <v>190.00401632054525</v>
      </c>
    </row>
    <row r="381" spans="1:14" ht="12.75">
      <c r="A381" t="s">
        <v>147</v>
      </c>
      <c r="B381" s="1">
        <v>36830</v>
      </c>
      <c r="C381" s="2">
        <v>0.7851851851851852</v>
      </c>
      <c r="D381" t="s">
        <v>344</v>
      </c>
      <c r="E381">
        <v>0.673</v>
      </c>
      <c r="F381">
        <v>10.38</v>
      </c>
      <c r="G381" t="s">
        <v>345</v>
      </c>
      <c r="H381">
        <v>1.663</v>
      </c>
      <c r="I381">
        <v>100.7823</v>
      </c>
      <c r="K381" s="2">
        <v>0.784722222222221</v>
      </c>
      <c r="L381" s="3">
        <f t="shared" si="15"/>
        <v>305.78472222222223</v>
      </c>
      <c r="M381">
        <f t="shared" si="18"/>
        <v>510.49515078787397</v>
      </c>
      <c r="N381">
        <f t="shared" si="19"/>
        <v>147.98432575917013</v>
      </c>
    </row>
    <row r="382" spans="1:14" ht="12.75">
      <c r="A382" t="s">
        <v>148</v>
      </c>
      <c r="B382" s="1">
        <v>36830</v>
      </c>
      <c r="C382" s="2">
        <v>0.7872800925925926</v>
      </c>
      <c r="D382" t="s">
        <v>344</v>
      </c>
      <c r="E382">
        <v>0.675</v>
      </c>
      <c r="F382">
        <v>10.1252</v>
      </c>
      <c r="G382" t="s">
        <v>345</v>
      </c>
      <c r="H382">
        <v>1.665</v>
      </c>
      <c r="I382">
        <v>114.9952</v>
      </c>
      <c r="K382" s="2">
        <v>0.786805555555554</v>
      </c>
      <c r="L382" s="3">
        <f t="shared" si="15"/>
        <v>305.78680555555553</v>
      </c>
      <c r="M382">
        <f t="shared" si="18"/>
        <v>497.9639210748922</v>
      </c>
      <c r="N382">
        <f t="shared" si="19"/>
        <v>164.773608782137</v>
      </c>
    </row>
    <row r="383" spans="1:14" ht="12.75">
      <c r="A383" t="s">
        <v>149</v>
      </c>
      <c r="B383" s="1">
        <v>36830</v>
      </c>
      <c r="C383" s="2">
        <v>0.7893634259259259</v>
      </c>
      <c r="D383" t="s">
        <v>344</v>
      </c>
      <c r="E383">
        <v>0.673</v>
      </c>
      <c r="F383">
        <v>9.8803</v>
      </c>
      <c r="G383" t="s">
        <v>345</v>
      </c>
      <c r="H383">
        <v>1.663</v>
      </c>
      <c r="I383">
        <v>93.6963</v>
      </c>
      <c r="K383" s="2">
        <v>0.788888888888888</v>
      </c>
      <c r="L383" s="3">
        <f t="shared" si="15"/>
        <v>305.7888888888889</v>
      </c>
      <c r="M383">
        <f t="shared" si="18"/>
        <v>485.9195798005232</v>
      </c>
      <c r="N383">
        <f t="shared" si="19"/>
        <v>139.6138412344958</v>
      </c>
    </row>
    <row r="384" spans="1:14" ht="12.75">
      <c r="A384" t="s">
        <v>150</v>
      </c>
      <c r="B384" s="1">
        <v>36830</v>
      </c>
      <c r="C384" s="2">
        <v>0.7914467592592592</v>
      </c>
      <c r="D384" t="s">
        <v>344</v>
      </c>
      <c r="E384">
        <v>0.673</v>
      </c>
      <c r="F384">
        <v>10.2902</v>
      </c>
      <c r="G384" t="s">
        <v>345</v>
      </c>
      <c r="H384">
        <v>1.661</v>
      </c>
      <c r="I384">
        <v>113.3552</v>
      </c>
      <c r="K384" s="2">
        <v>0.790972222222221</v>
      </c>
      <c r="L384" s="3">
        <f t="shared" si="15"/>
        <v>305.7909722222222</v>
      </c>
      <c r="M384">
        <f t="shared" si="18"/>
        <v>506.07872838510417</v>
      </c>
      <c r="N384">
        <f t="shared" si="19"/>
        <v>162.83632475441107</v>
      </c>
    </row>
    <row r="385" spans="1:14" ht="12.75">
      <c r="A385" t="s">
        <v>151</v>
      </c>
      <c r="B385" s="1">
        <v>36830</v>
      </c>
      <c r="C385" s="2">
        <v>0.7935300925925927</v>
      </c>
      <c r="D385" t="s">
        <v>344</v>
      </c>
      <c r="E385">
        <v>0.671</v>
      </c>
      <c r="F385">
        <v>9.4964</v>
      </c>
      <c r="G385" t="s">
        <v>345</v>
      </c>
      <c r="H385">
        <v>1.661</v>
      </c>
      <c r="I385">
        <v>99.9918</v>
      </c>
      <c r="K385" s="2">
        <v>0.793055555555554</v>
      </c>
      <c r="L385" s="3">
        <f t="shared" si="15"/>
        <v>305.79305555555555</v>
      </c>
      <c r="M385">
        <f t="shared" si="18"/>
        <v>467.0391281254303</v>
      </c>
      <c r="N385">
        <f t="shared" si="19"/>
        <v>147.05053123239122</v>
      </c>
    </row>
    <row r="386" spans="1:14" ht="12.75">
      <c r="A386" t="s">
        <v>152</v>
      </c>
      <c r="B386" s="1">
        <v>36830</v>
      </c>
      <c r="C386" s="2">
        <v>0.7956712962962963</v>
      </c>
      <c r="D386" t="s">
        <v>344</v>
      </c>
      <c r="E386">
        <v>0.673</v>
      </c>
      <c r="F386">
        <v>9.7748</v>
      </c>
      <c r="G386" t="s">
        <v>345</v>
      </c>
      <c r="H386">
        <v>1.661</v>
      </c>
      <c r="I386">
        <v>98.8477</v>
      </c>
      <c r="K386" s="2">
        <v>0.795138888888888</v>
      </c>
      <c r="L386" s="3">
        <f t="shared" si="15"/>
        <v>305.7951388888889</v>
      </c>
      <c r="M386">
        <f t="shared" si="18"/>
        <v>480.73102118702417</v>
      </c>
      <c r="N386">
        <f t="shared" si="19"/>
        <v>145.69903936890267</v>
      </c>
    </row>
    <row r="387" spans="1:14" ht="12.75">
      <c r="A387" t="s">
        <v>352</v>
      </c>
      <c r="B387" s="1">
        <v>36830</v>
      </c>
      <c r="C387">
        <f>AVERAGE(C386,C388)</f>
        <v>0.7977256944444444</v>
      </c>
      <c r="D387" t="s">
        <v>344</v>
      </c>
      <c r="E387" t="s">
        <v>352</v>
      </c>
      <c r="F387" t="s">
        <v>352</v>
      </c>
      <c r="G387" t="s">
        <v>345</v>
      </c>
      <c r="H387" t="s">
        <v>352</v>
      </c>
      <c r="I387" t="s">
        <v>352</v>
      </c>
      <c r="K387" s="2">
        <v>0.797222222222221</v>
      </c>
      <c r="L387" s="3">
        <f t="shared" si="15"/>
        <v>305.7972222222222</v>
      </c>
      <c r="M387" t="s">
        <v>352</v>
      </c>
      <c r="N387" t="s">
        <v>352</v>
      </c>
    </row>
    <row r="388" spans="1:14" ht="12.75">
      <c r="A388" t="s">
        <v>153</v>
      </c>
      <c r="B388" s="1">
        <v>36830</v>
      </c>
      <c r="C388" s="2">
        <v>0.7997800925925925</v>
      </c>
      <c r="D388" t="s">
        <v>344</v>
      </c>
      <c r="E388">
        <v>0.675</v>
      </c>
      <c r="F388">
        <v>9.1985</v>
      </c>
      <c r="G388" t="s">
        <v>345</v>
      </c>
      <c r="H388">
        <v>1.661</v>
      </c>
      <c r="I388">
        <v>99.7174</v>
      </c>
      <c r="K388" s="2">
        <v>0.799305555555553</v>
      </c>
      <c r="L388" s="3">
        <f t="shared" si="15"/>
        <v>305.7993055555556</v>
      </c>
      <c r="M388">
        <f t="shared" si="18"/>
        <v>452.3882123817205</v>
      </c>
      <c r="N388">
        <f t="shared" si="19"/>
        <v>146.7263905389717</v>
      </c>
    </row>
    <row r="389" spans="1:14" ht="12.75">
      <c r="A389" t="s">
        <v>154</v>
      </c>
      <c r="B389" s="1">
        <v>36830</v>
      </c>
      <c r="C389" s="2">
        <v>0.801875</v>
      </c>
      <c r="D389" t="s">
        <v>344</v>
      </c>
      <c r="E389">
        <v>0.671</v>
      </c>
      <c r="F389">
        <v>9.4683</v>
      </c>
      <c r="G389" t="s">
        <v>345</v>
      </c>
      <c r="H389">
        <v>1.66</v>
      </c>
      <c r="I389">
        <v>110.3893</v>
      </c>
      <c r="K389" s="2">
        <v>0.801388888888888</v>
      </c>
      <c r="L389" s="3">
        <f t="shared" si="15"/>
        <v>305.8013888888889</v>
      </c>
      <c r="M389">
        <f t="shared" si="18"/>
        <v>465.657151850176</v>
      </c>
      <c r="N389">
        <f t="shared" si="19"/>
        <v>159.3327938410987</v>
      </c>
    </row>
    <row r="390" spans="1:14" ht="12.75">
      <c r="A390" t="s">
        <v>155</v>
      </c>
      <c r="B390" s="1">
        <v>36830</v>
      </c>
      <c r="C390" s="2">
        <v>0.8039583333333334</v>
      </c>
      <c r="D390" t="s">
        <v>344</v>
      </c>
      <c r="E390">
        <v>0.671</v>
      </c>
      <c r="F390">
        <v>9.6921</v>
      </c>
      <c r="G390" t="s">
        <v>345</v>
      </c>
      <c r="H390">
        <v>1.661</v>
      </c>
      <c r="I390">
        <v>112.7519</v>
      </c>
      <c r="K390" s="2">
        <v>0.803472222222221</v>
      </c>
      <c r="L390" s="3">
        <f aca="true" t="shared" si="20" ref="L390:L453">B390-DATE(1999,12,31)+K390</f>
        <v>305.80347222222224</v>
      </c>
      <c r="M390">
        <f t="shared" si="18"/>
        <v>476.66378140184526</v>
      </c>
      <c r="N390">
        <f t="shared" si="19"/>
        <v>162.12366411177265</v>
      </c>
    </row>
    <row r="391" spans="1:14" ht="12.75">
      <c r="A391" t="s">
        <v>156</v>
      </c>
      <c r="B391" s="1">
        <v>36830</v>
      </c>
      <c r="C391" s="2">
        <v>0.8060416666666667</v>
      </c>
      <c r="D391" t="s">
        <v>344</v>
      </c>
      <c r="E391">
        <v>0.671</v>
      </c>
      <c r="F391">
        <v>11.6596</v>
      </c>
      <c r="G391" t="s">
        <v>345</v>
      </c>
      <c r="H391">
        <v>1.66</v>
      </c>
      <c r="I391">
        <v>219.5426</v>
      </c>
      <c r="K391" s="2">
        <v>0.805555555555554</v>
      </c>
      <c r="L391" s="3">
        <f t="shared" si="20"/>
        <v>305.80555555555554</v>
      </c>
      <c r="M391">
        <f t="shared" si="18"/>
        <v>573.4267109948261</v>
      </c>
      <c r="N391">
        <f t="shared" si="19"/>
        <v>288.2723942457178</v>
      </c>
    </row>
    <row r="392" spans="1:14" ht="12.75">
      <c r="A392" t="s">
        <v>157</v>
      </c>
      <c r="B392" s="1">
        <v>36830</v>
      </c>
      <c r="C392" s="2">
        <v>0.808125</v>
      </c>
      <c r="D392" t="s">
        <v>344</v>
      </c>
      <c r="E392">
        <v>0.671</v>
      </c>
      <c r="F392">
        <v>9.7866</v>
      </c>
      <c r="G392" t="s">
        <v>345</v>
      </c>
      <c r="H392">
        <v>1.661</v>
      </c>
      <c r="I392">
        <v>117.7683</v>
      </c>
      <c r="K392" s="2">
        <v>0.807638888888888</v>
      </c>
      <c r="L392" s="3">
        <f t="shared" si="20"/>
        <v>305.8076388888889</v>
      </c>
      <c r="M392">
        <f t="shared" si="18"/>
        <v>481.3113528613302</v>
      </c>
      <c r="N392">
        <f t="shared" si="19"/>
        <v>168.0493906951167</v>
      </c>
    </row>
    <row r="393" spans="1:14" ht="12.75">
      <c r="A393" t="s">
        <v>158</v>
      </c>
      <c r="B393" s="1">
        <v>36830</v>
      </c>
      <c r="C393" s="2">
        <v>0.8102662037037037</v>
      </c>
      <c r="D393" t="s">
        <v>344</v>
      </c>
      <c r="E393">
        <v>0.673</v>
      </c>
      <c r="F393">
        <v>9.6212</v>
      </c>
      <c r="G393" t="s">
        <v>345</v>
      </c>
      <c r="H393">
        <v>1.661</v>
      </c>
      <c r="I393">
        <v>132.9173</v>
      </c>
      <c r="K393" s="2">
        <v>0.809722222222221</v>
      </c>
      <c r="L393" s="3">
        <f t="shared" si="20"/>
        <v>305.8097222222222</v>
      </c>
      <c r="M393">
        <f t="shared" si="18"/>
        <v>473.1768732909724</v>
      </c>
      <c r="N393">
        <f t="shared" si="19"/>
        <v>185.94446126586058</v>
      </c>
    </row>
    <row r="394" spans="1:14" ht="12.75">
      <c r="A394" t="s">
        <v>159</v>
      </c>
      <c r="B394" s="1">
        <v>36830</v>
      </c>
      <c r="C394" s="2">
        <v>0.8122916666666667</v>
      </c>
      <c r="D394" t="s">
        <v>344</v>
      </c>
      <c r="E394">
        <v>0.675</v>
      </c>
      <c r="F394">
        <v>9.4091</v>
      </c>
      <c r="G394" t="s">
        <v>345</v>
      </c>
      <c r="H394">
        <v>1.661</v>
      </c>
      <c r="I394">
        <v>172.6319</v>
      </c>
      <c r="K394" s="2">
        <v>0.811805555555554</v>
      </c>
      <c r="L394" s="3">
        <f t="shared" si="20"/>
        <v>305.81180555555557</v>
      </c>
      <c r="M394">
        <f t="shared" si="18"/>
        <v>462.74565734857276</v>
      </c>
      <c r="N394">
        <f t="shared" si="19"/>
        <v>232.8581565387409</v>
      </c>
    </row>
    <row r="395" spans="1:14" ht="12.75">
      <c r="A395" t="s">
        <v>160</v>
      </c>
      <c r="B395" s="1">
        <v>36830</v>
      </c>
      <c r="C395" s="2">
        <v>0.814386574074074</v>
      </c>
      <c r="D395" t="s">
        <v>344</v>
      </c>
      <c r="E395">
        <v>0.671</v>
      </c>
      <c r="F395">
        <v>9.4909</v>
      </c>
      <c r="G395" t="s">
        <v>345</v>
      </c>
      <c r="H395">
        <v>1.661</v>
      </c>
      <c r="I395">
        <v>130.2363</v>
      </c>
      <c r="K395" s="2">
        <v>0.813888888888888</v>
      </c>
      <c r="L395" s="3">
        <f t="shared" si="20"/>
        <v>305.81388888888887</v>
      </c>
      <c r="M395">
        <f t="shared" si="18"/>
        <v>466.7686345484232</v>
      </c>
      <c r="N395">
        <f t="shared" si="19"/>
        <v>182.77747438882818</v>
      </c>
    </row>
    <row r="396" spans="1:14" ht="12.75">
      <c r="A396" t="s">
        <v>161</v>
      </c>
      <c r="B396" s="1">
        <v>36830</v>
      </c>
      <c r="C396" s="2">
        <v>0.8165277777777779</v>
      </c>
      <c r="D396" t="s">
        <v>344</v>
      </c>
      <c r="E396">
        <v>0.673</v>
      </c>
      <c r="F396">
        <v>9.3971</v>
      </c>
      <c r="G396" t="s">
        <v>345</v>
      </c>
      <c r="H396">
        <v>1.661</v>
      </c>
      <c r="I396">
        <v>145.0939</v>
      </c>
      <c r="K396" s="2">
        <v>0.815972222222221</v>
      </c>
      <c r="L396" s="3">
        <f t="shared" si="20"/>
        <v>305.81597222222223</v>
      </c>
      <c r="M396">
        <f t="shared" si="18"/>
        <v>462.1554895441937</v>
      </c>
      <c r="N396">
        <f t="shared" si="19"/>
        <v>200.3283226634261</v>
      </c>
    </row>
    <row r="397" spans="1:14" ht="12.75">
      <c r="A397" t="s">
        <v>162</v>
      </c>
      <c r="B397" s="1">
        <v>36830</v>
      </c>
      <c r="C397" s="2">
        <v>0.8185532407407408</v>
      </c>
      <c r="D397" t="s">
        <v>344</v>
      </c>
      <c r="E397">
        <v>0.673</v>
      </c>
      <c r="F397">
        <v>9.736</v>
      </c>
      <c r="G397" t="s">
        <v>345</v>
      </c>
      <c r="H397">
        <v>1.661</v>
      </c>
      <c r="I397">
        <v>121.4476</v>
      </c>
      <c r="K397" s="2">
        <v>0.818055555555554</v>
      </c>
      <c r="L397" s="3">
        <f t="shared" si="20"/>
        <v>305.81805555555553</v>
      </c>
      <c r="M397">
        <f t="shared" si="18"/>
        <v>478.8228119528652</v>
      </c>
      <c r="N397">
        <f t="shared" si="19"/>
        <v>172.39564016048985</v>
      </c>
    </row>
    <row r="398" spans="1:14" ht="12.75">
      <c r="A398" t="s">
        <v>163</v>
      </c>
      <c r="B398" s="1">
        <v>36830</v>
      </c>
      <c r="C398" s="2">
        <v>0.8206365740740741</v>
      </c>
      <c r="D398" t="s">
        <v>344</v>
      </c>
      <c r="E398">
        <v>0.673</v>
      </c>
      <c r="F398">
        <v>10.3008</v>
      </c>
      <c r="G398" t="s">
        <v>345</v>
      </c>
      <c r="H398">
        <v>1.661</v>
      </c>
      <c r="I398">
        <v>134.0171</v>
      </c>
      <c r="K398" s="2">
        <v>0.820138888888888</v>
      </c>
      <c r="L398" s="3">
        <f t="shared" si="20"/>
        <v>305.8201388888889</v>
      </c>
      <c r="M398">
        <f t="shared" si="18"/>
        <v>506.60004327897235</v>
      </c>
      <c r="N398">
        <f t="shared" si="19"/>
        <v>187.24362283518553</v>
      </c>
    </row>
    <row r="399" spans="1:14" ht="12.75">
      <c r="A399" t="s">
        <v>164</v>
      </c>
      <c r="B399" s="1">
        <v>36830</v>
      </c>
      <c r="C399" s="2">
        <v>0.8227199074074073</v>
      </c>
      <c r="D399" t="s">
        <v>344</v>
      </c>
      <c r="E399">
        <v>0.673</v>
      </c>
      <c r="F399">
        <v>9.5404</v>
      </c>
      <c r="G399" t="s">
        <v>345</v>
      </c>
      <c r="H399">
        <v>1.661</v>
      </c>
      <c r="I399">
        <v>137.0337</v>
      </c>
      <c r="K399" s="2">
        <v>0.822222222222221</v>
      </c>
      <c r="L399" s="3">
        <f t="shared" si="20"/>
        <v>305.8222222222222</v>
      </c>
      <c r="M399">
        <f t="shared" si="18"/>
        <v>469.20307674148677</v>
      </c>
      <c r="N399">
        <f t="shared" si="19"/>
        <v>190.8070441754527</v>
      </c>
    </row>
    <row r="400" spans="1:14" ht="12.75">
      <c r="A400" t="s">
        <v>352</v>
      </c>
      <c r="B400" s="1">
        <v>36830</v>
      </c>
      <c r="C400">
        <f>AVERAGE(C399,C401)</f>
        <v>0.8248032407407406</v>
      </c>
      <c r="D400" t="s">
        <v>344</v>
      </c>
      <c r="E400" t="s">
        <v>352</v>
      </c>
      <c r="F400" t="s">
        <v>352</v>
      </c>
      <c r="G400" t="s">
        <v>345</v>
      </c>
      <c r="H400" t="s">
        <v>352</v>
      </c>
      <c r="I400" t="s">
        <v>352</v>
      </c>
      <c r="K400" s="2">
        <v>0.824305555555554</v>
      </c>
      <c r="L400" s="3">
        <f t="shared" si="20"/>
        <v>305.82430555555555</v>
      </c>
      <c r="M400" t="s">
        <v>352</v>
      </c>
      <c r="N400" t="s">
        <v>352</v>
      </c>
    </row>
    <row r="401" spans="1:14" ht="12.75">
      <c r="A401" t="s">
        <v>165</v>
      </c>
      <c r="B401" s="1">
        <v>36830</v>
      </c>
      <c r="C401" s="2">
        <v>0.8268865740740741</v>
      </c>
      <c r="D401" t="s">
        <v>344</v>
      </c>
      <c r="E401">
        <v>0.671</v>
      </c>
      <c r="F401">
        <v>10.0716</v>
      </c>
      <c r="G401" t="s">
        <v>345</v>
      </c>
      <c r="H401">
        <v>1.66</v>
      </c>
      <c r="I401">
        <v>130.0027</v>
      </c>
      <c r="K401" s="2">
        <v>0.826388888888888</v>
      </c>
      <c r="L401" s="3">
        <f t="shared" si="20"/>
        <v>305.8263888888889</v>
      </c>
      <c r="M401">
        <f t="shared" si="18"/>
        <v>495.3278382153325</v>
      </c>
      <c r="N401">
        <f t="shared" si="19"/>
        <v>182.5015295419521</v>
      </c>
    </row>
    <row r="402" spans="1:14" ht="12.75">
      <c r="A402" t="s">
        <v>166</v>
      </c>
      <c r="B402" s="1">
        <v>36830</v>
      </c>
      <c r="C402" s="2">
        <v>0.8289699074074074</v>
      </c>
      <c r="D402" t="s">
        <v>344</v>
      </c>
      <c r="E402">
        <v>0.675</v>
      </c>
      <c r="F402">
        <v>9.3391</v>
      </c>
      <c r="G402" t="s">
        <v>345</v>
      </c>
      <c r="H402">
        <v>1.663</v>
      </c>
      <c r="I402">
        <v>121.2637</v>
      </c>
      <c r="K402" s="2">
        <v>0.828472222222221</v>
      </c>
      <c r="L402" s="3">
        <f t="shared" si="20"/>
        <v>305.8284722222222</v>
      </c>
      <c r="M402">
        <f t="shared" si="18"/>
        <v>459.3030118230283</v>
      </c>
      <c r="N402">
        <f t="shared" si="19"/>
        <v>172.17840446981984</v>
      </c>
    </row>
    <row r="403" spans="1:14" ht="12.75">
      <c r="A403" t="s">
        <v>167</v>
      </c>
      <c r="B403" s="1">
        <v>36830</v>
      </c>
      <c r="C403" s="2">
        <v>0.8310648148148148</v>
      </c>
      <c r="D403" t="s">
        <v>344</v>
      </c>
      <c r="E403">
        <v>0.673</v>
      </c>
      <c r="F403">
        <v>10.2568</v>
      </c>
      <c r="G403" t="s">
        <v>345</v>
      </c>
      <c r="H403">
        <v>1.661</v>
      </c>
      <c r="I403">
        <v>105.5673</v>
      </c>
      <c r="K403" s="2">
        <v>0.830555555555553</v>
      </c>
      <c r="L403" s="3">
        <f t="shared" si="20"/>
        <v>305.8305555555556</v>
      </c>
      <c r="M403">
        <f t="shared" si="18"/>
        <v>504.43609466291576</v>
      </c>
      <c r="N403">
        <f t="shared" si="19"/>
        <v>153.63670629128507</v>
      </c>
    </row>
    <row r="404" spans="1:14" ht="12.75">
      <c r="A404" t="s">
        <v>168</v>
      </c>
      <c r="B404" s="1">
        <v>36830</v>
      </c>
      <c r="C404" s="2">
        <v>0.8331481481481481</v>
      </c>
      <c r="D404" t="s">
        <v>344</v>
      </c>
      <c r="E404">
        <v>0.673</v>
      </c>
      <c r="F404">
        <v>9.3043</v>
      </c>
      <c r="G404" t="s">
        <v>345</v>
      </c>
      <c r="H404">
        <v>1.66</v>
      </c>
      <c r="I404">
        <v>104.9852</v>
      </c>
      <c r="K404" s="2">
        <v>0.832638888888888</v>
      </c>
      <c r="L404" s="3">
        <f t="shared" si="20"/>
        <v>305.8326388888889</v>
      </c>
      <c r="M404">
        <f t="shared" si="18"/>
        <v>457.59152519032904</v>
      </c>
      <c r="N404">
        <f t="shared" si="19"/>
        <v>152.9490885885172</v>
      </c>
    </row>
    <row r="405" spans="1:14" ht="12.75">
      <c r="A405" t="s">
        <v>169</v>
      </c>
      <c r="B405" s="1">
        <v>36830</v>
      </c>
      <c r="C405" s="2">
        <v>0.8352314814814815</v>
      </c>
      <c r="D405" t="s">
        <v>344</v>
      </c>
      <c r="E405">
        <v>0.673</v>
      </c>
      <c r="F405">
        <v>9.7652</v>
      </c>
      <c r="G405" t="s">
        <v>345</v>
      </c>
      <c r="H405">
        <v>1.663</v>
      </c>
      <c r="I405">
        <v>119.165</v>
      </c>
      <c r="K405" s="2">
        <v>0.834722222222221</v>
      </c>
      <c r="L405" s="3">
        <f t="shared" si="20"/>
        <v>305.83472222222224</v>
      </c>
      <c r="M405">
        <f t="shared" si="18"/>
        <v>480.25888694352096</v>
      </c>
      <c r="N405">
        <f t="shared" si="19"/>
        <v>169.69927154970503</v>
      </c>
    </row>
    <row r="406" spans="1:14" ht="12.75">
      <c r="A406" t="s">
        <v>170</v>
      </c>
      <c r="B406" s="1">
        <v>36830</v>
      </c>
      <c r="C406" s="2">
        <v>0.8373148148148148</v>
      </c>
      <c r="D406" t="s">
        <v>344</v>
      </c>
      <c r="E406">
        <v>0.673</v>
      </c>
      <c r="F406">
        <v>9.7352</v>
      </c>
      <c r="G406" t="s">
        <v>345</v>
      </c>
      <c r="H406">
        <v>1.663</v>
      </c>
      <c r="I406">
        <v>106.8354</v>
      </c>
      <c r="K406" s="2">
        <v>0.836805555555554</v>
      </c>
      <c r="L406" s="3">
        <f t="shared" si="20"/>
        <v>305.83680555555554</v>
      </c>
      <c r="M406">
        <f t="shared" si="18"/>
        <v>478.78346743257333</v>
      </c>
      <c r="N406">
        <f t="shared" si="19"/>
        <v>155.1346757276017</v>
      </c>
    </row>
    <row r="407" spans="1:14" ht="12.75">
      <c r="A407" t="s">
        <v>171</v>
      </c>
      <c r="B407" s="1">
        <v>36830</v>
      </c>
      <c r="C407" s="2">
        <v>0.8393981481481482</v>
      </c>
      <c r="D407" t="s">
        <v>344</v>
      </c>
      <c r="E407">
        <v>0.673</v>
      </c>
      <c r="F407">
        <v>9.5852</v>
      </c>
      <c r="G407" t="s">
        <v>345</v>
      </c>
      <c r="H407">
        <v>1.661</v>
      </c>
      <c r="I407">
        <v>116.2305</v>
      </c>
      <c r="K407" s="2">
        <v>0.838888888888887</v>
      </c>
      <c r="L407" s="3">
        <f t="shared" si="20"/>
        <v>305.8388888888889</v>
      </c>
      <c r="M407">
        <f t="shared" si="18"/>
        <v>471.4063698778353</v>
      </c>
      <c r="N407">
        <f t="shared" si="19"/>
        <v>166.23283253789907</v>
      </c>
    </row>
    <row r="408" spans="1:14" ht="12.75">
      <c r="A408" t="s">
        <v>172</v>
      </c>
      <c r="B408" s="1">
        <v>36830</v>
      </c>
      <c r="C408" s="2">
        <v>0.8414814814814814</v>
      </c>
      <c r="D408" t="s">
        <v>344</v>
      </c>
      <c r="E408">
        <v>0.671</v>
      </c>
      <c r="F408">
        <v>10.6615</v>
      </c>
      <c r="G408" t="s">
        <v>345</v>
      </c>
      <c r="H408">
        <v>1.66</v>
      </c>
      <c r="I408">
        <v>107.255</v>
      </c>
      <c r="K408" s="2">
        <v>0.84097222222222</v>
      </c>
      <c r="L408" s="3">
        <f t="shared" si="20"/>
        <v>305.8409722222222</v>
      </c>
      <c r="M408">
        <f t="shared" si="18"/>
        <v>524.3395038655991</v>
      </c>
      <c r="N408">
        <f t="shared" si="19"/>
        <v>155.63033693371983</v>
      </c>
    </row>
    <row r="409" spans="1:14" ht="12.75">
      <c r="A409" t="s">
        <v>173</v>
      </c>
      <c r="B409" s="1">
        <v>36830</v>
      </c>
      <c r="C409" s="2">
        <v>0.8435763888888889</v>
      </c>
      <c r="D409" t="s">
        <v>344</v>
      </c>
      <c r="E409">
        <v>0.673</v>
      </c>
      <c r="F409">
        <v>9.4852</v>
      </c>
      <c r="G409" t="s">
        <v>345</v>
      </c>
      <c r="H409">
        <v>1.663</v>
      </c>
      <c r="I409">
        <v>114.6682</v>
      </c>
      <c r="K409" s="2">
        <v>0.843055555555553</v>
      </c>
      <c r="L409" s="3">
        <f t="shared" si="20"/>
        <v>305.84305555555557</v>
      </c>
      <c r="M409">
        <f t="shared" si="18"/>
        <v>466.4883048413432</v>
      </c>
      <c r="N409">
        <f t="shared" si="19"/>
        <v>164.3873332473404</v>
      </c>
    </row>
    <row r="410" spans="1:14" ht="12.75">
      <c r="A410" t="s">
        <v>174</v>
      </c>
      <c r="B410" s="1">
        <v>36830</v>
      </c>
      <c r="C410" s="2">
        <v>0.8456597222222223</v>
      </c>
      <c r="D410" t="s">
        <v>344</v>
      </c>
      <c r="E410">
        <v>0.673</v>
      </c>
      <c r="F410">
        <v>9.1387</v>
      </c>
      <c r="G410" t="s">
        <v>345</v>
      </c>
      <c r="H410">
        <v>1.661</v>
      </c>
      <c r="I410">
        <v>114.8403</v>
      </c>
      <c r="K410" s="2">
        <v>0.845138888888888</v>
      </c>
      <c r="L410" s="3">
        <f t="shared" si="20"/>
        <v>305.84513888888887</v>
      </c>
      <c r="M410">
        <f t="shared" si="18"/>
        <v>449.4472094898983</v>
      </c>
      <c r="N410">
        <f t="shared" si="19"/>
        <v>164.5906299431768</v>
      </c>
    </row>
    <row r="411" spans="1:14" ht="12.75">
      <c r="A411" t="s">
        <v>175</v>
      </c>
      <c r="B411" s="1">
        <v>36830</v>
      </c>
      <c r="C411" s="2">
        <v>0.8477430555555556</v>
      </c>
      <c r="D411" t="s">
        <v>344</v>
      </c>
      <c r="E411">
        <v>0.675</v>
      </c>
      <c r="F411">
        <v>9.4378</v>
      </c>
      <c r="G411" t="s">
        <v>345</v>
      </c>
      <c r="H411">
        <v>1.663</v>
      </c>
      <c r="I411">
        <v>114.1073</v>
      </c>
      <c r="K411" s="2">
        <v>0.847222222222221</v>
      </c>
      <c r="L411" s="3">
        <f t="shared" si="20"/>
        <v>305.84722222222223</v>
      </c>
      <c r="M411">
        <f t="shared" si="18"/>
        <v>464.1571420140459</v>
      </c>
      <c r="N411">
        <f t="shared" si="19"/>
        <v>163.7247584844432</v>
      </c>
    </row>
    <row r="412" spans="1:14" ht="12.75">
      <c r="A412" t="s">
        <v>176</v>
      </c>
      <c r="B412" s="1">
        <v>36830</v>
      </c>
      <c r="C412" s="2">
        <v>0.8498263888888888</v>
      </c>
      <c r="D412" t="s">
        <v>344</v>
      </c>
      <c r="E412">
        <v>0.673</v>
      </c>
      <c r="F412">
        <v>9.0199</v>
      </c>
      <c r="G412" t="s">
        <v>345</v>
      </c>
      <c r="H412">
        <v>1.661</v>
      </c>
      <c r="I412">
        <v>113.1678</v>
      </c>
      <c r="K412" s="2">
        <v>0.849305555555554</v>
      </c>
      <c r="L412" s="3">
        <f t="shared" si="20"/>
        <v>305.84930555555553</v>
      </c>
      <c r="M412">
        <f t="shared" si="18"/>
        <v>443.6045482265457</v>
      </c>
      <c r="N412">
        <f t="shared" si="19"/>
        <v>162.61495461612094</v>
      </c>
    </row>
    <row r="413" spans="1:14" ht="12.75">
      <c r="A413" t="s">
        <v>177</v>
      </c>
      <c r="B413" s="1">
        <v>36830</v>
      </c>
      <c r="C413" s="2">
        <v>0.8519097222222222</v>
      </c>
      <c r="D413" t="s">
        <v>344</v>
      </c>
      <c r="E413">
        <v>0.673</v>
      </c>
      <c r="F413">
        <v>10.9942</v>
      </c>
      <c r="G413" t="s">
        <v>345</v>
      </c>
      <c r="H413">
        <v>1.66</v>
      </c>
      <c r="I413">
        <v>111.2528</v>
      </c>
      <c r="K413" s="2">
        <v>0.851388888888887</v>
      </c>
      <c r="L413" s="3">
        <f t="shared" si="20"/>
        <v>305.8513888888889</v>
      </c>
      <c r="M413">
        <f t="shared" si="18"/>
        <v>540.701906242008</v>
      </c>
      <c r="N413">
        <f t="shared" si="19"/>
        <v>160.35282113252634</v>
      </c>
    </row>
    <row r="414" spans="1:14" ht="12.75">
      <c r="A414" t="s">
        <v>178</v>
      </c>
      <c r="B414" s="1">
        <v>36830</v>
      </c>
      <c r="C414" s="2">
        <v>0.8539930555555556</v>
      </c>
      <c r="D414" t="s">
        <v>344</v>
      </c>
      <c r="E414">
        <v>0.671</v>
      </c>
      <c r="F414">
        <v>9.5011</v>
      </c>
      <c r="G414" t="s">
        <v>345</v>
      </c>
      <c r="H414">
        <v>1.658</v>
      </c>
      <c r="I414">
        <v>111.4029</v>
      </c>
      <c r="K414" s="2">
        <v>0.853472222222221</v>
      </c>
      <c r="L414" s="3">
        <f t="shared" si="20"/>
        <v>305.8534722222222</v>
      </c>
      <c r="M414">
        <f t="shared" si="18"/>
        <v>467.2702771821454</v>
      </c>
      <c r="N414">
        <f t="shared" si="19"/>
        <v>160.53012987189322</v>
      </c>
    </row>
    <row r="415" spans="1:14" ht="12.75">
      <c r="A415" t="s">
        <v>352</v>
      </c>
      <c r="B415" s="1">
        <v>36830</v>
      </c>
      <c r="C415">
        <f>AVERAGE(C414,C416)</f>
        <v>0.856082175925926</v>
      </c>
      <c r="D415" t="s">
        <v>344</v>
      </c>
      <c r="E415" t="s">
        <v>352</v>
      </c>
      <c r="F415" t="s">
        <v>352</v>
      </c>
      <c r="G415" t="s">
        <v>345</v>
      </c>
      <c r="H415" t="s">
        <v>352</v>
      </c>
      <c r="I415" t="s">
        <v>352</v>
      </c>
      <c r="K415" s="2">
        <v>0.855555555555554</v>
      </c>
      <c r="L415" s="3">
        <f t="shared" si="20"/>
        <v>305.85555555555555</v>
      </c>
      <c r="M415" t="s">
        <v>352</v>
      </c>
      <c r="N415" t="s">
        <v>352</v>
      </c>
    </row>
    <row r="416" spans="1:14" ht="12.75">
      <c r="A416" t="s">
        <v>179</v>
      </c>
      <c r="B416" s="1">
        <v>36830</v>
      </c>
      <c r="C416" s="2">
        <v>0.8581712962962963</v>
      </c>
      <c r="D416" t="s">
        <v>344</v>
      </c>
      <c r="E416">
        <v>0.671</v>
      </c>
      <c r="F416">
        <v>10.0245</v>
      </c>
      <c r="G416" t="s">
        <v>345</v>
      </c>
      <c r="H416">
        <v>1.661</v>
      </c>
      <c r="I416">
        <v>111.9267</v>
      </c>
      <c r="K416" s="2">
        <v>0.857638888888887</v>
      </c>
      <c r="L416" s="3">
        <f t="shared" si="20"/>
        <v>305.8576388888889</v>
      </c>
      <c r="M416">
        <f t="shared" si="18"/>
        <v>493.0114295831448</v>
      </c>
      <c r="N416">
        <f t="shared" si="19"/>
        <v>161.1488794900169</v>
      </c>
    </row>
    <row r="417" spans="1:14" ht="12.75">
      <c r="A417" t="s">
        <v>180</v>
      </c>
      <c r="B417" s="1">
        <v>36830</v>
      </c>
      <c r="C417" s="2">
        <v>0.8602546296296296</v>
      </c>
      <c r="D417" t="s">
        <v>344</v>
      </c>
      <c r="E417">
        <v>0.673</v>
      </c>
      <c r="F417">
        <v>9.604</v>
      </c>
      <c r="G417" t="s">
        <v>345</v>
      </c>
      <c r="H417">
        <v>1.661</v>
      </c>
      <c r="I417">
        <v>111.657</v>
      </c>
      <c r="K417" s="2">
        <v>0.859722222222221</v>
      </c>
      <c r="L417" s="3">
        <f t="shared" si="20"/>
        <v>305.8597222222222</v>
      </c>
      <c r="M417">
        <f t="shared" si="18"/>
        <v>472.33096610469573</v>
      </c>
      <c r="N417">
        <f t="shared" si="19"/>
        <v>160.8302907691159</v>
      </c>
    </row>
    <row r="418" spans="1:14" ht="12.75">
      <c r="A418" t="s">
        <v>181</v>
      </c>
      <c r="B418" s="1">
        <v>36830</v>
      </c>
      <c r="C418" s="2">
        <v>0.862337962962963</v>
      </c>
      <c r="D418" t="s">
        <v>344</v>
      </c>
      <c r="E418">
        <v>0.673</v>
      </c>
      <c r="F418">
        <v>10.3538</v>
      </c>
      <c r="G418" t="s">
        <v>345</v>
      </c>
      <c r="H418">
        <v>1.663</v>
      </c>
      <c r="I418">
        <v>113.6267</v>
      </c>
      <c r="K418" s="2">
        <v>0.861805555555553</v>
      </c>
      <c r="L418" s="3">
        <f t="shared" si="20"/>
        <v>305.8618055555556</v>
      </c>
      <c r="M418">
        <f t="shared" si="18"/>
        <v>509.206617748313</v>
      </c>
      <c r="N418">
        <f t="shared" si="19"/>
        <v>163.15703976265956</v>
      </c>
    </row>
    <row r="419" spans="1:14" ht="12.75">
      <c r="A419" t="s">
        <v>352</v>
      </c>
      <c r="B419" s="1">
        <v>36830</v>
      </c>
      <c r="C419">
        <f>AVERAGE(C418,C420)</f>
        <v>0.8644502314814815</v>
      </c>
      <c r="D419" t="s">
        <v>344</v>
      </c>
      <c r="E419" t="s">
        <v>352</v>
      </c>
      <c r="F419" t="s">
        <v>352</v>
      </c>
      <c r="G419" t="s">
        <v>345</v>
      </c>
      <c r="H419" t="s">
        <v>352</v>
      </c>
      <c r="I419" t="s">
        <v>352</v>
      </c>
      <c r="K419" s="2">
        <v>0.863888888888886</v>
      </c>
      <c r="L419" s="3">
        <f t="shared" si="20"/>
        <v>305.8638888888889</v>
      </c>
      <c r="M419" t="s">
        <v>352</v>
      </c>
      <c r="N419" t="s">
        <v>352</v>
      </c>
    </row>
    <row r="420" spans="1:14" ht="12.75">
      <c r="A420" t="s">
        <v>182</v>
      </c>
      <c r="B420" s="1">
        <v>36830</v>
      </c>
      <c r="C420" s="2">
        <v>0.8665625</v>
      </c>
      <c r="D420" t="s">
        <v>344</v>
      </c>
      <c r="E420">
        <v>0.673</v>
      </c>
      <c r="F420">
        <v>9.6456</v>
      </c>
      <c r="G420" t="s">
        <v>345</v>
      </c>
      <c r="H420">
        <v>1.66</v>
      </c>
      <c r="I420">
        <v>110.019</v>
      </c>
      <c r="K420" s="2">
        <v>0.865972222222221</v>
      </c>
      <c r="L420" s="3">
        <f t="shared" si="20"/>
        <v>305.86597222222224</v>
      </c>
      <c r="M420">
        <f t="shared" si="18"/>
        <v>474.37688115987646</v>
      </c>
      <c r="N420">
        <f t="shared" si="19"/>
        <v>158.89536928288715</v>
      </c>
    </row>
    <row r="421" spans="1:14" ht="12.75">
      <c r="A421" t="s">
        <v>183</v>
      </c>
      <c r="B421" s="1">
        <v>36830</v>
      </c>
      <c r="C421" s="2">
        <v>0.8685879629629629</v>
      </c>
      <c r="D421" t="s">
        <v>344</v>
      </c>
      <c r="E421">
        <v>0.675</v>
      </c>
      <c r="F421">
        <v>10.4271</v>
      </c>
      <c r="G421" t="s">
        <v>345</v>
      </c>
      <c r="H421">
        <v>1.663</v>
      </c>
      <c r="I421">
        <v>114.1372</v>
      </c>
      <c r="K421" s="2">
        <v>0.868055555555554</v>
      </c>
      <c r="L421" s="3">
        <f t="shared" si="20"/>
        <v>305.86805555555554</v>
      </c>
      <c r="M421">
        <f t="shared" si="18"/>
        <v>512.8115594200617</v>
      </c>
      <c r="N421">
        <f t="shared" si="19"/>
        <v>163.76007847982675</v>
      </c>
    </row>
    <row r="422" spans="1:14" ht="12.75">
      <c r="A422" t="s">
        <v>184</v>
      </c>
      <c r="B422" s="1">
        <v>36830</v>
      </c>
      <c r="C422" s="2">
        <v>0.8706712962962962</v>
      </c>
      <c r="D422" t="s">
        <v>344</v>
      </c>
      <c r="E422">
        <v>0.673</v>
      </c>
      <c r="F422">
        <v>10.1101</v>
      </c>
      <c r="G422" t="s">
        <v>345</v>
      </c>
      <c r="H422">
        <v>1.661</v>
      </c>
      <c r="I422">
        <v>112.2094</v>
      </c>
      <c r="K422" s="2">
        <v>0.870138888888887</v>
      </c>
      <c r="L422" s="3">
        <f t="shared" si="20"/>
        <v>305.8701388888889</v>
      </c>
      <c r="M422">
        <f t="shared" si="18"/>
        <v>497.22129325438186</v>
      </c>
      <c r="N422">
        <f t="shared" si="19"/>
        <v>161.4828247306499</v>
      </c>
    </row>
    <row r="423" spans="1:14" ht="12.75">
      <c r="A423" t="s">
        <v>185</v>
      </c>
      <c r="B423" s="1">
        <v>36830</v>
      </c>
      <c r="C423" s="2">
        <v>0.872824074074074</v>
      </c>
      <c r="D423" t="s">
        <v>344</v>
      </c>
      <c r="E423">
        <v>0.673</v>
      </c>
      <c r="F423">
        <v>10.4359</v>
      </c>
      <c r="G423" t="s">
        <v>345</v>
      </c>
      <c r="H423">
        <v>1.661</v>
      </c>
      <c r="I423">
        <v>117.169</v>
      </c>
      <c r="K423" s="2">
        <v>0.87222222222222</v>
      </c>
      <c r="L423" s="3">
        <f t="shared" si="20"/>
        <v>305.8722222222222</v>
      </c>
      <c r="M423">
        <f t="shared" si="18"/>
        <v>513.244349143273</v>
      </c>
      <c r="N423">
        <f t="shared" si="19"/>
        <v>167.34145513547276</v>
      </c>
    </row>
    <row r="424" spans="1:14" ht="12.75">
      <c r="A424" t="s">
        <v>352</v>
      </c>
      <c r="B424" s="1">
        <v>36830</v>
      </c>
      <c r="C424">
        <f>AVERAGE(C423,C425)</f>
        <v>0.8748784722222223</v>
      </c>
      <c r="D424" t="s">
        <v>344</v>
      </c>
      <c r="E424" t="s">
        <v>352</v>
      </c>
      <c r="F424" t="s">
        <v>352</v>
      </c>
      <c r="G424" t="s">
        <v>345</v>
      </c>
      <c r="H424" t="s">
        <v>352</v>
      </c>
      <c r="I424" t="s">
        <v>352</v>
      </c>
      <c r="K424" s="2">
        <v>0.874305555555553</v>
      </c>
      <c r="L424" s="3">
        <f t="shared" si="20"/>
        <v>305.87430555555557</v>
      </c>
      <c r="M424" t="s">
        <v>352</v>
      </c>
      <c r="N424" t="s">
        <v>352</v>
      </c>
    </row>
    <row r="425" spans="1:14" ht="12.75">
      <c r="A425" t="s">
        <v>186</v>
      </c>
      <c r="B425" s="1">
        <v>36830</v>
      </c>
      <c r="C425" s="2">
        <v>0.8769328703703704</v>
      </c>
      <c r="D425" t="s">
        <v>344</v>
      </c>
      <c r="E425">
        <v>0.673</v>
      </c>
      <c r="F425">
        <v>10.4546</v>
      </c>
      <c r="G425" t="s">
        <v>345</v>
      </c>
      <c r="H425">
        <v>1.661</v>
      </c>
      <c r="I425">
        <v>106.1461</v>
      </c>
      <c r="K425" s="2">
        <v>0.876388888888886</v>
      </c>
      <c r="L425" s="3">
        <f t="shared" si="20"/>
        <v>305.87638888888887</v>
      </c>
      <c r="M425">
        <f t="shared" si="18"/>
        <v>514.164027305097</v>
      </c>
      <c r="N425">
        <f t="shared" si="19"/>
        <v>154.32042580058248</v>
      </c>
    </row>
    <row r="426" spans="1:14" ht="12.75">
      <c r="A426" t="s">
        <v>187</v>
      </c>
      <c r="B426" s="1">
        <v>36830</v>
      </c>
      <c r="C426" s="2">
        <v>0.8790162037037037</v>
      </c>
      <c r="D426" t="s">
        <v>344</v>
      </c>
      <c r="E426">
        <v>0.673</v>
      </c>
      <c r="F426">
        <v>9.5382</v>
      </c>
      <c r="G426" t="s">
        <v>345</v>
      </c>
      <c r="H426">
        <v>1.661</v>
      </c>
      <c r="I426">
        <v>112.917</v>
      </c>
      <c r="K426" s="2">
        <v>0.878472222222221</v>
      </c>
      <c r="L426" s="3">
        <f t="shared" si="20"/>
        <v>305.87847222222223</v>
      </c>
      <c r="M426">
        <f t="shared" si="18"/>
        <v>469.0948793106839</v>
      </c>
      <c r="N426">
        <f t="shared" si="19"/>
        <v>162.3186919123687</v>
      </c>
    </row>
    <row r="427" spans="1:14" ht="12.75">
      <c r="A427" t="s">
        <v>188</v>
      </c>
      <c r="B427" s="1">
        <v>36830</v>
      </c>
      <c r="C427" s="2">
        <v>0.881099537037037</v>
      </c>
      <c r="D427" t="s">
        <v>344</v>
      </c>
      <c r="E427">
        <v>0.673</v>
      </c>
      <c r="F427">
        <v>10.306</v>
      </c>
      <c r="G427" t="s">
        <v>345</v>
      </c>
      <c r="H427">
        <v>1.66</v>
      </c>
      <c r="I427">
        <v>108.4623</v>
      </c>
      <c r="K427" s="2">
        <v>0.880555555555554</v>
      </c>
      <c r="L427" s="3">
        <f t="shared" si="20"/>
        <v>305.88055555555553</v>
      </c>
      <c r="M427">
        <f t="shared" si="18"/>
        <v>506.85578266086986</v>
      </c>
      <c r="N427">
        <f t="shared" si="19"/>
        <v>157.05648510852075</v>
      </c>
    </row>
    <row r="428" spans="1:14" ht="12.75">
      <c r="A428" t="s">
        <v>189</v>
      </c>
      <c r="B428" s="1">
        <v>36830</v>
      </c>
      <c r="C428" s="2">
        <v>0.8831828703703705</v>
      </c>
      <c r="D428" t="s">
        <v>344</v>
      </c>
      <c r="E428">
        <v>0.673</v>
      </c>
      <c r="F428">
        <v>9.7651</v>
      </c>
      <c r="G428" t="s">
        <v>345</v>
      </c>
      <c r="H428">
        <v>1.661</v>
      </c>
      <c r="I428">
        <v>109.4682</v>
      </c>
      <c r="K428" s="2">
        <v>0.882638888888887</v>
      </c>
      <c r="L428" s="3">
        <f t="shared" si="20"/>
        <v>305.8826388888889</v>
      </c>
      <c r="M428">
        <f t="shared" si="18"/>
        <v>480.25396887848444</v>
      </c>
      <c r="N428">
        <f t="shared" si="19"/>
        <v>158.24472535455095</v>
      </c>
    </row>
    <row r="429" spans="1:14" ht="12.75">
      <c r="A429" t="s">
        <v>190</v>
      </c>
      <c r="B429" s="1">
        <v>36830</v>
      </c>
      <c r="C429" s="2">
        <v>0.8852777777777777</v>
      </c>
      <c r="D429" t="s">
        <v>344</v>
      </c>
      <c r="E429">
        <v>0.671</v>
      </c>
      <c r="F429">
        <v>10.1265</v>
      </c>
      <c r="G429" t="s">
        <v>345</v>
      </c>
      <c r="H429">
        <v>1.661</v>
      </c>
      <c r="I429">
        <v>112.26</v>
      </c>
      <c r="K429" s="2">
        <v>0.884722222222221</v>
      </c>
      <c r="L429" s="3">
        <f t="shared" si="20"/>
        <v>305.8847222222222</v>
      </c>
      <c r="M429">
        <f t="shared" si="18"/>
        <v>498.0278559203667</v>
      </c>
      <c r="N429">
        <f t="shared" si="19"/>
        <v>161.5425970305297</v>
      </c>
    </row>
    <row r="430" spans="1:14" ht="12.75">
      <c r="A430" t="s">
        <v>191</v>
      </c>
      <c r="B430" s="1">
        <v>36830</v>
      </c>
      <c r="C430" s="2">
        <v>0.887349537037037</v>
      </c>
      <c r="D430" t="s">
        <v>344</v>
      </c>
      <c r="E430">
        <v>0.673</v>
      </c>
      <c r="F430">
        <v>10.1103</v>
      </c>
      <c r="G430" t="s">
        <v>345</v>
      </c>
      <c r="H430">
        <v>1.661</v>
      </c>
      <c r="I430">
        <v>113.7872</v>
      </c>
      <c r="K430" s="2">
        <v>0.886805555555554</v>
      </c>
      <c r="L430" s="3">
        <f t="shared" si="20"/>
        <v>305.88680555555555</v>
      </c>
      <c r="M430">
        <f t="shared" si="18"/>
        <v>497.231129384455</v>
      </c>
      <c r="N430">
        <f t="shared" si="19"/>
        <v>163.34663371781204</v>
      </c>
    </row>
    <row r="431" spans="1:14" ht="12.75">
      <c r="A431" t="s">
        <v>352</v>
      </c>
      <c r="B431" s="1">
        <v>36830</v>
      </c>
      <c r="C431">
        <f>AVERAGE(C430,C432)</f>
        <v>0.8894386574074074</v>
      </c>
      <c r="D431" t="s">
        <v>344</v>
      </c>
      <c r="E431" t="s">
        <v>352</v>
      </c>
      <c r="F431" t="s">
        <v>352</v>
      </c>
      <c r="G431" t="s">
        <v>345</v>
      </c>
      <c r="H431" t="s">
        <v>352</v>
      </c>
      <c r="I431" t="s">
        <v>352</v>
      </c>
      <c r="K431" s="2">
        <v>0.888888888888887</v>
      </c>
      <c r="L431" s="3">
        <f t="shared" si="20"/>
        <v>305.8888888888889</v>
      </c>
      <c r="M431" t="s">
        <v>352</v>
      </c>
      <c r="N431" t="s">
        <v>352</v>
      </c>
    </row>
    <row r="432" spans="1:14" ht="12.75">
      <c r="A432" t="s">
        <v>192</v>
      </c>
      <c r="B432" s="1">
        <v>36830</v>
      </c>
      <c r="C432" s="2">
        <v>0.8915277777777778</v>
      </c>
      <c r="D432" t="s">
        <v>344</v>
      </c>
      <c r="E432">
        <v>0.673</v>
      </c>
      <c r="F432">
        <v>9.9622</v>
      </c>
      <c r="G432" t="s">
        <v>345</v>
      </c>
      <c r="H432">
        <v>1.66</v>
      </c>
      <c r="I432">
        <v>122.0746</v>
      </c>
      <c r="K432" s="2">
        <v>0.890972222222221</v>
      </c>
      <c r="L432" s="3">
        <f t="shared" si="20"/>
        <v>305.8909722222222</v>
      </c>
      <c r="M432">
        <f t="shared" si="18"/>
        <v>489.9474750654102</v>
      </c>
      <c r="N432">
        <f t="shared" si="19"/>
        <v>173.13629691987046</v>
      </c>
    </row>
    <row r="433" spans="1:14" ht="12.75">
      <c r="A433" t="s">
        <v>193</v>
      </c>
      <c r="B433" s="1">
        <v>36830</v>
      </c>
      <c r="C433" s="2">
        <v>0.893611111111111</v>
      </c>
      <c r="D433" t="s">
        <v>344</v>
      </c>
      <c r="E433">
        <v>0.675</v>
      </c>
      <c r="F433">
        <v>10.8074</v>
      </c>
      <c r="G433" t="s">
        <v>345</v>
      </c>
      <c r="H433">
        <v>1.663</v>
      </c>
      <c r="I433">
        <v>281.0331</v>
      </c>
      <c r="K433" s="2">
        <v>0.893055555555553</v>
      </c>
      <c r="L433" s="3">
        <f t="shared" si="20"/>
        <v>305.8930555555556</v>
      </c>
      <c r="M433">
        <f aca="true" t="shared" si="21" ref="M433:M484">500*F433/AVERAGE($Q$367,$Q$6)</f>
        <v>531.5149607538409</v>
      </c>
      <c r="N433">
        <f aca="true" t="shared" si="22" ref="N433:N484">(277-103)/(-60+(AVERAGE($Q$4,$P$367)))*I433+277-((277-103)/(-60+(AVERAGE($Q$4,$P$367)))*210)</f>
        <v>360.909323213328</v>
      </c>
    </row>
    <row r="434" spans="1:14" ht="12.75">
      <c r="A434" t="s">
        <v>194</v>
      </c>
      <c r="B434" s="1">
        <v>36830</v>
      </c>
      <c r="C434" s="2">
        <v>0.8956944444444445</v>
      </c>
      <c r="D434" t="s">
        <v>344</v>
      </c>
      <c r="E434">
        <v>0.673</v>
      </c>
      <c r="F434">
        <v>9.3449</v>
      </c>
      <c r="G434" t="s">
        <v>345</v>
      </c>
      <c r="H434">
        <v>1.661</v>
      </c>
      <c r="I434">
        <v>119.0373</v>
      </c>
      <c r="K434" s="2">
        <v>0.895138888888886</v>
      </c>
      <c r="L434" s="3">
        <f t="shared" si="20"/>
        <v>305.8951388888889</v>
      </c>
      <c r="M434">
        <f t="shared" si="21"/>
        <v>459.5882595951449</v>
      </c>
      <c r="N434">
        <f t="shared" si="22"/>
        <v>169.5484232751071</v>
      </c>
    </row>
    <row r="435" spans="1:14" ht="12.75">
      <c r="A435" t="s">
        <v>195</v>
      </c>
      <c r="B435" s="1">
        <v>36830</v>
      </c>
      <c r="C435" s="2">
        <v>0.8977777777777778</v>
      </c>
      <c r="D435" t="s">
        <v>344</v>
      </c>
      <c r="E435">
        <v>0.673</v>
      </c>
      <c r="F435">
        <v>14.3886</v>
      </c>
      <c r="G435" t="s">
        <v>345</v>
      </c>
      <c r="H435">
        <v>1.66</v>
      </c>
      <c r="I435">
        <v>594.681</v>
      </c>
      <c r="K435" s="2">
        <v>0.897222222222221</v>
      </c>
      <c r="L435" s="3">
        <f t="shared" si="20"/>
        <v>305.89722222222224</v>
      </c>
      <c r="M435">
        <f t="shared" si="21"/>
        <v>707.640705840694</v>
      </c>
      <c r="N435">
        <f t="shared" si="22"/>
        <v>731.4124128473378</v>
      </c>
    </row>
    <row r="436" spans="1:14" ht="12.75">
      <c r="A436" t="s">
        <v>196</v>
      </c>
      <c r="B436" s="1">
        <v>36830</v>
      </c>
      <c r="C436" s="2">
        <v>0.8998726851851853</v>
      </c>
      <c r="D436" t="s">
        <v>344</v>
      </c>
      <c r="E436">
        <v>0.673</v>
      </c>
      <c r="F436">
        <v>10.8264</v>
      </c>
      <c r="G436" t="s">
        <v>345</v>
      </c>
      <c r="H436">
        <v>1.661</v>
      </c>
      <c r="I436">
        <v>178.2536</v>
      </c>
      <c r="K436" s="2">
        <v>0.899305555555554</v>
      </c>
      <c r="L436" s="3">
        <f t="shared" si="20"/>
        <v>305.89930555555554</v>
      </c>
      <c r="M436">
        <f t="shared" si="21"/>
        <v>532.4493931107744</v>
      </c>
      <c r="N436">
        <f t="shared" si="22"/>
        <v>239.49890630622065</v>
      </c>
    </row>
    <row r="437" spans="1:14" ht="12.75">
      <c r="A437" t="s">
        <v>197</v>
      </c>
      <c r="B437" s="1">
        <v>36830</v>
      </c>
      <c r="C437" s="2">
        <v>0.9019560185185185</v>
      </c>
      <c r="D437" t="s">
        <v>344</v>
      </c>
      <c r="E437">
        <v>0.673</v>
      </c>
      <c r="F437">
        <v>17.581</v>
      </c>
      <c r="G437" t="s">
        <v>345</v>
      </c>
      <c r="H437">
        <v>1.658</v>
      </c>
      <c r="I437">
        <v>772.6156</v>
      </c>
      <c r="K437" s="2">
        <v>0.901388888888887</v>
      </c>
      <c r="L437" s="3">
        <f t="shared" si="20"/>
        <v>305.9013888888889</v>
      </c>
      <c r="M437">
        <f t="shared" si="21"/>
        <v>864.6450140656659</v>
      </c>
      <c r="N437">
        <f t="shared" si="22"/>
        <v>941.6013509935574</v>
      </c>
    </row>
    <row r="438" spans="1:14" ht="12.75">
      <c r="A438" t="s">
        <v>198</v>
      </c>
      <c r="B438" s="1">
        <v>36830</v>
      </c>
      <c r="C438" s="2">
        <v>0.9040393518518518</v>
      </c>
      <c r="D438" t="s">
        <v>344</v>
      </c>
      <c r="E438">
        <v>0.673</v>
      </c>
      <c r="F438">
        <v>10.7239</v>
      </c>
      <c r="G438" t="s">
        <v>345</v>
      </c>
      <c r="H438">
        <v>1.661</v>
      </c>
      <c r="I438">
        <v>233.6412</v>
      </c>
      <c r="K438" s="2">
        <v>0.90347222222222</v>
      </c>
      <c r="L438" s="3">
        <f t="shared" si="20"/>
        <v>305.9034722222222</v>
      </c>
      <c r="M438">
        <f t="shared" si="21"/>
        <v>527.4083764483701</v>
      </c>
      <c r="N438">
        <f t="shared" si="22"/>
        <v>304.9266580221183</v>
      </c>
    </row>
    <row r="439" spans="1:14" ht="12.75">
      <c r="A439" t="s">
        <v>199</v>
      </c>
      <c r="B439" s="1">
        <v>36830</v>
      </c>
      <c r="C439" s="2">
        <v>0.9061226851851852</v>
      </c>
      <c r="D439" t="s">
        <v>344</v>
      </c>
      <c r="E439">
        <v>0.673</v>
      </c>
      <c r="F439">
        <v>16.6138</v>
      </c>
      <c r="G439" t="s">
        <v>345</v>
      </c>
      <c r="H439">
        <v>1.658</v>
      </c>
      <c r="I439">
        <v>817.168</v>
      </c>
      <c r="K439" s="2">
        <v>0.905555555555553</v>
      </c>
      <c r="L439" s="3">
        <f t="shared" si="20"/>
        <v>305.90555555555557</v>
      </c>
      <c r="M439">
        <f t="shared" si="21"/>
        <v>817.0774890327151</v>
      </c>
      <c r="N439">
        <f t="shared" si="22"/>
        <v>994.2297978940794</v>
      </c>
    </row>
    <row r="440" spans="1:14" ht="12.75">
      <c r="A440" t="s">
        <v>352</v>
      </c>
      <c r="B440" s="1">
        <v>36830</v>
      </c>
      <c r="C440">
        <f>AVERAGE(C439,C441)</f>
        <v>0.9082060185185186</v>
      </c>
      <c r="D440" t="s">
        <v>344</v>
      </c>
      <c r="E440" t="s">
        <v>352</v>
      </c>
      <c r="F440" t="s">
        <v>352</v>
      </c>
      <c r="G440" t="s">
        <v>345</v>
      </c>
      <c r="H440" t="s">
        <v>352</v>
      </c>
      <c r="I440" t="s">
        <v>352</v>
      </c>
      <c r="K440" s="2">
        <v>0.907638888888886</v>
      </c>
      <c r="L440" s="3">
        <f t="shared" si="20"/>
        <v>305.90763888888887</v>
      </c>
      <c r="M440" t="s">
        <v>352</v>
      </c>
      <c r="N440" t="s">
        <v>352</v>
      </c>
    </row>
    <row r="441" spans="1:14" ht="12.75">
      <c r="A441" t="s">
        <v>200</v>
      </c>
      <c r="B441" s="1">
        <v>36830</v>
      </c>
      <c r="C441" s="2">
        <v>0.9102893518518519</v>
      </c>
      <c r="D441" t="s">
        <v>344</v>
      </c>
      <c r="E441">
        <v>0.675</v>
      </c>
      <c r="F441">
        <v>13.6101</v>
      </c>
      <c r="G441" t="s">
        <v>345</v>
      </c>
      <c r="H441">
        <v>1.661</v>
      </c>
      <c r="I441">
        <v>637.8538</v>
      </c>
      <c r="K441" s="2">
        <v>0.909722222222221</v>
      </c>
      <c r="L441" s="3">
        <f t="shared" si="20"/>
        <v>305.90972222222223</v>
      </c>
      <c r="M441">
        <f t="shared" si="21"/>
        <v>669.3535695316034</v>
      </c>
      <c r="N441">
        <f t="shared" si="22"/>
        <v>782.4111786230728</v>
      </c>
    </row>
    <row r="442" spans="1:14" ht="12.75">
      <c r="A442" t="s">
        <v>201</v>
      </c>
      <c r="B442" s="1">
        <v>36830</v>
      </c>
      <c r="C442" s="2">
        <v>0.9123726851851851</v>
      </c>
      <c r="D442" t="s">
        <v>344</v>
      </c>
      <c r="E442">
        <v>0.673</v>
      </c>
      <c r="F442">
        <v>11.6968</v>
      </c>
      <c r="G442" t="s">
        <v>345</v>
      </c>
      <c r="H442">
        <v>1.661</v>
      </c>
      <c r="I442">
        <v>294.1029</v>
      </c>
      <c r="K442" s="2">
        <v>0.911805555555554</v>
      </c>
      <c r="L442" s="3">
        <f t="shared" si="20"/>
        <v>305.91180555555553</v>
      </c>
      <c r="M442">
        <f t="shared" si="21"/>
        <v>575.2562311884011</v>
      </c>
      <c r="N442">
        <f t="shared" si="22"/>
        <v>376.34829564355493</v>
      </c>
    </row>
    <row r="443" spans="1:14" ht="12.75">
      <c r="A443" t="s">
        <v>202</v>
      </c>
      <c r="B443" s="1">
        <v>36830</v>
      </c>
      <c r="C443" s="2">
        <v>0.9144560185185185</v>
      </c>
      <c r="D443" t="s">
        <v>344</v>
      </c>
      <c r="E443">
        <v>0.673</v>
      </c>
      <c r="F443">
        <v>13.2374</v>
      </c>
      <c r="G443" t="s">
        <v>345</v>
      </c>
      <c r="H443">
        <v>1.66</v>
      </c>
      <c r="I443">
        <v>443.9591</v>
      </c>
      <c r="K443" s="2">
        <v>0.913888888888887</v>
      </c>
      <c r="L443" s="3">
        <f t="shared" si="20"/>
        <v>305.9138888888889</v>
      </c>
      <c r="M443">
        <f t="shared" si="21"/>
        <v>651.0239411405976</v>
      </c>
      <c r="N443">
        <f t="shared" si="22"/>
        <v>553.369041201909</v>
      </c>
    </row>
    <row r="444" spans="1:14" ht="12.75">
      <c r="A444" t="s">
        <v>203</v>
      </c>
      <c r="B444" s="1">
        <v>36830</v>
      </c>
      <c r="C444" s="2">
        <v>0.9165393518518519</v>
      </c>
      <c r="D444" t="s">
        <v>344</v>
      </c>
      <c r="E444">
        <v>0.673</v>
      </c>
      <c r="F444">
        <v>12.3073</v>
      </c>
      <c r="G444" t="s">
        <v>345</v>
      </c>
      <c r="H444">
        <v>1.661</v>
      </c>
      <c r="I444">
        <v>372.8058</v>
      </c>
      <c r="K444" s="2">
        <v>0.915972222222221</v>
      </c>
      <c r="L444" s="3">
        <f t="shared" si="20"/>
        <v>305.9159722222222</v>
      </c>
      <c r="M444">
        <f t="shared" si="21"/>
        <v>605.2810182361851</v>
      </c>
      <c r="N444">
        <f t="shared" si="22"/>
        <v>469.3177292445977</v>
      </c>
    </row>
    <row r="445" spans="1:14" ht="12.75">
      <c r="A445" t="s">
        <v>204</v>
      </c>
      <c r="B445" s="1">
        <v>36830</v>
      </c>
      <c r="C445" s="2">
        <v>0.9186342592592592</v>
      </c>
      <c r="D445" t="s">
        <v>344</v>
      </c>
      <c r="E445">
        <v>0.673</v>
      </c>
      <c r="F445">
        <v>12.4237</v>
      </c>
      <c r="G445" t="s">
        <v>345</v>
      </c>
      <c r="H445">
        <v>1.658</v>
      </c>
      <c r="I445">
        <v>439.7057</v>
      </c>
      <c r="K445" s="2">
        <v>0.918055555555554</v>
      </c>
      <c r="L445" s="3">
        <f t="shared" si="20"/>
        <v>305.91805555555555</v>
      </c>
      <c r="M445">
        <f t="shared" si="21"/>
        <v>611.0056459386619</v>
      </c>
      <c r="N445">
        <f t="shared" si="22"/>
        <v>548.3446241997569</v>
      </c>
    </row>
    <row r="446" spans="1:14" ht="12.75">
      <c r="A446" t="s">
        <v>205</v>
      </c>
      <c r="B446" s="1">
        <v>36830</v>
      </c>
      <c r="C446" s="2">
        <v>0.9207175925925926</v>
      </c>
      <c r="D446" t="s">
        <v>344</v>
      </c>
      <c r="E446">
        <v>0.678</v>
      </c>
      <c r="F446">
        <v>11.5977</v>
      </c>
      <c r="G446" t="s">
        <v>345</v>
      </c>
      <c r="H446">
        <v>1.665</v>
      </c>
      <c r="I446">
        <v>303.5601</v>
      </c>
      <c r="K446" s="2">
        <v>0.920138888888887</v>
      </c>
      <c r="L446" s="3">
        <f t="shared" si="20"/>
        <v>305.9201388888889</v>
      </c>
      <c r="M446">
        <f t="shared" si="21"/>
        <v>570.3824287372375</v>
      </c>
      <c r="N446">
        <f t="shared" si="22"/>
        <v>387.51980936734117</v>
      </c>
    </row>
    <row r="447" spans="1:14" ht="12.75">
      <c r="A447" t="s">
        <v>206</v>
      </c>
      <c r="B447" s="1">
        <v>36830</v>
      </c>
      <c r="C447" s="2">
        <v>0.9228009259259259</v>
      </c>
      <c r="D447" t="s">
        <v>344</v>
      </c>
      <c r="E447">
        <v>0.673</v>
      </c>
      <c r="F447">
        <v>15.1164</v>
      </c>
      <c r="G447" t="s">
        <v>345</v>
      </c>
      <c r="H447">
        <v>1.66</v>
      </c>
      <c r="I447">
        <v>712.04</v>
      </c>
      <c r="K447" s="2">
        <v>0.922222222222221</v>
      </c>
      <c r="L447" s="3">
        <f t="shared" si="20"/>
        <v>305.9222222222222</v>
      </c>
      <c r="M447">
        <f t="shared" si="21"/>
        <v>743.4343831762831</v>
      </c>
      <c r="N447">
        <f t="shared" si="22"/>
        <v>870.0451666338536</v>
      </c>
    </row>
    <row r="448" spans="1:14" ht="12.75">
      <c r="A448" t="s">
        <v>207</v>
      </c>
      <c r="B448" s="1">
        <v>36830</v>
      </c>
      <c r="C448" s="2">
        <v>0.9249421296296297</v>
      </c>
      <c r="D448" t="s">
        <v>344</v>
      </c>
      <c r="E448">
        <v>0.673</v>
      </c>
      <c r="F448">
        <v>14.2249</v>
      </c>
      <c r="G448" t="s">
        <v>345</v>
      </c>
      <c r="H448">
        <v>1.66</v>
      </c>
      <c r="I448">
        <v>597.3519</v>
      </c>
      <c r="K448" s="2">
        <v>0.924305555555553</v>
      </c>
      <c r="L448" s="3">
        <f t="shared" si="20"/>
        <v>305.9243055555556</v>
      </c>
      <c r="M448">
        <f t="shared" si="21"/>
        <v>699.5898333759565</v>
      </c>
      <c r="N448">
        <f t="shared" si="22"/>
        <v>734.5674688898091</v>
      </c>
    </row>
    <row r="449" spans="1:14" ht="12.75">
      <c r="A449" t="s">
        <v>208</v>
      </c>
      <c r="B449" s="1">
        <v>36830</v>
      </c>
      <c r="C449" s="2">
        <v>0.9269675925925926</v>
      </c>
      <c r="D449" t="s">
        <v>344</v>
      </c>
      <c r="E449">
        <v>0.673</v>
      </c>
      <c r="F449">
        <v>15.8699</v>
      </c>
      <c r="G449" t="s">
        <v>345</v>
      </c>
      <c r="H449">
        <v>1.658</v>
      </c>
      <c r="I449">
        <v>783.4456</v>
      </c>
      <c r="K449" s="2">
        <v>0.926388888888886</v>
      </c>
      <c r="L449" s="3">
        <f t="shared" si="20"/>
        <v>305.9263888888889</v>
      </c>
      <c r="M449">
        <f t="shared" si="21"/>
        <v>780.4920032262506</v>
      </c>
      <c r="N449">
        <f t="shared" si="22"/>
        <v>954.3945132010401</v>
      </c>
    </row>
    <row r="450" spans="1:14" ht="12.75">
      <c r="A450" t="s">
        <v>209</v>
      </c>
      <c r="B450" s="1">
        <v>36830</v>
      </c>
      <c r="C450" s="2">
        <v>0.9290625</v>
      </c>
      <c r="D450" t="s">
        <v>344</v>
      </c>
      <c r="E450">
        <v>0.673</v>
      </c>
      <c r="F450">
        <v>12.5235</v>
      </c>
      <c r="G450" t="s">
        <v>345</v>
      </c>
      <c r="H450">
        <v>1.66</v>
      </c>
      <c r="I450">
        <v>444.9454</v>
      </c>
      <c r="K450" s="2">
        <v>0.928472222222221</v>
      </c>
      <c r="L450" s="3">
        <f t="shared" si="20"/>
        <v>305.92847222222224</v>
      </c>
      <c r="M450">
        <f t="shared" si="21"/>
        <v>615.913874845081</v>
      </c>
      <c r="N450">
        <f t="shared" si="22"/>
        <v>554.5341285412665</v>
      </c>
    </row>
    <row r="451" spans="1:14" ht="12.75">
      <c r="A451" t="s">
        <v>210</v>
      </c>
      <c r="B451" s="1">
        <v>36830</v>
      </c>
      <c r="C451" s="2">
        <v>0.9311458333333333</v>
      </c>
      <c r="D451" t="s">
        <v>344</v>
      </c>
      <c r="E451">
        <v>0.675</v>
      </c>
      <c r="F451">
        <v>13.8498</v>
      </c>
      <c r="G451" t="s">
        <v>345</v>
      </c>
      <c r="H451">
        <v>1.66</v>
      </c>
      <c r="I451">
        <v>661.6617</v>
      </c>
      <c r="K451" s="2">
        <v>0.930555555555554</v>
      </c>
      <c r="L451" s="3">
        <f t="shared" si="20"/>
        <v>305.93055555555554</v>
      </c>
      <c r="M451">
        <f t="shared" si="21"/>
        <v>681.1421714240748</v>
      </c>
      <c r="N451">
        <f t="shared" si="22"/>
        <v>810.534754478985</v>
      </c>
    </row>
    <row r="452" spans="1:14" ht="12.75">
      <c r="A452" t="s">
        <v>211</v>
      </c>
      <c r="B452" s="1">
        <v>36830</v>
      </c>
      <c r="C452" s="2">
        <v>0.9332291666666667</v>
      </c>
      <c r="D452" t="s">
        <v>344</v>
      </c>
      <c r="E452">
        <v>0.673</v>
      </c>
      <c r="F452">
        <v>13.4079</v>
      </c>
      <c r="G452" t="s">
        <v>345</v>
      </c>
      <c r="H452">
        <v>1.66</v>
      </c>
      <c r="I452">
        <v>508.6534</v>
      </c>
      <c r="K452" s="2">
        <v>0.932638888888887</v>
      </c>
      <c r="L452" s="3">
        <f t="shared" si="20"/>
        <v>305.9326388888889</v>
      </c>
      <c r="M452">
        <f t="shared" si="21"/>
        <v>659.4092420278165</v>
      </c>
      <c r="N452">
        <f t="shared" si="22"/>
        <v>629.7905253939266</v>
      </c>
    </row>
    <row r="453" spans="1:14" ht="12.75">
      <c r="A453" t="s">
        <v>212</v>
      </c>
      <c r="B453" s="1">
        <v>36830</v>
      </c>
      <c r="C453" s="2">
        <v>0.9353125</v>
      </c>
      <c r="D453" t="s">
        <v>344</v>
      </c>
      <c r="E453">
        <v>0.673</v>
      </c>
      <c r="F453">
        <v>13.6147</v>
      </c>
      <c r="G453" t="s">
        <v>345</v>
      </c>
      <c r="H453">
        <v>1.658</v>
      </c>
      <c r="I453">
        <v>470.9255</v>
      </c>
      <c r="K453" s="2">
        <v>0.93472222222222</v>
      </c>
      <c r="L453" s="3">
        <f t="shared" si="20"/>
        <v>305.9347222222222</v>
      </c>
      <c r="M453">
        <f t="shared" si="21"/>
        <v>669.579800523282</v>
      </c>
      <c r="N453">
        <f t="shared" si="22"/>
        <v>585.2236607173164</v>
      </c>
    </row>
    <row r="454" spans="1:14" ht="12.75">
      <c r="A454" t="s">
        <v>213</v>
      </c>
      <c r="B454" s="1">
        <v>36830</v>
      </c>
      <c r="C454" s="2">
        <v>0.9373958333333333</v>
      </c>
      <c r="D454" t="s">
        <v>344</v>
      </c>
      <c r="E454">
        <v>0.673</v>
      </c>
      <c r="F454">
        <v>13.406</v>
      </c>
      <c r="G454" t="s">
        <v>345</v>
      </c>
      <c r="H454">
        <v>1.658</v>
      </c>
      <c r="I454">
        <v>414.1821</v>
      </c>
      <c r="K454" s="2">
        <v>0.936805555555553</v>
      </c>
      <c r="L454" s="3">
        <f aca="true" t="shared" si="23" ref="L454:L484">B454-DATE(1999,12,31)+K454</f>
        <v>305.93680555555557</v>
      </c>
      <c r="M454">
        <f t="shared" si="21"/>
        <v>659.3157987921231</v>
      </c>
      <c r="N454">
        <f t="shared" si="22"/>
        <v>518.1943421204489</v>
      </c>
    </row>
    <row r="455" spans="1:14" ht="12.75">
      <c r="A455" t="s">
        <v>214</v>
      </c>
      <c r="B455" s="1">
        <v>36830</v>
      </c>
      <c r="C455" s="2">
        <v>0.9394791666666666</v>
      </c>
      <c r="D455" t="s">
        <v>344</v>
      </c>
      <c r="E455">
        <v>0.671</v>
      </c>
      <c r="F455">
        <v>13.3493</v>
      </c>
      <c r="G455" t="s">
        <v>345</v>
      </c>
      <c r="H455">
        <v>1.655</v>
      </c>
      <c r="I455">
        <v>412.2266</v>
      </c>
      <c r="K455" s="2">
        <v>0.938888888888886</v>
      </c>
      <c r="L455" s="3">
        <f t="shared" si="23"/>
        <v>305.93888888888887</v>
      </c>
      <c r="M455">
        <f t="shared" si="21"/>
        <v>656.5272559164322</v>
      </c>
      <c r="N455">
        <f t="shared" si="22"/>
        <v>515.8843671715355</v>
      </c>
    </row>
    <row r="456" spans="1:14" ht="12.75">
      <c r="A456" t="s">
        <v>215</v>
      </c>
      <c r="B456" s="1">
        <v>36830</v>
      </c>
      <c r="C456" s="2">
        <v>0.9416203703703704</v>
      </c>
      <c r="D456" t="s">
        <v>344</v>
      </c>
      <c r="E456">
        <v>0.671</v>
      </c>
      <c r="F456">
        <v>12.8956</v>
      </c>
      <c r="G456" t="s">
        <v>345</v>
      </c>
      <c r="H456">
        <v>1.658</v>
      </c>
      <c r="I456">
        <v>494.7658</v>
      </c>
      <c r="K456" s="2">
        <v>0.94097222222222</v>
      </c>
      <c r="L456" s="3">
        <f t="shared" si="23"/>
        <v>305.94097222222223</v>
      </c>
      <c r="M456">
        <f t="shared" si="21"/>
        <v>634.2139948458678</v>
      </c>
      <c r="N456">
        <f t="shared" si="22"/>
        <v>613.3855097454837</v>
      </c>
    </row>
    <row r="457" spans="1:14" ht="12.75">
      <c r="A457" t="s">
        <v>216</v>
      </c>
      <c r="B457" s="1">
        <v>36830</v>
      </c>
      <c r="C457" s="2">
        <v>0.9436574074074073</v>
      </c>
      <c r="D457" t="s">
        <v>344</v>
      </c>
      <c r="E457">
        <v>0.671</v>
      </c>
      <c r="F457">
        <v>10.4659</v>
      </c>
      <c r="G457" t="s">
        <v>345</v>
      </c>
      <c r="H457">
        <v>1.66</v>
      </c>
      <c r="I457">
        <v>182.3718</v>
      </c>
      <c r="K457" s="2">
        <v>0.943055555555554</v>
      </c>
      <c r="L457" s="3">
        <f t="shared" si="23"/>
        <v>305.94305555555553</v>
      </c>
      <c r="M457">
        <f t="shared" si="21"/>
        <v>514.7197686542206</v>
      </c>
      <c r="N457">
        <f t="shared" si="22"/>
        <v>244.3636155031602</v>
      </c>
    </row>
    <row r="458" spans="1:14" ht="12.75">
      <c r="A458" t="s">
        <v>217</v>
      </c>
      <c r="B458" s="1">
        <v>36830</v>
      </c>
      <c r="C458" s="2">
        <v>0.9457407407407407</v>
      </c>
      <c r="D458" t="s">
        <v>344</v>
      </c>
      <c r="E458">
        <v>0.671</v>
      </c>
      <c r="F458">
        <v>10.3459</v>
      </c>
      <c r="G458" t="s">
        <v>345</v>
      </c>
      <c r="H458">
        <v>1.658</v>
      </c>
      <c r="I458">
        <v>183.3658</v>
      </c>
      <c r="K458" s="2">
        <v>0.945138888888887</v>
      </c>
      <c r="L458" s="3">
        <f t="shared" si="23"/>
        <v>305.9451388888889</v>
      </c>
      <c r="M458">
        <f t="shared" si="21"/>
        <v>508.8180906104302</v>
      </c>
      <c r="N458">
        <f t="shared" si="22"/>
        <v>245.53779862728192</v>
      </c>
    </row>
    <row r="459" spans="1:14" ht="12.75">
      <c r="A459" t="s">
        <v>218</v>
      </c>
      <c r="B459" s="1">
        <v>36830</v>
      </c>
      <c r="C459" s="2">
        <v>0.9478240740740741</v>
      </c>
      <c r="D459" t="s">
        <v>344</v>
      </c>
      <c r="E459">
        <v>0.671</v>
      </c>
      <c r="F459">
        <v>9.6374</v>
      </c>
      <c r="G459" t="s">
        <v>345</v>
      </c>
      <c r="H459">
        <v>1.66</v>
      </c>
      <c r="I459">
        <v>136.0521</v>
      </c>
      <c r="K459" s="2">
        <v>0.94722222222222</v>
      </c>
      <c r="L459" s="3">
        <f t="shared" si="23"/>
        <v>305.9472222222222</v>
      </c>
      <c r="M459">
        <f t="shared" si="21"/>
        <v>473.9735998268841</v>
      </c>
      <c r="N459">
        <f t="shared" si="22"/>
        <v>189.6475088086138</v>
      </c>
    </row>
    <row r="460" spans="1:14" ht="12.75">
      <c r="A460" t="s">
        <v>219</v>
      </c>
      <c r="B460" s="1">
        <v>36830</v>
      </c>
      <c r="C460" s="2">
        <v>0.9499074074074074</v>
      </c>
      <c r="D460" t="s">
        <v>344</v>
      </c>
      <c r="E460">
        <v>0.673</v>
      </c>
      <c r="F460">
        <v>10.4912</v>
      </c>
      <c r="G460" t="s">
        <v>345</v>
      </c>
      <c r="H460">
        <v>1.66</v>
      </c>
      <c r="I460">
        <v>136.0977</v>
      </c>
      <c r="K460" s="2">
        <v>0.949305555555554</v>
      </c>
      <c r="L460" s="3">
        <f t="shared" si="23"/>
        <v>305.94930555555555</v>
      </c>
      <c r="M460">
        <f t="shared" si="21"/>
        <v>515.9640391084531</v>
      </c>
      <c r="N460">
        <f t="shared" si="22"/>
        <v>189.70137475475053</v>
      </c>
    </row>
    <row r="461" spans="1:14" ht="12.75">
      <c r="A461" t="s">
        <v>220</v>
      </c>
      <c r="B461" s="1">
        <v>36830</v>
      </c>
      <c r="C461" s="2">
        <v>0.9519907407407407</v>
      </c>
      <c r="D461" t="s">
        <v>344</v>
      </c>
      <c r="E461">
        <v>0.673</v>
      </c>
      <c r="F461">
        <v>10.2837</v>
      </c>
      <c r="G461" t="s">
        <v>345</v>
      </c>
      <c r="H461">
        <v>1.661</v>
      </c>
      <c r="I461">
        <v>114.9551</v>
      </c>
      <c r="K461" s="2">
        <v>0.951388888888887</v>
      </c>
      <c r="L461" s="3">
        <f t="shared" si="23"/>
        <v>305.9513888888889</v>
      </c>
      <c r="M461">
        <f t="shared" si="21"/>
        <v>505.75905415773207</v>
      </c>
      <c r="N461">
        <f t="shared" si="22"/>
        <v>164.7262398251176</v>
      </c>
    </row>
    <row r="462" spans="1:14" ht="12.75">
      <c r="A462" t="s">
        <v>352</v>
      </c>
      <c r="B462" s="1">
        <v>36830</v>
      </c>
      <c r="C462">
        <f>AVERAGE(C461,C463)</f>
        <v>0.9540740740740741</v>
      </c>
      <c r="D462" t="s">
        <v>344</v>
      </c>
      <c r="E462" t="s">
        <v>352</v>
      </c>
      <c r="F462" t="s">
        <v>352</v>
      </c>
      <c r="G462" t="s">
        <v>345</v>
      </c>
      <c r="H462" t="s">
        <v>352</v>
      </c>
      <c r="I462" t="s">
        <v>352</v>
      </c>
      <c r="K462" s="2">
        <v>0.95347222222222</v>
      </c>
      <c r="L462" s="3">
        <f t="shared" si="23"/>
        <v>305.9534722222222</v>
      </c>
      <c r="M462" t="s">
        <v>352</v>
      </c>
      <c r="N462" t="s">
        <v>352</v>
      </c>
    </row>
    <row r="463" spans="1:14" ht="12.75">
      <c r="A463" t="s">
        <v>221</v>
      </c>
      <c r="B463" s="1">
        <v>36830</v>
      </c>
      <c r="C463" s="2">
        <v>0.9561574074074074</v>
      </c>
      <c r="D463" t="s">
        <v>344</v>
      </c>
      <c r="E463">
        <v>0.673</v>
      </c>
      <c r="F463">
        <v>9.6729</v>
      </c>
      <c r="G463" t="s">
        <v>345</v>
      </c>
      <c r="H463">
        <v>1.661</v>
      </c>
      <c r="I463">
        <v>124.9211</v>
      </c>
      <c r="K463" s="2">
        <v>0.955555555555553</v>
      </c>
      <c r="L463" s="3">
        <f t="shared" si="23"/>
        <v>305.9555555555556</v>
      </c>
      <c r="M463">
        <f t="shared" si="21"/>
        <v>475.71951291483873</v>
      </c>
      <c r="N463">
        <f t="shared" si="22"/>
        <v>176.4987841057984</v>
      </c>
    </row>
    <row r="464" spans="1:14" ht="12.75">
      <c r="A464" t="s">
        <v>222</v>
      </c>
      <c r="B464" s="1">
        <v>36830</v>
      </c>
      <c r="C464" s="2">
        <v>0.9582523148148149</v>
      </c>
      <c r="D464" t="s">
        <v>344</v>
      </c>
      <c r="E464">
        <v>0.673</v>
      </c>
      <c r="F464">
        <v>10.9917</v>
      </c>
      <c r="G464" t="s">
        <v>345</v>
      </c>
      <c r="H464">
        <v>1.661</v>
      </c>
      <c r="I464">
        <v>115.5436</v>
      </c>
      <c r="K464" s="2">
        <v>0.957638888888886</v>
      </c>
      <c r="L464" s="3">
        <f t="shared" si="23"/>
        <v>305.9576388888889</v>
      </c>
      <c r="M464">
        <f t="shared" si="21"/>
        <v>540.5789546160958</v>
      </c>
      <c r="N464">
        <f t="shared" si="22"/>
        <v>165.42141766067652</v>
      </c>
    </row>
    <row r="465" spans="1:14" ht="12.75">
      <c r="A465" t="s">
        <v>223</v>
      </c>
      <c r="B465" s="1">
        <v>36830</v>
      </c>
      <c r="C465" s="2">
        <v>0.9603356481481482</v>
      </c>
      <c r="D465" t="s">
        <v>344</v>
      </c>
      <c r="E465">
        <v>0.673</v>
      </c>
      <c r="F465">
        <v>10.6635</v>
      </c>
      <c r="G465" t="s">
        <v>345</v>
      </c>
      <c r="H465">
        <v>1.661</v>
      </c>
      <c r="I465">
        <v>205.6715</v>
      </c>
      <c r="K465" s="2">
        <v>0.959722222222219</v>
      </c>
      <c r="L465" s="3">
        <f t="shared" si="23"/>
        <v>305.95972222222224</v>
      </c>
      <c r="M465">
        <f t="shared" si="21"/>
        <v>524.437865166329</v>
      </c>
      <c r="N465">
        <f t="shared" si="22"/>
        <v>271.886869564627</v>
      </c>
    </row>
    <row r="466" spans="1:14" ht="12.75">
      <c r="A466" t="s">
        <v>224</v>
      </c>
      <c r="B466" s="1">
        <v>36830</v>
      </c>
      <c r="C466" s="2">
        <v>0.9624189814814814</v>
      </c>
      <c r="D466" t="s">
        <v>344</v>
      </c>
      <c r="E466">
        <v>0.673</v>
      </c>
      <c r="F466">
        <v>9.5991</v>
      </c>
      <c r="G466" t="s">
        <v>345</v>
      </c>
      <c r="H466">
        <v>1.663</v>
      </c>
      <c r="I466">
        <v>140.5951</v>
      </c>
      <c r="K466" s="2">
        <v>0.961805555555554</v>
      </c>
      <c r="L466" s="3">
        <f t="shared" si="23"/>
        <v>305.96180555555554</v>
      </c>
      <c r="M466">
        <f t="shared" si="21"/>
        <v>472.08998091790767</v>
      </c>
      <c r="N466">
        <f t="shared" si="22"/>
        <v>195.01402181956428</v>
      </c>
    </row>
    <row r="467" spans="1:14" ht="12.75">
      <c r="A467" t="s">
        <v>225</v>
      </c>
      <c r="B467" s="1">
        <v>36830</v>
      </c>
      <c r="C467" s="2">
        <v>0.9645023148148147</v>
      </c>
      <c r="D467" t="s">
        <v>344</v>
      </c>
      <c r="E467">
        <v>0.673</v>
      </c>
      <c r="F467">
        <v>11.4607</v>
      </c>
      <c r="G467" t="s">
        <v>345</v>
      </c>
      <c r="H467">
        <v>1.66</v>
      </c>
      <c r="I467">
        <v>187.7574</v>
      </c>
      <c r="K467" s="2">
        <v>0.963888888888887</v>
      </c>
      <c r="L467" s="3">
        <f t="shared" si="23"/>
        <v>305.9638888888889</v>
      </c>
      <c r="M467">
        <f t="shared" si="21"/>
        <v>563.6446796372434</v>
      </c>
      <c r="N467">
        <f t="shared" si="22"/>
        <v>250.72546724689232</v>
      </c>
    </row>
    <row r="468" spans="1:14" ht="12.75">
      <c r="A468" t="s">
        <v>226</v>
      </c>
      <c r="B468" s="1">
        <v>36830</v>
      </c>
      <c r="C468" s="2">
        <v>0.9665856481481482</v>
      </c>
      <c r="D468" t="s">
        <v>344</v>
      </c>
      <c r="E468">
        <v>0.673</v>
      </c>
      <c r="F468">
        <v>11.4219</v>
      </c>
      <c r="G468" t="s">
        <v>345</v>
      </c>
      <c r="H468">
        <v>1.661</v>
      </c>
      <c r="I468">
        <v>149.5624</v>
      </c>
      <c r="K468" s="2">
        <v>0.96597222222222</v>
      </c>
      <c r="L468" s="3">
        <f t="shared" si="23"/>
        <v>305.9659722222222</v>
      </c>
      <c r="M468">
        <f t="shared" si="21"/>
        <v>561.7364704030847</v>
      </c>
      <c r="N468">
        <f t="shared" si="22"/>
        <v>205.6068310036049</v>
      </c>
    </row>
    <row r="469" spans="1:14" ht="12.75">
      <c r="A469" t="s">
        <v>227</v>
      </c>
      <c r="B469" s="1">
        <v>36830</v>
      </c>
      <c r="C469" s="2">
        <v>0.9686689814814815</v>
      </c>
      <c r="D469" t="s">
        <v>344</v>
      </c>
      <c r="E469">
        <v>0.673</v>
      </c>
      <c r="F469">
        <v>10.0364</v>
      </c>
      <c r="G469" t="s">
        <v>345</v>
      </c>
      <c r="H469">
        <v>1.661</v>
      </c>
      <c r="I469">
        <v>104.0198</v>
      </c>
      <c r="K469" s="2">
        <v>0.968055555555553</v>
      </c>
      <c r="L469" s="3">
        <f t="shared" si="23"/>
        <v>305.96805555555557</v>
      </c>
      <c r="M469">
        <f t="shared" si="21"/>
        <v>493.5966793224873</v>
      </c>
      <c r="N469">
        <f t="shared" si="22"/>
        <v>151.80868980780588</v>
      </c>
    </row>
    <row r="470" spans="1:14" ht="12.75">
      <c r="A470" t="s">
        <v>228</v>
      </c>
      <c r="B470" s="1">
        <v>36830</v>
      </c>
      <c r="C470" s="2">
        <v>0.9707638888888889</v>
      </c>
      <c r="D470" t="s">
        <v>344</v>
      </c>
      <c r="E470">
        <v>0.673</v>
      </c>
      <c r="F470">
        <v>10.1013</v>
      </c>
      <c r="G470" t="s">
        <v>345</v>
      </c>
      <c r="H470">
        <v>1.66</v>
      </c>
      <c r="I470">
        <v>134.8185</v>
      </c>
      <c r="K470" s="2">
        <v>0.970138888888886</v>
      </c>
      <c r="L470" s="3">
        <f t="shared" si="23"/>
        <v>305.97013888888887</v>
      </c>
      <c r="M470">
        <f t="shared" si="21"/>
        <v>496.78850353117065</v>
      </c>
      <c r="N470">
        <f t="shared" si="22"/>
        <v>188.19029321312428</v>
      </c>
    </row>
    <row r="471" spans="1:14" ht="12.75">
      <c r="A471" t="s">
        <v>229</v>
      </c>
      <c r="B471" s="1">
        <v>36830</v>
      </c>
      <c r="C471" s="2">
        <v>0.9728472222222222</v>
      </c>
      <c r="D471" t="s">
        <v>344</v>
      </c>
      <c r="E471">
        <v>0.673</v>
      </c>
      <c r="F471">
        <v>9.8504</v>
      </c>
      <c r="G471" t="s">
        <v>345</v>
      </c>
      <c r="H471">
        <v>1.661</v>
      </c>
      <c r="I471">
        <v>159.5075</v>
      </c>
      <c r="K471" s="2">
        <v>0.97222222222222</v>
      </c>
      <c r="L471" s="3">
        <f t="shared" si="23"/>
        <v>305.97222222222223</v>
      </c>
      <c r="M471">
        <f t="shared" si="21"/>
        <v>484.4490783546121</v>
      </c>
      <c r="N471">
        <f t="shared" si="22"/>
        <v>217.35468672563968</v>
      </c>
    </row>
    <row r="472" spans="1:14" ht="12.75">
      <c r="A472" t="s">
        <v>230</v>
      </c>
      <c r="B472" s="1">
        <v>36830</v>
      </c>
      <c r="C472" s="2">
        <v>0.9749305555555555</v>
      </c>
      <c r="D472" t="s">
        <v>344</v>
      </c>
      <c r="E472">
        <v>0.673</v>
      </c>
      <c r="F472">
        <v>10.0812</v>
      </c>
      <c r="G472" t="s">
        <v>345</v>
      </c>
      <c r="H472">
        <v>1.66</v>
      </c>
      <c r="I472">
        <v>150.8726</v>
      </c>
      <c r="K472" s="2">
        <v>0.974305555555554</v>
      </c>
      <c r="L472" s="3">
        <f t="shared" si="23"/>
        <v>305.97430555555553</v>
      </c>
      <c r="M472">
        <f t="shared" si="21"/>
        <v>495.7999724588358</v>
      </c>
      <c r="N472">
        <f t="shared" si="22"/>
        <v>207.15453193843814</v>
      </c>
    </row>
    <row r="473" spans="1:14" ht="12.75">
      <c r="A473" t="s">
        <v>352</v>
      </c>
      <c r="B473" s="1">
        <v>36830</v>
      </c>
      <c r="C473">
        <f>AVERAGE(C472,C474)</f>
        <v>0.9770428240740741</v>
      </c>
      <c r="D473" t="s">
        <v>344</v>
      </c>
      <c r="E473" t="s">
        <v>352</v>
      </c>
      <c r="F473" t="s">
        <v>352</v>
      </c>
      <c r="G473" t="s">
        <v>345</v>
      </c>
      <c r="H473" t="s">
        <v>352</v>
      </c>
      <c r="I473" t="s">
        <v>352</v>
      </c>
      <c r="K473" s="2">
        <v>0.976388888888887</v>
      </c>
      <c r="L473" s="3">
        <f t="shared" si="23"/>
        <v>305.9763888888889</v>
      </c>
      <c r="M473" t="s">
        <v>352</v>
      </c>
      <c r="N473" t="s">
        <v>352</v>
      </c>
    </row>
    <row r="474" spans="1:14" ht="12.75">
      <c r="A474" t="s">
        <v>231</v>
      </c>
      <c r="B474" s="1">
        <v>36830</v>
      </c>
      <c r="C474" s="2">
        <v>0.9791550925925926</v>
      </c>
      <c r="D474" t="s">
        <v>344</v>
      </c>
      <c r="E474">
        <v>0.673</v>
      </c>
      <c r="F474">
        <v>9.8908</v>
      </c>
      <c r="G474" t="s">
        <v>345</v>
      </c>
      <c r="H474">
        <v>1.661</v>
      </c>
      <c r="I474">
        <v>110.9273</v>
      </c>
      <c r="K474" s="2">
        <v>0.97847222222222</v>
      </c>
      <c r="L474" s="3">
        <f t="shared" si="23"/>
        <v>305.9784722222222</v>
      </c>
      <c r="M474">
        <f t="shared" si="21"/>
        <v>486.43597662935497</v>
      </c>
      <c r="N474">
        <f t="shared" si="22"/>
        <v>159.9683175038527</v>
      </c>
    </row>
    <row r="475" spans="1:14" ht="12.75">
      <c r="A475" t="s">
        <v>232</v>
      </c>
      <c r="B475" s="1">
        <v>36830</v>
      </c>
      <c r="C475" s="2">
        <v>0.9811805555555555</v>
      </c>
      <c r="D475" t="s">
        <v>344</v>
      </c>
      <c r="E475">
        <v>0.673</v>
      </c>
      <c r="F475">
        <v>9.5943</v>
      </c>
      <c r="G475" t="s">
        <v>345</v>
      </c>
      <c r="H475">
        <v>1.663</v>
      </c>
      <c r="I475">
        <v>100.0645</v>
      </c>
      <c r="K475" s="2">
        <v>0.980555555555554</v>
      </c>
      <c r="L475" s="3">
        <f t="shared" si="23"/>
        <v>305.98055555555555</v>
      </c>
      <c r="M475">
        <f t="shared" si="21"/>
        <v>471.85391379615606</v>
      </c>
      <c r="N475">
        <f t="shared" si="22"/>
        <v>147.1364096158154</v>
      </c>
    </row>
    <row r="476" spans="1:14" ht="12.75">
      <c r="A476" t="s">
        <v>233</v>
      </c>
      <c r="B476" s="1">
        <v>36830</v>
      </c>
      <c r="C476" s="2">
        <v>0.9832638888888888</v>
      </c>
      <c r="D476" t="s">
        <v>344</v>
      </c>
      <c r="E476">
        <v>0.673</v>
      </c>
      <c r="F476">
        <v>9.8155</v>
      </c>
      <c r="G476" t="s">
        <v>345</v>
      </c>
      <c r="H476">
        <v>1.661</v>
      </c>
      <c r="I476">
        <v>101.172</v>
      </c>
      <c r="K476" s="2">
        <v>0.982638888888887</v>
      </c>
      <c r="L476" s="3">
        <f t="shared" si="23"/>
        <v>305.9826388888889</v>
      </c>
      <c r="M476">
        <f t="shared" si="21"/>
        <v>482.7326736568764</v>
      </c>
      <c r="N476">
        <f t="shared" si="22"/>
        <v>148.44466696990474</v>
      </c>
    </row>
    <row r="477" spans="1:14" ht="12.75">
      <c r="A477" t="s">
        <v>234</v>
      </c>
      <c r="B477" s="1">
        <v>36830</v>
      </c>
      <c r="C477" s="2">
        <v>0.9853472222222223</v>
      </c>
      <c r="D477" t="s">
        <v>344</v>
      </c>
      <c r="E477">
        <v>0.671</v>
      </c>
      <c r="F477">
        <v>9.7693</v>
      </c>
      <c r="G477" t="s">
        <v>345</v>
      </c>
      <c r="H477">
        <v>1.661</v>
      </c>
      <c r="I477">
        <v>105.2664</v>
      </c>
      <c r="K477" s="2">
        <v>0.98472222222222</v>
      </c>
      <c r="L477" s="3">
        <f t="shared" si="23"/>
        <v>305.9847222222222</v>
      </c>
      <c r="M477">
        <f t="shared" si="21"/>
        <v>480.46052761001704</v>
      </c>
      <c r="N477">
        <f t="shared" si="22"/>
        <v>153.28126192302727</v>
      </c>
    </row>
    <row r="478" spans="1:14" ht="12.75">
      <c r="A478" t="s">
        <v>235</v>
      </c>
      <c r="B478" s="1">
        <v>36830</v>
      </c>
      <c r="C478" s="2">
        <v>0.9874305555555556</v>
      </c>
      <c r="D478" t="s">
        <v>344</v>
      </c>
      <c r="E478">
        <v>0.673</v>
      </c>
      <c r="F478">
        <v>10.3835</v>
      </c>
      <c r="G478" t="s">
        <v>345</v>
      </c>
      <c r="H478">
        <v>1.661</v>
      </c>
      <c r="I478">
        <v>100.627</v>
      </c>
      <c r="K478" s="2">
        <v>0.986805555555553</v>
      </c>
      <c r="L478" s="3">
        <f t="shared" si="23"/>
        <v>305.9868055555556</v>
      </c>
      <c r="M478">
        <f t="shared" si="21"/>
        <v>510.6672830641512</v>
      </c>
      <c r="N478">
        <f t="shared" si="22"/>
        <v>147.80087441191046</v>
      </c>
    </row>
    <row r="479" spans="1:14" ht="12.75">
      <c r="A479" t="s">
        <v>236</v>
      </c>
      <c r="B479" s="1">
        <v>36830</v>
      </c>
      <c r="C479" s="2">
        <v>0.989525462962963</v>
      </c>
      <c r="D479" t="s">
        <v>344</v>
      </c>
      <c r="E479">
        <v>0.673</v>
      </c>
      <c r="F479">
        <v>11.1719</v>
      </c>
      <c r="G479" t="s">
        <v>345</v>
      </c>
      <c r="H479">
        <v>1.661</v>
      </c>
      <c r="I479">
        <v>110.0661</v>
      </c>
      <c r="K479" s="2">
        <v>0.988888888888886</v>
      </c>
      <c r="L479" s="3">
        <f t="shared" si="23"/>
        <v>305.9888888888889</v>
      </c>
      <c r="M479">
        <f t="shared" si="21"/>
        <v>549.4413078118546</v>
      </c>
      <c r="N479">
        <f t="shared" si="22"/>
        <v>158.95100713514688</v>
      </c>
    </row>
    <row r="480" spans="1:14" ht="12.75">
      <c r="A480" t="s">
        <v>237</v>
      </c>
      <c r="B480" s="1">
        <v>36830</v>
      </c>
      <c r="C480" s="2">
        <v>0.9916087962962963</v>
      </c>
      <c r="D480" t="s">
        <v>344</v>
      </c>
      <c r="E480">
        <v>0.673</v>
      </c>
      <c r="F480">
        <v>9.6217</v>
      </c>
      <c r="G480" t="s">
        <v>345</v>
      </c>
      <c r="H480">
        <v>1.663</v>
      </c>
      <c r="I480">
        <v>107.829</v>
      </c>
      <c r="K480" s="2">
        <v>0.990972222222219</v>
      </c>
      <c r="L480" s="3">
        <f t="shared" si="23"/>
        <v>305.99097222222224</v>
      </c>
      <c r="M480">
        <f t="shared" si="21"/>
        <v>473.20146361615485</v>
      </c>
      <c r="N480">
        <f t="shared" si="22"/>
        <v>156.30838634342388</v>
      </c>
    </row>
    <row r="481" spans="1:14" ht="12.75">
      <c r="A481" t="s">
        <v>238</v>
      </c>
      <c r="B481" s="1">
        <v>36830</v>
      </c>
      <c r="C481" s="2">
        <v>0.9936921296296296</v>
      </c>
      <c r="D481" t="s">
        <v>344</v>
      </c>
      <c r="E481">
        <v>0.673</v>
      </c>
      <c r="F481">
        <v>9.0593</v>
      </c>
      <c r="G481" t="s">
        <v>345</v>
      </c>
      <c r="H481">
        <v>1.663</v>
      </c>
      <c r="I481">
        <v>104.7313</v>
      </c>
      <c r="K481" s="2">
        <v>0.993055555555554</v>
      </c>
      <c r="L481" s="3">
        <f t="shared" si="23"/>
        <v>305.99305555555554</v>
      </c>
      <c r="M481">
        <f t="shared" si="21"/>
        <v>445.5422658509236</v>
      </c>
      <c r="N481">
        <f t="shared" si="22"/>
        <v>152.6491639454443</v>
      </c>
    </row>
    <row r="482" spans="1:14" ht="12.75">
      <c r="A482" t="s">
        <v>239</v>
      </c>
      <c r="B482" s="1">
        <v>36830</v>
      </c>
      <c r="C482" s="2">
        <v>0.995775462962963</v>
      </c>
      <c r="D482" t="s">
        <v>344</v>
      </c>
      <c r="E482">
        <v>0.678</v>
      </c>
      <c r="F482">
        <v>9.1325</v>
      </c>
      <c r="G482" t="s">
        <v>345</v>
      </c>
      <c r="H482">
        <v>1.668</v>
      </c>
      <c r="I482">
        <v>108.0464</v>
      </c>
      <c r="K482" s="2">
        <v>0.995138888888887</v>
      </c>
      <c r="L482" s="3">
        <f t="shared" si="23"/>
        <v>305.9951388888889</v>
      </c>
      <c r="M482">
        <f t="shared" si="21"/>
        <v>449.14228945763574</v>
      </c>
      <c r="N482">
        <f t="shared" si="22"/>
        <v>156.56519460417246</v>
      </c>
    </row>
    <row r="483" spans="1:14" ht="12.75">
      <c r="A483" t="s">
        <v>240</v>
      </c>
      <c r="B483" s="1">
        <v>36830</v>
      </c>
      <c r="C483" s="2">
        <v>0.9978587962962964</v>
      </c>
      <c r="D483" t="s">
        <v>344</v>
      </c>
      <c r="E483">
        <v>0.673</v>
      </c>
      <c r="F483">
        <v>9.6464</v>
      </c>
      <c r="G483" t="s">
        <v>345</v>
      </c>
      <c r="H483">
        <v>1.66</v>
      </c>
      <c r="I483">
        <v>105.716</v>
      </c>
      <c r="K483" s="2">
        <v>0.99722222222222</v>
      </c>
      <c r="L483" s="3">
        <f t="shared" si="23"/>
        <v>305.9972222222222</v>
      </c>
      <c r="M483">
        <f t="shared" si="21"/>
        <v>474.41622568016834</v>
      </c>
      <c r="N483">
        <f t="shared" si="22"/>
        <v>153.81236125160387</v>
      </c>
    </row>
    <row r="484" spans="1:14" ht="12.75">
      <c r="A484" t="s">
        <v>241</v>
      </c>
      <c r="B484" s="1">
        <v>36830</v>
      </c>
      <c r="C484" s="2">
        <v>0.9999421296296296</v>
      </c>
      <c r="D484" t="s">
        <v>344</v>
      </c>
      <c r="E484">
        <v>0.673</v>
      </c>
      <c r="F484">
        <v>11.0112</v>
      </c>
      <c r="G484" t="s">
        <v>345</v>
      </c>
      <c r="H484">
        <v>1.663</v>
      </c>
      <c r="I484">
        <v>108.0289</v>
      </c>
      <c r="K484" s="2">
        <v>0.999305555555553</v>
      </c>
      <c r="L484" s="3">
        <f t="shared" si="23"/>
        <v>305.99930555555557</v>
      </c>
      <c r="M484">
        <f t="shared" si="21"/>
        <v>541.5379772982118</v>
      </c>
      <c r="N484">
        <f t="shared" si="22"/>
        <v>156.5445223660717</v>
      </c>
    </row>
    <row r="485" ht="12.75">
      <c r="K485" s="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Customer</dc:creator>
  <cp:keywords/>
  <dc:description/>
  <cp:lastModifiedBy>Valued Gateway Customer</cp:lastModifiedBy>
  <dcterms:created xsi:type="dcterms:W3CDTF">2001-01-05T21:00:23Z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