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<sst xmlns="http://schemas.openxmlformats.org/spreadsheetml/2006/main" count="1896" uniqueCount="429">
  <si>
    <t>c:\data\co\000924\fld98</t>
  </si>
  <si>
    <t>c:\data\co\000924\fld99</t>
  </si>
  <si>
    <t>c:\data\co\000924\fld100</t>
  </si>
  <si>
    <t>c:\data\co\000924\fld101</t>
  </si>
  <si>
    <t>c:\data\co\000924\fld102</t>
  </si>
  <si>
    <t>c:\data\co\000924\fld103</t>
  </si>
  <si>
    <t>c:\data\co\000924\fld104</t>
  </si>
  <si>
    <t>c:\data\co\000924\fld105</t>
  </si>
  <si>
    <t>c:\data\co\000924\fld106</t>
  </si>
  <si>
    <t>c:\data\co\000924\fld107</t>
  </si>
  <si>
    <t>c:\data\co\000924\fld108</t>
  </si>
  <si>
    <t>c:\data\co\000924\fld109</t>
  </si>
  <si>
    <t>c:\data\co\000924\fld110</t>
  </si>
  <si>
    <t>c:\data\co\000924\fld111</t>
  </si>
  <si>
    <t>c:\data\co\000924\fld112</t>
  </si>
  <si>
    <t>c:\data\co\000924\fld113</t>
  </si>
  <si>
    <t>c:\data\co\000924\fld114</t>
  </si>
  <si>
    <t>c:\data\co\000924\fld115</t>
  </si>
  <si>
    <t>c:\data\co\000924\fld116</t>
  </si>
  <si>
    <t>c:\data\co\000924\fld117</t>
  </si>
  <si>
    <t>c:\data\co\000924\fld118</t>
  </si>
  <si>
    <t>c:\data\co\000924\fld119</t>
  </si>
  <si>
    <t>c:\data\co\000924\fld120</t>
  </si>
  <si>
    <t>c:\data\co\000924\fld121</t>
  </si>
  <si>
    <t>c:\data\co\000924\fld122</t>
  </si>
  <si>
    <t>c:\data\co\000924\fld123</t>
  </si>
  <si>
    <t>c:\data\co\000924\fld124</t>
  </si>
  <si>
    <t>c:\data\co\000924\fld125</t>
  </si>
  <si>
    <t>c:\data\co\000924\fld126</t>
  </si>
  <si>
    <t>c:\data\co\000924\fld127</t>
  </si>
  <si>
    <t>c:\data\co\000924\fld128</t>
  </si>
  <si>
    <t>c:\data\co\000924\fld129</t>
  </si>
  <si>
    <t>c:\data\co\000924\fld130</t>
  </si>
  <si>
    <t>c:\data\co\000924\fld131</t>
  </si>
  <si>
    <t>c:\data\co\000924\fld132</t>
  </si>
  <si>
    <t>c:\data\co\000924\fld133</t>
  </si>
  <si>
    <t>c:\data\co\000924\fld134</t>
  </si>
  <si>
    <t>c:\data\co\000924\fld135</t>
  </si>
  <si>
    <t>c:\data\co\000924\fld136</t>
  </si>
  <si>
    <t>c:\data\co\000924\fld137</t>
  </si>
  <si>
    <t>c:\data\co\000924\fld138</t>
  </si>
  <si>
    <t>c:\data\co\000924\fld139</t>
  </si>
  <si>
    <t>c:\data\co\000924\fld140</t>
  </si>
  <si>
    <t>c:\data\co\000924\fld141</t>
  </si>
  <si>
    <t>c:\data\co\000924\fld142</t>
  </si>
  <si>
    <t>c:\data\co\000924\fld143</t>
  </si>
  <si>
    <t>c:\data\co\000924\fld144</t>
  </si>
  <si>
    <t>c:\data\co\000924\fld145</t>
  </si>
  <si>
    <t>c:\data\co\000924\fld146</t>
  </si>
  <si>
    <t>c:\data\co\000924\fld147</t>
  </si>
  <si>
    <t>c:\data\co\000924\fld148</t>
  </si>
  <si>
    <t>c:\data\co\000924\fld149</t>
  </si>
  <si>
    <t>c:\data\co\000924\fld150</t>
  </si>
  <si>
    <t>c:\data\co\000924\fld151</t>
  </si>
  <si>
    <t>c:\data\co\000924\fld152</t>
  </si>
  <si>
    <t>c:\data\co\000924\fld153</t>
  </si>
  <si>
    <t>c:\data\co\000924\fld154</t>
  </si>
  <si>
    <t>c:\data\co\000924\fld155</t>
  </si>
  <si>
    <t>c:\data\co\000924\fld156</t>
  </si>
  <si>
    <t>c:\data\co\000924\fld157</t>
  </si>
  <si>
    <t>c:\data\co\000924\fld158</t>
  </si>
  <si>
    <t>c:\data\co\000924\fld159</t>
  </si>
  <si>
    <t>c:\data\co\000924\fld160</t>
  </si>
  <si>
    <t>c:\data\co\000924\fld161</t>
  </si>
  <si>
    <t>c:\data\co\000924\fld162</t>
  </si>
  <si>
    <t>c:\data\co\000924\fld163</t>
  </si>
  <si>
    <t>c:\data\co\000924\fld164</t>
  </si>
  <si>
    <t>c:\data\co\000924\fld165</t>
  </si>
  <si>
    <t>c:\data\co\000924\fld166</t>
  </si>
  <si>
    <t>c:\data\co\000924\fld167</t>
  </si>
  <si>
    <t>c:\data\co\000924\fld168</t>
  </si>
  <si>
    <t>c:\data\co\000924\fld169</t>
  </si>
  <si>
    <t>c:\data\co\000924\fld170</t>
  </si>
  <si>
    <t>c:\data\co\000924\fld171</t>
  </si>
  <si>
    <t>c:\data\co\000924\fld172</t>
  </si>
  <si>
    <t>c:\data\co\000924\fld173</t>
  </si>
  <si>
    <t>c:\data\co\000924\fld174</t>
  </si>
  <si>
    <t>c:\data\co\000924\fld175</t>
  </si>
  <si>
    <t>c:\data\co\000924\fld176</t>
  </si>
  <si>
    <t>c:\data\co\000924\fld177</t>
  </si>
  <si>
    <t>c:\data\co\000924\fld178</t>
  </si>
  <si>
    <t>c:\data\co\000924\fld179</t>
  </si>
  <si>
    <t>c:\data\co\000924\fld180</t>
  </si>
  <si>
    <t>c:\data\co\000924\fld181</t>
  </si>
  <si>
    <t>c:\data\co\000924\fld182</t>
  </si>
  <si>
    <t>c:\data\co\000924\fld183</t>
  </si>
  <si>
    <t>c:\data\co\000924\fld184</t>
  </si>
  <si>
    <t>c:\data\co\000924\fld185</t>
  </si>
  <si>
    <t>c:\data\co\000924\fld186</t>
  </si>
  <si>
    <t>c:\data\co\000924\fld187</t>
  </si>
  <si>
    <t>c:\data\co\000924\fld188</t>
  </si>
  <si>
    <t>c:\data\co\000924\fld189</t>
  </si>
  <si>
    <t>c:\data\co\000924\fld190</t>
  </si>
  <si>
    <t>c:\data\co\000924\fld191</t>
  </si>
  <si>
    <t>c:\data\co\000924\fld192</t>
  </si>
  <si>
    <t>c:\data\co\000924\fld193</t>
  </si>
  <si>
    <t>c:\data\co\000924\fld194</t>
  </si>
  <si>
    <t>c:\data\co\000924\fld195</t>
  </si>
  <si>
    <t>c:\data\co\000924\fld196</t>
  </si>
  <si>
    <t>c:\data\co\000924\fld197</t>
  </si>
  <si>
    <t>c:\data\co\000924\fld198</t>
  </si>
  <si>
    <t>c:\data\co\000924\fld199</t>
  </si>
  <si>
    <t>c:\data\co\000924\fld200</t>
  </si>
  <si>
    <t>c:\data\co\000924\fld201</t>
  </si>
  <si>
    <t>c:\data\co\000924\fld202</t>
  </si>
  <si>
    <t>c:\data\co\000924\fld203</t>
  </si>
  <si>
    <t>c:\data\co\000924\fld204</t>
  </si>
  <si>
    <t>c:\data\co\000924\fld205</t>
  </si>
  <si>
    <t>c:\data\co\000924\fld206</t>
  </si>
  <si>
    <t>c:\data\co\000924\fld207</t>
  </si>
  <si>
    <t>c:\data\co\000924\fld208</t>
  </si>
  <si>
    <t>c:\data\co\000924\fld209</t>
  </si>
  <si>
    <t>c:\data\co\000924\fld210</t>
  </si>
  <si>
    <t>c:\data\co\000924\fld211</t>
  </si>
  <si>
    <t>c:\data\co\000924\fld212</t>
  </si>
  <si>
    <t>c:\data\co\000924\fld213</t>
  </si>
  <si>
    <t>c:\data\co\000924\fld214</t>
  </si>
  <si>
    <t>c:\data\co\000924\fld215</t>
  </si>
  <si>
    <t>c:\data\co\000924\fld216</t>
  </si>
  <si>
    <t>c:\data\co\000924\fld217</t>
  </si>
  <si>
    <t>c:\data\co\000924\fld218</t>
  </si>
  <si>
    <t>c:\data\co\000924\fld219</t>
  </si>
  <si>
    <t>c:\data\co\000924\fld220</t>
  </si>
  <si>
    <t>c:\data\co\000924\fld221</t>
  </si>
  <si>
    <t>c:\data\co\000924\fld222</t>
  </si>
  <si>
    <t>c:\data\co\000924\fld223</t>
  </si>
  <si>
    <t>c:\data\co\000924\fld224</t>
  </si>
  <si>
    <t>c:\data\co\000924\fld225</t>
  </si>
  <si>
    <t>c:\data\co\000924\fld226</t>
  </si>
  <si>
    <t>c:\data\co\000924\fld227</t>
  </si>
  <si>
    <t>c:\data\co\000924\fld228</t>
  </si>
  <si>
    <t>c:\data\co\000924\fld229</t>
  </si>
  <si>
    <t>c:\data\co\000924\fld231</t>
  </si>
  <si>
    <t>c:\data\co\000924\fld232</t>
  </si>
  <si>
    <t>c:\data\co\000924\fld233</t>
  </si>
  <si>
    <t>c:\data\co\000924\fld234</t>
  </si>
  <si>
    <t>c:\data\co\000924\fld235</t>
  </si>
  <si>
    <t>c:\data\co\000924\fld236</t>
  </si>
  <si>
    <t>c:\data\co\000924\fld237</t>
  </si>
  <si>
    <t>c:\data\co\000924\fld238</t>
  </si>
  <si>
    <t>c:\data\co\000924\fld239</t>
  </si>
  <si>
    <t>c:\data\co\000924\fld240</t>
  </si>
  <si>
    <t>c:\data\co\000924\fld241</t>
  </si>
  <si>
    <t>c:\data\co\000924\fld242</t>
  </si>
  <si>
    <t>c:\data\co\000924\fld243</t>
  </si>
  <si>
    <t>c:\data\co\000924\fld244</t>
  </si>
  <si>
    <t>c:\data\co\000924\fld245</t>
  </si>
  <si>
    <t>c:\data\co\000924\fld246</t>
  </si>
  <si>
    <t>c:\data\co\000924\fld247</t>
  </si>
  <si>
    <t>c:\data\co\000924\fld248</t>
  </si>
  <si>
    <t>c:\data\co\000924\fld249</t>
  </si>
  <si>
    <t>c:\data\co\000924\fld250</t>
  </si>
  <si>
    <t>c:\data\co\000924\fld251</t>
  </si>
  <si>
    <t>c:\data\co\000924\fld252</t>
  </si>
  <si>
    <t>c:\data\co\000924\fld253</t>
  </si>
  <si>
    <t>c:\data\co\000924\fld254</t>
  </si>
  <si>
    <t>c:\data\co\000924\fld255</t>
  </si>
  <si>
    <t>c:\data\co\000924\fld256</t>
  </si>
  <si>
    <t>c:\data\co\000924\fld257</t>
  </si>
  <si>
    <t>c:\data\co\000924\fld258</t>
  </si>
  <si>
    <t>c:\data\co\000924\fld259</t>
  </si>
  <si>
    <t>c:\data\co\000924\fld260</t>
  </si>
  <si>
    <t>c:\data\co\000924\fld261</t>
  </si>
  <si>
    <t>c:\data\co\000924\fld262</t>
  </si>
  <si>
    <t>c:\data\co\000924\fld263</t>
  </si>
  <si>
    <t>c:\data\co\000924\fld264</t>
  </si>
  <si>
    <t>c:\data\co\000924\fld265</t>
  </si>
  <si>
    <t>c:\data\co\000924\fld266</t>
  </si>
  <si>
    <t>c:\data\co\000924\fld267</t>
  </si>
  <si>
    <t>c:\data\co\000924\fld268</t>
  </si>
  <si>
    <t>c:\data\co\000924\fld269</t>
  </si>
  <si>
    <t>c:\data\co\000924\fld270</t>
  </si>
  <si>
    <t>c:\data\co\000924\fld271</t>
  </si>
  <si>
    <t>c:\data\co\000924\fld272</t>
  </si>
  <si>
    <t>c:\data\co\000924\fld273</t>
  </si>
  <si>
    <t>c:\data\co\000924\fld274</t>
  </si>
  <si>
    <t>c:\data\co\000924\fld275</t>
  </si>
  <si>
    <t>c:\data\co\000924\fld276</t>
  </si>
  <si>
    <t>c:\data\co\000924\fld277</t>
  </si>
  <si>
    <t>c:\data\co\000924\fld278</t>
  </si>
  <si>
    <t>c:\data\co\000924\fld279</t>
  </si>
  <si>
    <t>c:\data\co\000924\fld280</t>
  </si>
  <si>
    <t>c:\data\co\000924\fld281</t>
  </si>
  <si>
    <t>c:\data\co\000924\fld282</t>
  </si>
  <si>
    <t>c:\data\co\000924\fld283</t>
  </si>
  <si>
    <t>c:\data\co\000924\fld284</t>
  </si>
  <si>
    <t>c:\data\co\000924\fld285</t>
  </si>
  <si>
    <t>c:\data\co\000924\fld286</t>
  </si>
  <si>
    <t>c:\data\co\000924\fld287</t>
  </si>
  <si>
    <t>c:\data\co\000924\fld288</t>
  </si>
  <si>
    <t>c:\data\co\000924\fld289</t>
  </si>
  <si>
    <t>c:\data\co\000924\fld290</t>
  </si>
  <si>
    <t>c:\data\co\000924\fld291</t>
  </si>
  <si>
    <t>c:\data\co\000924\fld292</t>
  </si>
  <si>
    <t>c:\data\co\000924\fld293</t>
  </si>
  <si>
    <t>c:\data\co\000924\fld294</t>
  </si>
  <si>
    <t>c:\data\co\000924\fld295</t>
  </si>
  <si>
    <t>c:\data\co\000924\fld296</t>
  </si>
  <si>
    <t>c:\data\co\000924\fld297</t>
  </si>
  <si>
    <t>c:\data\co\000924\fld298</t>
  </si>
  <si>
    <t>c:\data\co\000924\fld299</t>
  </si>
  <si>
    <t>c:\data\co\000924\fld300</t>
  </si>
  <si>
    <t>c:\data\co\000924\fld301</t>
  </si>
  <si>
    <t>c:\data\co\000924\fld302</t>
  </si>
  <si>
    <t>c:\data\co\000924\fld303</t>
  </si>
  <si>
    <t>c:\data\co\000924\fld304</t>
  </si>
  <si>
    <t>c:\data\co\000924\fld305</t>
  </si>
  <si>
    <t>c:\data\co\000924\fld306</t>
  </si>
  <si>
    <t>c:\data\co\000924\fld307</t>
  </si>
  <si>
    <t>c:\data\co\000924\fld308</t>
  </si>
  <si>
    <t>c:\data\co\000924\fld309</t>
  </si>
  <si>
    <t>c:\data\co\000924\fld310</t>
  </si>
  <si>
    <t>c:\data\co\000924\fld311</t>
  </si>
  <si>
    <t>c:\data\co\000924\fld312</t>
  </si>
  <si>
    <t>c:\data\co\000924\fld313</t>
  </si>
  <si>
    <t>c:\data\co\000924\fld314</t>
  </si>
  <si>
    <t>c:\data\co\000924\fld315</t>
  </si>
  <si>
    <t>c:\data\co\000924\fld316</t>
  </si>
  <si>
    <t>c:\data\co\000924\fld317</t>
  </si>
  <si>
    <t>c:\data\co\000924\fld318</t>
  </si>
  <si>
    <t>c:\data\co\000924\fld319</t>
  </si>
  <si>
    <t>c:\data\co\000924\fld320</t>
  </si>
  <si>
    <t>c:\data\co\000924\fld321</t>
  </si>
  <si>
    <t>c:\data\co\000924\fld322</t>
  </si>
  <si>
    <t>c:\data\co\000924\fld323</t>
  </si>
  <si>
    <t>c:\data\co\000924\fld324</t>
  </si>
  <si>
    <t>c:\data\co\000924\fld325</t>
  </si>
  <si>
    <t>c:\data\co\000924\fld326</t>
  </si>
  <si>
    <t>c:\data\co\000924\fld327</t>
  </si>
  <si>
    <t>c:\data\co\000924\fld328</t>
  </si>
  <si>
    <t>c:\data\co\000924\fld329</t>
  </si>
  <si>
    <t>c:\data\co\000924\fld330</t>
  </si>
  <si>
    <t>c:\data\co\000924\fld331</t>
  </si>
  <si>
    <t>c:\data\co\000924\fld332</t>
  </si>
  <si>
    <t>c:\data\co\000924\fld333</t>
  </si>
  <si>
    <t>c:\data\co\000924\fld334</t>
  </si>
  <si>
    <t>c:\data\co\000924\fld335</t>
  </si>
  <si>
    <t>c:\data\co\000924\fld336</t>
  </si>
  <si>
    <t>c:\data\co\000924\fld337</t>
  </si>
  <si>
    <t>c:\data\co\000924\fld338</t>
  </si>
  <si>
    <t>c:\data\co\000924\fld339</t>
  </si>
  <si>
    <t>c:\data\co\000924\fld340</t>
  </si>
  <si>
    <t>c:\data\co\000924\fld341</t>
  </si>
  <si>
    <t>c:\data\co\000924\fld342</t>
  </si>
  <si>
    <t>c:\data\co\000924\fld343</t>
  </si>
  <si>
    <t>c:\data\co\000924\fld344</t>
  </si>
  <si>
    <t>c:\data\co\000924\fld345</t>
  </si>
  <si>
    <t>c:\data\co\000924\fld346</t>
  </si>
  <si>
    <t>c:\data\co\000924\fld347</t>
  </si>
  <si>
    <t>c:\data\co\000924\fld348</t>
  </si>
  <si>
    <t>c:\data\co\000924\fld349</t>
  </si>
  <si>
    <t>c:\data\co\000924\fld350</t>
  </si>
  <si>
    <t>c:\data\co\000924\fld351</t>
  </si>
  <si>
    <t>c:\data\co\000924\fld352</t>
  </si>
  <si>
    <t>c:\data\co\000924\fld353</t>
  </si>
  <si>
    <t>c:\data\co\000924\fld354</t>
  </si>
  <si>
    <t>c:\data\co\000924\fld355</t>
  </si>
  <si>
    <t>c:\data\co\000924\fld356</t>
  </si>
  <si>
    <t>c:\data\co\000924\fld357</t>
  </si>
  <si>
    <t>c:\data\co\000924\fld358</t>
  </si>
  <si>
    <t>c:\data\co\000924\fld359</t>
  </si>
  <si>
    <t>c:\data\co\000924\fld360</t>
  </si>
  <si>
    <t>c:\data\co\000924\fld361</t>
  </si>
  <si>
    <t>c:\data\co\000924\fld362</t>
  </si>
  <si>
    <t>c:\data\co\000924\fld363</t>
  </si>
  <si>
    <t>c:\data\co\000924\fld364</t>
  </si>
  <si>
    <t>c:\data\co\000924\fld365</t>
  </si>
  <si>
    <t>c:\data\co\000924\fld366</t>
  </si>
  <si>
    <t>c:\data\co\000924\fld367</t>
  </si>
  <si>
    <t>c:\data\co\000924\fld368</t>
  </si>
  <si>
    <t>c:\data\co\000924\fld369</t>
  </si>
  <si>
    <t>c:\data\co\000924\fld370</t>
  </si>
  <si>
    <t>c:\data\co\000924\fld371</t>
  </si>
  <si>
    <t>c:\data\co\000924\fld372</t>
  </si>
  <si>
    <t>c:\data\co\000924\fld373</t>
  </si>
  <si>
    <t>c:\data\co\000924\fld374</t>
  </si>
  <si>
    <t>c:\data\co\000924\fld375</t>
  </si>
  <si>
    <t>c:\data\co\000924\fld376</t>
  </si>
  <si>
    <t>c:\data\co\000924\fld377</t>
  </si>
  <si>
    <t>c:\data\co\000924\fld378</t>
  </si>
  <si>
    <t>c:\data\co\000924\fld379</t>
  </si>
  <si>
    <t>c:\data\co\000924\fld380</t>
  </si>
  <si>
    <t>c:\data\co\000924\fld381</t>
  </si>
  <si>
    <t>c:\data\co\000924\fld382</t>
  </si>
  <si>
    <t>c:\data\co\000924\fld383</t>
  </si>
  <si>
    <t>c:\data\co\000924\fld384</t>
  </si>
  <si>
    <t>c:\data\co\000924\fld385</t>
  </si>
  <si>
    <t>c:\data\co\000924\fld386</t>
  </si>
  <si>
    <t>c:\data\co\000924\fld387</t>
  </si>
  <si>
    <t>c:\data\co\000924\fld388</t>
  </si>
  <si>
    <t>c:\data\co\000924\fld389</t>
  </si>
  <si>
    <t>c:\data\co\000924\fld390</t>
  </si>
  <si>
    <t>c:\data\co\000924\fld391</t>
  </si>
  <si>
    <t>c:\data\co\000924\fld392</t>
  </si>
  <si>
    <t>c:\data\co\000924\fld393</t>
  </si>
  <si>
    <t>c:\data\co\000924\fld394</t>
  </si>
  <si>
    <t>c:\data\co\000924\fld395</t>
  </si>
  <si>
    <t>c:\data\co\000924\fld396</t>
  </si>
  <si>
    <t>c:\data\co\000924\fld397</t>
  </si>
  <si>
    <t>c:\data\co\000924\fld398</t>
  </si>
  <si>
    <t>c:\data\co\000924\fld399</t>
  </si>
  <si>
    <t>c:\data\co\000924\fld400</t>
  </si>
  <si>
    <t>c:\data\co\000924\fld401</t>
  </si>
  <si>
    <t>c:\data\co\000924\fld402</t>
  </si>
  <si>
    <t>c:\data\co\000924\fld403</t>
  </si>
  <si>
    <t>c:\data\co\000924\fld404</t>
  </si>
  <si>
    <t>c:\data\co\000924\fld405</t>
  </si>
  <si>
    <t>c:\data\co\000924\fld406</t>
  </si>
  <si>
    <t>c:\data\co\000924\fld407</t>
  </si>
  <si>
    <t>c:\data\co\000924\fld408</t>
  </si>
  <si>
    <t>c:\data\co\000924\fld409</t>
  </si>
  <si>
    <t>c:\data\co\000924\fld410</t>
  </si>
  <si>
    <t>c:\data\co\000924\fld411</t>
  </si>
  <si>
    <t>c:\data\co\000924\fld412</t>
  </si>
  <si>
    <t>c:\data\co\000924\fld413</t>
  </si>
  <si>
    <t>c:\data\co\000924\fld414</t>
  </si>
  <si>
    <t>c:\data\co\000924\fld415</t>
  </si>
  <si>
    <t>c:\data\co\000924\fld416</t>
  </si>
  <si>
    <t>c:\data\co\000924\fld417</t>
  </si>
  <si>
    <t>c:\data\co\000924\fld418</t>
  </si>
  <si>
    <t>c:\data\co\000924\fld419</t>
  </si>
  <si>
    <t>c:\data\co\000924\fld420</t>
  </si>
  <si>
    <t>c:\data\co\000924\fld421</t>
  </si>
  <si>
    <t>c:\data\co\000924\fld422</t>
  </si>
  <si>
    <t>c:\data\co\000924\fld423</t>
  </si>
  <si>
    <t>c:\data\co\000924\fld424</t>
  </si>
  <si>
    <t>c:\data\co\000924\fld425</t>
  </si>
  <si>
    <t>c:\data\co\000924\fld426</t>
  </si>
  <si>
    <t>c:\data\co\000924\fld427</t>
  </si>
  <si>
    <t>c:\data\co\000924\fld428</t>
  </si>
  <si>
    <t>c:\data\co\000924\fld429</t>
  </si>
  <si>
    <t>c:\data\co\000924\fld430</t>
  </si>
  <si>
    <t>c:\data\co\000924\fld431</t>
  </si>
  <si>
    <t>c:\data\co\000924\fld432</t>
  </si>
  <si>
    <t>c:\data\co\000924\fld433</t>
  </si>
  <si>
    <t>c:\data\co\000924\fld434</t>
  </si>
  <si>
    <t>c:\data\co\000924\fld435</t>
  </si>
  <si>
    <t>c:\data\co\000924\fld436</t>
  </si>
  <si>
    <t>c:\data\co\000924\fld437</t>
  </si>
  <si>
    <t>c:\data\co\000924\fld438</t>
  </si>
  <si>
    <t>c:\data\co\000924\fld439</t>
  </si>
  <si>
    <t>c:\data\co\000924\fld440</t>
  </si>
  <si>
    <t>c:\data\co\000924\fld441</t>
  </si>
  <si>
    <t>c:\data\co\000924\fld442</t>
  </si>
  <si>
    <t>c:\data\co\000924\fld443</t>
  </si>
  <si>
    <t>c:\data\co\000924\fld444</t>
  </si>
  <si>
    <t>c:\data\co\000924\fld445</t>
  </si>
  <si>
    <t>c:\data\co\000924\fld446</t>
  </si>
  <si>
    <t>c:\data\co\000924\fld447</t>
  </si>
  <si>
    <t>c:\data\co\000924\fld448</t>
  </si>
  <si>
    <t>c:\data\co\000924\fld449</t>
  </si>
  <si>
    <t>c:\data\co\000924\fld450</t>
  </si>
  <si>
    <t>c:\data\co\000924\fld451</t>
  </si>
  <si>
    <t>c:\data\co\000924\fld452</t>
  </si>
  <si>
    <t>c:\data\co\000924\fld453</t>
  </si>
  <si>
    <t>c:\data\co\000924\fld454</t>
  </si>
  <si>
    <t>c:\data\co\000924\fld455</t>
  </si>
  <si>
    <t>c:\data\co\000924\fld456</t>
  </si>
  <si>
    <t>c:\data\co\000924\fld457</t>
  </si>
  <si>
    <t>c:\data\co\000924\fld458</t>
  </si>
  <si>
    <t>c:\data\co\000924\fld459</t>
  </si>
  <si>
    <t>c:\data\co\000924\fld460</t>
  </si>
  <si>
    <t>c:\data\co\000924\fld461</t>
  </si>
  <si>
    <t>c:\data\co\000924\fld462</t>
  </si>
  <si>
    <t>c:\data\co\000924\fld463</t>
  </si>
  <si>
    <t>c:\data\co\000924\fld464</t>
  </si>
  <si>
    <t>c:\data\co\000924\fld465</t>
  </si>
  <si>
    <t>c:\data\co\000924\fld466</t>
  </si>
  <si>
    <t>c:\data\co\000924\fld467</t>
  </si>
  <si>
    <t>c:\data\co\000924\fld468</t>
  </si>
  <si>
    <t>c:\data\co\000924\fld469</t>
  </si>
  <si>
    <t>c:\data\co\000924\fld470</t>
  </si>
  <si>
    <t>c:\data\co\000924\fld471</t>
  </si>
  <si>
    <t>c:\data\co\000924\fld472</t>
  </si>
  <si>
    <t>c:\data\co\000924\fld473</t>
  </si>
  <si>
    <t>c:\data\co\000924\fld474</t>
  </si>
  <si>
    <t>c:\data\co\000924\fld475</t>
  </si>
  <si>
    <t>c:\data\co\000924\fld476</t>
  </si>
  <si>
    <t>c:\data\co\000924\fld477</t>
  </si>
  <si>
    <t>c:\data\co\000924\fld478</t>
  </si>
  <si>
    <t>c:\data\co\000924\fld479</t>
  </si>
  <si>
    <t>c:\data\co\000924\fld480</t>
  </si>
  <si>
    <t>c:\data\co\000924\fld481</t>
  </si>
  <si>
    <t>c:\data\co\000924\fld482</t>
  </si>
  <si>
    <t>c:\data\co\000924\fld483</t>
  </si>
  <si>
    <t>c:\data\co\000924\fld484</t>
  </si>
  <si>
    <t>c:\data\co\000924\fld485</t>
  </si>
  <si>
    <t>c:\data\co\000924\fld486</t>
  </si>
  <si>
    <t>c:\data\co\000924\fld487</t>
  </si>
  <si>
    <t>c:\data\co\000924\fld488</t>
  </si>
  <si>
    <t>c:\data\co\000924\fld489</t>
  </si>
  <si>
    <t>c:\data\co\000924\fld490</t>
  </si>
  <si>
    <t>c:\data\co\000924\fld491</t>
  </si>
  <si>
    <t>c:\data\co\000924\fld492</t>
  </si>
  <si>
    <t>c:\data\co\000924\fld493</t>
  </si>
  <si>
    <t>c:\data\co\000924\fld494</t>
  </si>
  <si>
    <t>c:\data\co\000924\fld495</t>
  </si>
  <si>
    <t>c:\data\co\000924\fld496</t>
  </si>
  <si>
    <t>c:\data\co\000924\fld497</t>
  </si>
  <si>
    <t>c:\data\co\000924\fld498</t>
  </si>
  <si>
    <t>c:\data\co\000924\fld499</t>
  </si>
  <si>
    <t>c:\data\co\000924\fld500</t>
  </si>
  <si>
    <t>c:\data\co\000924\fld501</t>
  </si>
  <si>
    <t>c:\data\co\000924\fld502</t>
  </si>
  <si>
    <t>c:\data\co\000924\fld503</t>
  </si>
  <si>
    <t>c:\data\co\000924\fld504</t>
  </si>
  <si>
    <t>c:\data\co\000924\fld505</t>
  </si>
  <si>
    <t>c:\data\co\000924\fld506</t>
  </si>
  <si>
    <t>c:\data\co\000924\fld507</t>
  </si>
  <si>
    <t>c:\data\co\000924\fld508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</si>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</sst>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E466">
      <selection activeCell="E469" sqref="E469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410</v>
      </c>
      <c r="B3" t="s">
        <v>411</v>
      </c>
      <c r="C3" t="s">
        <v>412</v>
      </c>
      <c r="E3" t="s">
        <v>413</v>
      </c>
      <c r="F3" t="s">
        <v>414</v>
      </c>
      <c r="H3" t="s">
        <v>415</v>
      </c>
      <c r="I3" t="s">
        <v>416</v>
      </c>
      <c r="K3" t="s">
        <v>417</v>
      </c>
      <c r="L3" t="s">
        <v>418</v>
      </c>
      <c r="M3" t="s">
        <v>419</v>
      </c>
      <c r="N3" t="s">
        <v>420</v>
      </c>
      <c r="O3" t="s">
        <v>421</v>
      </c>
      <c r="P3" t="s">
        <v>422</v>
      </c>
      <c r="Q3" t="s">
        <v>423</v>
      </c>
    </row>
    <row r="4" spans="11:17" ht="12.75">
      <c r="K4" t="s">
        <v>424</v>
      </c>
      <c r="M4" t="s">
        <v>425</v>
      </c>
      <c r="N4" t="s">
        <v>426</v>
      </c>
      <c r="O4">
        <v>277</v>
      </c>
      <c r="P4">
        <v>210.17846666666665</v>
      </c>
      <c r="Q4">
        <v>203.67766666666668</v>
      </c>
    </row>
    <row r="5" spans="1:16" ht="12.75">
      <c r="A5" t="s">
        <v>427</v>
      </c>
      <c r="B5" s="1">
        <v>36794</v>
      </c>
      <c r="C5">
        <f>AVERAGE(C4,C6)</f>
        <v>0.003530092592592592</v>
      </c>
      <c r="D5" t="s">
        <v>419</v>
      </c>
      <c r="E5" t="s">
        <v>427</v>
      </c>
      <c r="F5" t="s">
        <v>427</v>
      </c>
      <c r="G5" t="s">
        <v>420</v>
      </c>
      <c r="H5" t="s">
        <v>427</v>
      </c>
      <c r="I5" t="s">
        <v>427</v>
      </c>
      <c r="K5" s="2">
        <v>0.001388888888888889</v>
      </c>
      <c r="L5" s="3">
        <f>B5-DATE(1999,12,31)+K5</f>
        <v>269.00138888888887</v>
      </c>
      <c r="M5" t="s">
        <v>427</v>
      </c>
      <c r="N5" t="s">
        <v>427</v>
      </c>
      <c r="P5" t="s">
        <v>419</v>
      </c>
    </row>
    <row r="6" spans="1:17" ht="12.75">
      <c r="A6" t="s">
        <v>0</v>
      </c>
      <c r="B6" s="1">
        <v>36794</v>
      </c>
      <c r="C6" s="2">
        <v>0.003530092592592592</v>
      </c>
      <c r="D6" t="s">
        <v>419</v>
      </c>
      <c r="E6">
        <v>0.671</v>
      </c>
      <c r="F6">
        <v>8.3832</v>
      </c>
      <c r="G6" t="s">
        <v>420</v>
      </c>
      <c r="H6">
        <v>1.663</v>
      </c>
      <c r="I6">
        <v>90.6016</v>
      </c>
      <c r="K6" s="2">
        <v>0.003472222222222222</v>
      </c>
      <c r="L6" s="3">
        <f aca="true" t="shared" si="0" ref="L6:L69">B6-DATE(1999,12,31)+K6</f>
        <v>269.00347222222223</v>
      </c>
      <c r="M6">
        <f aca="true" t="shared" si="1" ref="M6:M44">500*F6/AVERAGE($Q$47,$P$6)</f>
        <v>439.35686914381705</v>
      </c>
      <c r="N6">
        <f aca="true" t="shared" si="2" ref="N6:N31">(277-103)/(-62+(AVERAGE($P$4,$P$47)))*I6+277-((277-103)/(-62+(AVERAGE($P$4,$P$47)))*210)</f>
        <v>141.766414203809</v>
      </c>
      <c r="P6">
        <v>9.370466666666667</v>
      </c>
      <c r="Q6">
        <v>8.862633333333333</v>
      </c>
    </row>
    <row r="7" spans="1:14" ht="12.75">
      <c r="A7" t="s">
        <v>1</v>
      </c>
      <c r="B7" s="1">
        <v>36794</v>
      </c>
      <c r="C7" s="2">
        <v>0.005613425925925927</v>
      </c>
      <c r="D7" t="s">
        <v>419</v>
      </c>
      <c r="E7">
        <v>0.671</v>
      </c>
      <c r="F7">
        <v>8.8391</v>
      </c>
      <c r="G7" t="s">
        <v>420</v>
      </c>
      <c r="H7">
        <v>1.661</v>
      </c>
      <c r="I7">
        <v>92.5905</v>
      </c>
      <c r="K7" s="2">
        <v>0.005555555555555556</v>
      </c>
      <c r="L7" s="3">
        <f t="shared" si="0"/>
        <v>269.00555555555553</v>
      </c>
      <c r="M7">
        <f t="shared" si="1"/>
        <v>463.2502268881946</v>
      </c>
      <c r="N7">
        <f t="shared" si="2"/>
        <v>144.01909161648825</v>
      </c>
    </row>
    <row r="8" spans="1:14" ht="12.75">
      <c r="A8" t="s">
        <v>2</v>
      </c>
      <c r="B8" s="1">
        <v>36794</v>
      </c>
      <c r="C8" s="2">
        <v>0.0077083333333333335</v>
      </c>
      <c r="D8" t="s">
        <v>419</v>
      </c>
      <c r="E8">
        <v>0.671</v>
      </c>
      <c r="F8">
        <v>8.6192</v>
      </c>
      <c r="G8" t="s">
        <v>420</v>
      </c>
      <c r="H8">
        <v>1.661</v>
      </c>
      <c r="I8">
        <v>93.0751</v>
      </c>
      <c r="K8" s="2">
        <v>0.007638888888888889</v>
      </c>
      <c r="L8" s="3">
        <f t="shared" si="0"/>
        <v>269.0076388888889</v>
      </c>
      <c r="M8">
        <f t="shared" si="1"/>
        <v>451.7254421371776</v>
      </c>
      <c r="N8">
        <f t="shared" si="2"/>
        <v>144.56796158188843</v>
      </c>
    </row>
    <row r="9" spans="1:14" ht="12.75">
      <c r="A9" t="s">
        <v>3</v>
      </c>
      <c r="B9" s="1">
        <v>36794</v>
      </c>
      <c r="C9" s="2">
        <v>0.009791666666666666</v>
      </c>
      <c r="D9" t="s">
        <v>419</v>
      </c>
      <c r="E9">
        <v>0.67</v>
      </c>
      <c r="F9">
        <v>8.1857</v>
      </c>
      <c r="G9" t="s">
        <v>420</v>
      </c>
      <c r="H9">
        <v>1.661</v>
      </c>
      <c r="I9">
        <v>94.879</v>
      </c>
      <c r="K9" s="2">
        <v>0.009722222222222222</v>
      </c>
      <c r="L9" s="3">
        <f t="shared" si="0"/>
        <v>269.0097222222222</v>
      </c>
      <c r="M9">
        <f t="shared" si="1"/>
        <v>429.0060506430174</v>
      </c>
      <c r="N9">
        <f t="shared" si="2"/>
        <v>146.61110341140835</v>
      </c>
    </row>
    <row r="10" spans="1:14" ht="12.75">
      <c r="A10" t="s">
        <v>4</v>
      </c>
      <c r="B10" s="1">
        <v>36794</v>
      </c>
      <c r="C10" s="2">
        <v>0.011875</v>
      </c>
      <c r="D10" t="s">
        <v>419</v>
      </c>
      <c r="E10">
        <v>0.671</v>
      </c>
      <c r="F10">
        <v>8.0222</v>
      </c>
      <c r="G10" t="s">
        <v>420</v>
      </c>
      <c r="H10">
        <v>1.661</v>
      </c>
      <c r="I10">
        <v>93.3144</v>
      </c>
      <c r="K10" s="2">
        <v>0.011805555555555555</v>
      </c>
      <c r="L10" s="3">
        <f t="shared" si="0"/>
        <v>269.01180555555555</v>
      </c>
      <c r="M10">
        <f t="shared" si="1"/>
        <v>420.4371452005832</v>
      </c>
      <c r="N10">
        <f t="shared" si="2"/>
        <v>144.83899869026703</v>
      </c>
    </row>
    <row r="11" spans="1:14" ht="12.75">
      <c r="A11" t="s">
        <v>5</v>
      </c>
      <c r="B11" s="1">
        <v>36794</v>
      </c>
      <c r="C11" s="2">
        <v>0.013958333333333335</v>
      </c>
      <c r="D11" t="s">
        <v>419</v>
      </c>
      <c r="E11">
        <v>0.671</v>
      </c>
      <c r="F11">
        <v>8.794</v>
      </c>
      <c r="G11" t="s">
        <v>420</v>
      </c>
      <c r="H11">
        <v>1.661</v>
      </c>
      <c r="I11">
        <v>92.0791</v>
      </c>
      <c r="K11" s="2">
        <v>0.013888888888888888</v>
      </c>
      <c r="L11" s="3">
        <f t="shared" si="0"/>
        <v>269.0138888888889</v>
      </c>
      <c r="M11">
        <f t="shared" si="1"/>
        <v>460.88657162548037</v>
      </c>
      <c r="N11">
        <f t="shared" si="2"/>
        <v>143.4398673071493</v>
      </c>
    </row>
    <row r="12" spans="1:14" ht="12.75">
      <c r="A12" t="s">
        <v>6</v>
      </c>
      <c r="B12" s="1">
        <v>36794</v>
      </c>
      <c r="C12" s="2">
        <v>0.016041666666666666</v>
      </c>
      <c r="D12" t="s">
        <v>419</v>
      </c>
      <c r="E12">
        <v>0.67</v>
      </c>
      <c r="F12">
        <v>8.5208</v>
      </c>
      <c r="G12" t="s">
        <v>420</v>
      </c>
      <c r="H12">
        <v>1.661</v>
      </c>
      <c r="I12">
        <v>93.7263</v>
      </c>
      <c r="K12" s="2">
        <v>0.015972222222222224</v>
      </c>
      <c r="L12" s="3">
        <f t="shared" si="0"/>
        <v>269.0159722222222</v>
      </c>
      <c r="M12">
        <f t="shared" si="1"/>
        <v>446.56837610943745</v>
      </c>
      <c r="N12">
        <f t="shared" si="2"/>
        <v>145.3055268346094</v>
      </c>
    </row>
    <row r="13" spans="1:14" ht="12.75">
      <c r="A13" t="s">
        <v>7</v>
      </c>
      <c r="B13" s="1">
        <v>36794</v>
      </c>
      <c r="C13" s="2">
        <v>0.018125</v>
      </c>
      <c r="D13" t="s">
        <v>419</v>
      </c>
      <c r="E13">
        <v>0.67</v>
      </c>
      <c r="F13">
        <v>8.1956</v>
      </c>
      <c r="G13" t="s">
        <v>420</v>
      </c>
      <c r="H13">
        <v>1.661</v>
      </c>
      <c r="I13">
        <v>102.0714</v>
      </c>
      <c r="K13" s="2">
        <v>0.018055555555555557</v>
      </c>
      <c r="L13" s="3">
        <f t="shared" si="0"/>
        <v>269.0180555555556</v>
      </c>
      <c r="M13">
        <f t="shared" si="1"/>
        <v>429.52490179824736</v>
      </c>
      <c r="N13">
        <f t="shared" si="2"/>
        <v>154.75739383473496</v>
      </c>
    </row>
    <row r="14" spans="1:14" ht="12.75">
      <c r="A14" t="s">
        <v>8</v>
      </c>
      <c r="B14" s="1">
        <v>36794</v>
      </c>
      <c r="C14" s="2">
        <v>0.02021990740740741</v>
      </c>
      <c r="D14" t="s">
        <v>419</v>
      </c>
      <c r="E14">
        <v>0.67</v>
      </c>
      <c r="F14">
        <v>9.0668</v>
      </c>
      <c r="G14" t="s">
        <v>420</v>
      </c>
      <c r="H14">
        <v>1.661</v>
      </c>
      <c r="I14">
        <v>97.6338</v>
      </c>
      <c r="K14" s="2">
        <v>0.02013888888888889</v>
      </c>
      <c r="L14" s="3">
        <f t="shared" si="0"/>
        <v>269.0201388888889</v>
      </c>
      <c r="M14">
        <f t="shared" si="1"/>
        <v>475.18380345848374</v>
      </c>
      <c r="N14">
        <f t="shared" si="2"/>
        <v>149.73125813836737</v>
      </c>
    </row>
    <row r="15" spans="1:14" ht="12.75">
      <c r="A15" t="s">
        <v>9</v>
      </c>
      <c r="B15" s="1">
        <v>36794</v>
      </c>
      <c r="C15" s="2">
        <v>0.022303240740740738</v>
      </c>
      <c r="D15" t="s">
        <v>419</v>
      </c>
      <c r="E15">
        <v>0.671</v>
      </c>
      <c r="F15">
        <v>8.7229</v>
      </c>
      <c r="G15" t="s">
        <v>420</v>
      </c>
      <c r="H15">
        <v>1.661</v>
      </c>
      <c r="I15">
        <v>96.5193</v>
      </c>
      <c r="K15" s="2">
        <v>0.022222222222222223</v>
      </c>
      <c r="L15" s="3">
        <f t="shared" si="0"/>
        <v>269.02222222222224</v>
      </c>
      <c r="M15">
        <f t="shared" si="1"/>
        <v>457.16027696519245</v>
      </c>
      <c r="N15">
        <f t="shared" si="2"/>
        <v>148.4689478279289</v>
      </c>
    </row>
    <row r="16" spans="1:14" ht="12.75">
      <c r="A16" t="s">
        <v>10</v>
      </c>
      <c r="B16" s="1">
        <v>36794</v>
      </c>
      <c r="C16" s="2">
        <v>0.024386574074074074</v>
      </c>
      <c r="D16" t="s">
        <v>419</v>
      </c>
      <c r="E16">
        <v>0.675</v>
      </c>
      <c r="F16">
        <v>8.8848</v>
      </c>
      <c r="G16" t="s">
        <v>420</v>
      </c>
      <c r="H16">
        <v>1.665</v>
      </c>
      <c r="I16">
        <v>95.4</v>
      </c>
      <c r="K16" s="2">
        <v>0.024305555555555556</v>
      </c>
      <c r="L16" s="3">
        <f t="shared" si="0"/>
        <v>269.02430555555554</v>
      </c>
      <c r="M16">
        <f t="shared" si="1"/>
        <v>465.6453276754683</v>
      </c>
      <c r="N16">
        <f t="shared" si="2"/>
        <v>147.20120091857603</v>
      </c>
    </row>
    <row r="17" spans="1:14" ht="12.75">
      <c r="A17" t="s">
        <v>11</v>
      </c>
      <c r="B17" s="1">
        <v>36794</v>
      </c>
      <c r="C17" s="2">
        <v>0.02646990740740741</v>
      </c>
      <c r="D17" t="s">
        <v>419</v>
      </c>
      <c r="E17">
        <v>0.671</v>
      </c>
      <c r="F17">
        <v>8.5196</v>
      </c>
      <c r="G17" t="s">
        <v>420</v>
      </c>
      <c r="H17">
        <v>1.661</v>
      </c>
      <c r="I17">
        <v>94.8436</v>
      </c>
      <c r="K17" s="2">
        <v>0.02638888888888889</v>
      </c>
      <c r="L17" s="3">
        <f t="shared" si="0"/>
        <v>269.0263888888889</v>
      </c>
      <c r="M17">
        <f t="shared" si="1"/>
        <v>446.50548506031873</v>
      </c>
      <c r="N17">
        <f t="shared" si="2"/>
        <v>146.57100849441457</v>
      </c>
    </row>
    <row r="18" spans="1:14" ht="12.75">
      <c r="A18" t="s">
        <v>12</v>
      </c>
      <c r="B18" s="1">
        <v>36794</v>
      </c>
      <c r="C18" s="2">
        <v>0.02855324074074074</v>
      </c>
      <c r="D18" t="s">
        <v>419</v>
      </c>
      <c r="E18">
        <v>0.671</v>
      </c>
      <c r="F18">
        <v>9.2474</v>
      </c>
      <c r="G18" t="s">
        <v>420</v>
      </c>
      <c r="H18">
        <v>1.661</v>
      </c>
      <c r="I18">
        <v>93.5179</v>
      </c>
      <c r="K18" s="2">
        <v>0.02847222222222222</v>
      </c>
      <c r="L18" s="3">
        <f t="shared" si="0"/>
        <v>269.0284722222222</v>
      </c>
      <c r="M18">
        <f t="shared" si="1"/>
        <v>484.64890635086056</v>
      </c>
      <c r="N18">
        <f t="shared" si="2"/>
        <v>145.06948783174226</v>
      </c>
    </row>
    <row r="19" spans="1:14" ht="12.75">
      <c r="A19" t="s">
        <v>13</v>
      </c>
      <c r="B19" s="1">
        <v>36794</v>
      </c>
      <c r="C19" s="2">
        <v>0.030636574074074076</v>
      </c>
      <c r="D19" t="s">
        <v>419</v>
      </c>
      <c r="E19">
        <v>0.671</v>
      </c>
      <c r="F19">
        <v>9.0736</v>
      </c>
      <c r="G19" t="s">
        <v>420</v>
      </c>
      <c r="H19">
        <v>1.66</v>
      </c>
      <c r="I19">
        <v>95.5947</v>
      </c>
      <c r="K19" s="2">
        <v>0.030555555555555555</v>
      </c>
      <c r="L19" s="3">
        <f t="shared" si="0"/>
        <v>269.03055555555557</v>
      </c>
      <c r="M19">
        <f t="shared" si="1"/>
        <v>475.5401860701568</v>
      </c>
      <c r="N19">
        <f t="shared" si="2"/>
        <v>147.4217229620416</v>
      </c>
    </row>
    <row r="20" spans="1:14" ht="12.75">
      <c r="A20" t="s">
        <v>14</v>
      </c>
      <c r="B20" s="1">
        <v>36794</v>
      </c>
      <c r="C20" s="2">
        <v>0.032719907407407406</v>
      </c>
      <c r="D20" t="s">
        <v>419</v>
      </c>
      <c r="E20">
        <v>0.67</v>
      </c>
      <c r="F20">
        <v>8.3125</v>
      </c>
      <c r="G20" t="s">
        <v>420</v>
      </c>
      <c r="H20">
        <v>1.66</v>
      </c>
      <c r="I20">
        <v>95.9434</v>
      </c>
      <c r="K20" s="2">
        <v>0.03263888888888889</v>
      </c>
      <c r="L20" s="3">
        <f t="shared" si="0"/>
        <v>269.03263888888887</v>
      </c>
      <c r="M20">
        <f t="shared" si="1"/>
        <v>435.65153816656874</v>
      </c>
      <c r="N20">
        <f t="shared" si="2"/>
        <v>147.81666922067768</v>
      </c>
    </row>
    <row r="21" spans="1:14" ht="12.75">
      <c r="A21" t="s">
        <v>15</v>
      </c>
      <c r="B21" s="1">
        <v>36794</v>
      </c>
      <c r="C21" s="2">
        <v>0.03481481481481481</v>
      </c>
      <c r="D21" t="s">
        <v>419</v>
      </c>
      <c r="E21">
        <v>0.671</v>
      </c>
      <c r="F21">
        <v>8.7438</v>
      </c>
      <c r="G21" t="s">
        <v>420</v>
      </c>
      <c r="H21">
        <v>1.66</v>
      </c>
      <c r="I21">
        <v>96.4511</v>
      </c>
      <c r="K21" s="2">
        <v>0.034722222222222224</v>
      </c>
      <c r="L21" s="3">
        <f t="shared" si="0"/>
        <v>269.03472222222223</v>
      </c>
      <c r="M21">
        <f t="shared" si="1"/>
        <v>458.25562940401136</v>
      </c>
      <c r="N21">
        <f t="shared" si="2"/>
        <v>148.3917028183534</v>
      </c>
    </row>
    <row r="22" spans="1:14" ht="12.75">
      <c r="A22" t="s">
        <v>16</v>
      </c>
      <c r="B22" s="1">
        <v>36794</v>
      </c>
      <c r="C22" s="2">
        <v>0.036898148148148145</v>
      </c>
      <c r="D22" t="s">
        <v>419</v>
      </c>
      <c r="E22">
        <v>0.671</v>
      </c>
      <c r="F22">
        <v>8.717</v>
      </c>
      <c r="G22" t="s">
        <v>420</v>
      </c>
      <c r="H22">
        <v>1.66</v>
      </c>
      <c r="I22">
        <v>96.1523</v>
      </c>
      <c r="K22" s="2">
        <v>0.03680555555555556</v>
      </c>
      <c r="L22" s="3">
        <f t="shared" si="0"/>
        <v>269.03680555555553</v>
      </c>
      <c r="M22">
        <f t="shared" si="1"/>
        <v>456.85106264035846</v>
      </c>
      <c r="N22">
        <f t="shared" si="2"/>
        <v>148.05327453593168</v>
      </c>
    </row>
    <row r="23" spans="1:14" ht="12.75">
      <c r="A23" t="s">
        <v>17</v>
      </c>
      <c r="B23" s="1">
        <v>36794</v>
      </c>
      <c r="C23" s="2">
        <v>0.038981481481481485</v>
      </c>
      <c r="D23" t="s">
        <v>419</v>
      </c>
      <c r="E23">
        <v>0.673</v>
      </c>
      <c r="F23">
        <v>8.7447</v>
      </c>
      <c r="G23" t="s">
        <v>420</v>
      </c>
      <c r="H23">
        <v>1.661</v>
      </c>
      <c r="I23">
        <v>95.0682</v>
      </c>
      <c r="K23" s="2">
        <v>0.03888888888888889</v>
      </c>
      <c r="L23" s="3">
        <f t="shared" si="0"/>
        <v>269.0388888888889</v>
      </c>
      <c r="M23">
        <f t="shared" si="1"/>
        <v>458.3027976908504</v>
      </c>
      <c r="N23">
        <f t="shared" si="2"/>
        <v>146.82539601861782</v>
      </c>
    </row>
    <row r="24" spans="1:14" ht="12.75">
      <c r="A24" t="s">
        <v>18</v>
      </c>
      <c r="B24" s="1">
        <v>36794</v>
      </c>
      <c r="C24" s="2">
        <v>0.04106481481481481</v>
      </c>
      <c r="D24" t="s">
        <v>419</v>
      </c>
      <c r="E24">
        <v>0.671</v>
      </c>
      <c r="F24">
        <v>9.0502</v>
      </c>
      <c r="G24" t="s">
        <v>420</v>
      </c>
      <c r="H24">
        <v>1.658</v>
      </c>
      <c r="I24">
        <v>98.646</v>
      </c>
      <c r="K24" s="2">
        <v>0.04097222222222222</v>
      </c>
      <c r="L24" s="3">
        <f t="shared" si="0"/>
        <v>269.0409722222222</v>
      </c>
      <c r="M24">
        <f t="shared" si="1"/>
        <v>474.31381061234055</v>
      </c>
      <c r="N24">
        <f t="shared" si="2"/>
        <v>150.87770093444254</v>
      </c>
    </row>
    <row r="25" spans="1:14" ht="12.75">
      <c r="A25" t="s">
        <v>19</v>
      </c>
      <c r="B25" s="1">
        <v>36794</v>
      </c>
      <c r="C25" s="2">
        <v>0.04314814814814815</v>
      </c>
      <c r="D25" t="s">
        <v>419</v>
      </c>
      <c r="E25">
        <v>0.671</v>
      </c>
      <c r="F25">
        <v>8.648</v>
      </c>
      <c r="G25" t="s">
        <v>420</v>
      </c>
      <c r="H25">
        <v>1.658</v>
      </c>
      <c r="I25">
        <v>95.6321</v>
      </c>
      <c r="K25" s="2">
        <v>0.04305555555555556</v>
      </c>
      <c r="L25" s="3">
        <f t="shared" si="0"/>
        <v>269.04305555555555</v>
      </c>
      <c r="M25">
        <f t="shared" si="1"/>
        <v>453.23482731602843</v>
      </c>
      <c r="N25">
        <f t="shared" si="2"/>
        <v>147.464083128583</v>
      </c>
    </row>
    <row r="26" spans="1:14" ht="12.75">
      <c r="A26" t="s">
        <v>20</v>
      </c>
      <c r="B26" s="1">
        <v>36794</v>
      </c>
      <c r="C26" s="2">
        <v>0.045231481481481484</v>
      </c>
      <c r="D26" t="s">
        <v>419</v>
      </c>
      <c r="E26">
        <v>0.671</v>
      </c>
      <c r="F26">
        <v>9.2792</v>
      </c>
      <c r="G26" t="s">
        <v>420</v>
      </c>
      <c r="H26">
        <v>1.66</v>
      </c>
      <c r="I26">
        <v>97.1423</v>
      </c>
      <c r="K26" s="2">
        <v>0.04513888888888889</v>
      </c>
      <c r="L26" s="3">
        <f t="shared" si="0"/>
        <v>269.0451388888889</v>
      </c>
      <c r="M26">
        <f t="shared" si="1"/>
        <v>486.31551915250816</v>
      </c>
      <c r="N26">
        <f t="shared" si="2"/>
        <v>149.17457306202778</v>
      </c>
    </row>
    <row r="27" spans="1:14" ht="12.75">
      <c r="A27" t="s">
        <v>21</v>
      </c>
      <c r="B27" s="1">
        <v>36794</v>
      </c>
      <c r="C27" s="2">
        <v>0.04731481481481481</v>
      </c>
      <c r="D27" t="s">
        <v>419</v>
      </c>
      <c r="E27">
        <v>0.671</v>
      </c>
      <c r="F27">
        <v>9.4954</v>
      </c>
      <c r="G27" t="s">
        <v>420</v>
      </c>
      <c r="H27">
        <v>1.658</v>
      </c>
      <c r="I27">
        <v>97.7213</v>
      </c>
      <c r="K27" s="2">
        <v>0.04722222222222222</v>
      </c>
      <c r="L27" s="3">
        <f t="shared" si="0"/>
        <v>269.0472222222222</v>
      </c>
      <c r="M27">
        <f t="shared" si="1"/>
        <v>497.6463898354089</v>
      </c>
      <c r="N27">
        <f t="shared" si="2"/>
        <v>149.83036280607786</v>
      </c>
    </row>
    <row r="28" spans="1:14" ht="12.75">
      <c r="A28" t="s">
        <v>22</v>
      </c>
      <c r="B28" s="1">
        <v>36794</v>
      </c>
      <c r="C28" s="2">
        <v>0.04939814814814814</v>
      </c>
      <c r="D28" t="s">
        <v>419</v>
      </c>
      <c r="E28">
        <v>0.671</v>
      </c>
      <c r="F28">
        <v>9.1041</v>
      </c>
      <c r="G28" t="s">
        <v>420</v>
      </c>
      <c r="H28">
        <v>1.658</v>
      </c>
      <c r="I28">
        <v>95.3873</v>
      </c>
      <c r="K28" s="2">
        <v>0.049305555555555554</v>
      </c>
      <c r="L28" s="3">
        <f t="shared" si="0"/>
        <v>269.0493055555556</v>
      </c>
      <c r="M28">
        <f t="shared" si="1"/>
        <v>477.1386669019259</v>
      </c>
      <c r="N28">
        <f t="shared" si="2"/>
        <v>147.1868165839483</v>
      </c>
    </row>
    <row r="29" spans="1:14" ht="12.75">
      <c r="A29" t="s">
        <v>23</v>
      </c>
      <c r="B29" s="1">
        <v>36794</v>
      </c>
      <c r="C29" s="2">
        <v>0.051493055555555556</v>
      </c>
      <c r="D29" t="s">
        <v>419</v>
      </c>
      <c r="E29">
        <v>0.671</v>
      </c>
      <c r="F29">
        <v>9.1682</v>
      </c>
      <c r="G29" t="s">
        <v>420</v>
      </c>
      <c r="H29">
        <v>1.658</v>
      </c>
      <c r="I29">
        <v>101.2279</v>
      </c>
      <c r="K29" s="2">
        <v>0.051388888888888894</v>
      </c>
      <c r="L29" s="3">
        <f t="shared" si="0"/>
        <v>269.0513888888889</v>
      </c>
      <c r="M29">
        <f t="shared" si="1"/>
        <v>480.4980971090209</v>
      </c>
      <c r="N29">
        <f t="shared" si="2"/>
        <v>153.80202483800565</v>
      </c>
    </row>
    <row r="30" spans="1:14" ht="12.75">
      <c r="A30" t="s">
        <v>24</v>
      </c>
      <c r="B30" s="1">
        <v>36794</v>
      </c>
      <c r="C30" s="2">
        <v>0.05357638888888889</v>
      </c>
      <c r="D30" t="s">
        <v>419</v>
      </c>
      <c r="E30">
        <v>0.671</v>
      </c>
      <c r="F30">
        <v>9.5387</v>
      </c>
      <c r="G30" t="s">
        <v>420</v>
      </c>
      <c r="H30">
        <v>1.658</v>
      </c>
      <c r="I30">
        <v>96.488</v>
      </c>
      <c r="K30" s="2">
        <v>0.05347222222222222</v>
      </c>
      <c r="L30" s="3">
        <f t="shared" si="0"/>
        <v>269.05347222222224</v>
      </c>
      <c r="M30">
        <f t="shared" si="1"/>
        <v>499.91570852444505</v>
      </c>
      <c r="N30">
        <f t="shared" si="2"/>
        <v>148.43349667250789</v>
      </c>
    </row>
    <row r="31" spans="1:14" ht="12.75">
      <c r="A31" t="s">
        <v>25</v>
      </c>
      <c r="B31" s="1">
        <v>36794</v>
      </c>
      <c r="C31" s="2">
        <v>0.05565972222222223</v>
      </c>
      <c r="D31" t="s">
        <v>419</v>
      </c>
      <c r="E31">
        <v>0.671</v>
      </c>
      <c r="F31">
        <v>8.9643</v>
      </c>
      <c r="G31" t="s">
        <v>420</v>
      </c>
      <c r="H31">
        <v>1.658</v>
      </c>
      <c r="I31">
        <v>97.3769</v>
      </c>
      <c r="K31" s="2">
        <v>0.05555555555555555</v>
      </c>
      <c r="L31" s="3">
        <f t="shared" si="0"/>
        <v>269.05555555555554</v>
      </c>
      <c r="M31">
        <f t="shared" si="1"/>
        <v>469.8118596795876</v>
      </c>
      <c r="N31">
        <f t="shared" si="2"/>
        <v>149.4402868339693</v>
      </c>
    </row>
    <row r="32" spans="1:14" ht="12.75">
      <c r="A32" t="s">
        <v>427</v>
      </c>
      <c r="B32" s="1">
        <v>36794</v>
      </c>
      <c r="C32">
        <f>AVERAGE(C31,C33)</f>
        <v>0.05774305555555556</v>
      </c>
      <c r="D32" t="s">
        <v>419</v>
      </c>
      <c r="E32" t="s">
        <v>427</v>
      </c>
      <c r="F32" t="s">
        <v>427</v>
      </c>
      <c r="G32" t="s">
        <v>420</v>
      </c>
      <c r="H32" t="s">
        <v>427</v>
      </c>
      <c r="I32" t="s">
        <v>427</v>
      </c>
      <c r="K32" s="2">
        <v>0.057638888888888885</v>
      </c>
      <c r="L32" s="3">
        <f t="shared" si="0"/>
        <v>269.0576388888889</v>
      </c>
      <c r="M32" t="s">
        <v>427</v>
      </c>
      <c r="N32" t="s">
        <v>427</v>
      </c>
    </row>
    <row r="33" spans="1:14" ht="12.75">
      <c r="A33" t="s">
        <v>26</v>
      </c>
      <c r="B33" s="1">
        <v>36794</v>
      </c>
      <c r="C33" s="2">
        <v>0.05982638888888889</v>
      </c>
      <c r="D33" t="s">
        <v>419</v>
      </c>
      <c r="E33">
        <v>0.671</v>
      </c>
      <c r="F33">
        <v>9.6396</v>
      </c>
      <c r="G33" t="s">
        <v>420</v>
      </c>
      <c r="H33">
        <v>1.658</v>
      </c>
      <c r="I33">
        <v>98.8636</v>
      </c>
      <c r="K33" s="2">
        <v>0.059722222222222225</v>
      </c>
      <c r="L33" s="3">
        <f t="shared" si="0"/>
        <v>269.0597222222222</v>
      </c>
      <c r="M33">
        <f t="shared" si="1"/>
        <v>505.2037975711827</v>
      </c>
      <c r="N33">
        <f aca="true" t="shared" si="3" ref="N33:N43">(277-103)/(-62+(AVERAGE($P$4,$P$47)))*I33+277-((277-103)/(-62+(AVERAGE($P$4,$P$47)))*210)</f>
        <v>151.12416008522894</v>
      </c>
    </row>
    <row r="34" spans="1:14" ht="12.75">
      <c r="A34" t="s">
        <v>27</v>
      </c>
      <c r="B34" s="1">
        <v>36794</v>
      </c>
      <c r="C34" s="2">
        <v>0.06190972222222222</v>
      </c>
      <c r="D34" t="s">
        <v>419</v>
      </c>
      <c r="E34">
        <v>0.671</v>
      </c>
      <c r="F34">
        <v>10.0863</v>
      </c>
      <c r="G34" t="s">
        <v>420</v>
      </c>
      <c r="H34">
        <v>1.658</v>
      </c>
      <c r="I34">
        <v>96.3986</v>
      </c>
      <c r="K34" s="2">
        <v>0.06180555555555556</v>
      </c>
      <c r="L34" s="3">
        <f t="shared" si="0"/>
        <v>269.06180555555557</v>
      </c>
      <c r="M34">
        <f t="shared" si="1"/>
        <v>528.6149906056496</v>
      </c>
      <c r="N34">
        <f t="shared" si="3"/>
        <v>148.3322400177271</v>
      </c>
    </row>
    <row r="35" spans="1:14" ht="12.75">
      <c r="A35" t="s">
        <v>28</v>
      </c>
      <c r="B35" s="1">
        <v>36794</v>
      </c>
      <c r="C35" s="2">
        <v>0.06400462962962962</v>
      </c>
      <c r="D35" t="s">
        <v>419</v>
      </c>
      <c r="E35">
        <v>0.67</v>
      </c>
      <c r="F35">
        <v>9.8505</v>
      </c>
      <c r="G35" t="s">
        <v>420</v>
      </c>
      <c r="H35">
        <v>1.656</v>
      </c>
      <c r="I35">
        <v>98.4545</v>
      </c>
      <c r="K35" s="2">
        <v>0.06388888888888888</v>
      </c>
      <c r="L35" s="3">
        <f t="shared" si="0"/>
        <v>269.06388888888887</v>
      </c>
      <c r="M35">
        <f t="shared" si="1"/>
        <v>516.2568994538087</v>
      </c>
      <c r="N35">
        <f t="shared" si="3"/>
        <v>150.66080329025328</v>
      </c>
    </row>
    <row r="36" spans="1:14" ht="12.75">
      <c r="A36" t="s">
        <v>29</v>
      </c>
      <c r="B36" s="1">
        <v>36794</v>
      </c>
      <c r="C36" s="2">
        <v>0.06608796296296296</v>
      </c>
      <c r="D36" t="s">
        <v>419</v>
      </c>
      <c r="E36">
        <v>0.67</v>
      </c>
      <c r="F36">
        <v>9.8309</v>
      </c>
      <c r="G36" t="s">
        <v>420</v>
      </c>
      <c r="H36">
        <v>1.655</v>
      </c>
      <c r="I36">
        <v>97.9058</v>
      </c>
      <c r="K36" s="2">
        <v>0.06597222222222222</v>
      </c>
      <c r="L36" s="3">
        <f t="shared" si="0"/>
        <v>269.06597222222223</v>
      </c>
      <c r="M36">
        <f t="shared" si="1"/>
        <v>515.2296789848687</v>
      </c>
      <c r="N36">
        <f t="shared" si="3"/>
        <v>150.03933207685031</v>
      </c>
    </row>
    <row r="37" spans="1:14" ht="12.75">
      <c r="A37" t="s">
        <v>30</v>
      </c>
      <c r="B37" s="1">
        <v>36794</v>
      </c>
      <c r="C37" s="2">
        <v>0.0681712962962963</v>
      </c>
      <c r="D37" t="s">
        <v>419</v>
      </c>
      <c r="E37">
        <v>0.671</v>
      </c>
      <c r="F37">
        <v>9.8099</v>
      </c>
      <c r="G37" t="s">
        <v>420</v>
      </c>
      <c r="H37">
        <v>1.656</v>
      </c>
      <c r="I37">
        <v>96.2852</v>
      </c>
      <c r="K37" s="2">
        <v>0.06805555555555555</v>
      </c>
      <c r="L37" s="3">
        <f t="shared" si="0"/>
        <v>269.06805555555553</v>
      </c>
      <c r="M37">
        <f t="shared" si="1"/>
        <v>514.12908562529</v>
      </c>
      <c r="N37">
        <f t="shared" si="3"/>
        <v>148.2038003683743</v>
      </c>
    </row>
    <row r="38" spans="1:14" ht="12.75">
      <c r="A38" t="s">
        <v>31</v>
      </c>
      <c r="B38" s="1">
        <v>36794</v>
      </c>
      <c r="C38" s="2">
        <v>0.07025462962962963</v>
      </c>
      <c r="D38" t="s">
        <v>419</v>
      </c>
      <c r="E38">
        <v>0.67</v>
      </c>
      <c r="F38">
        <v>9.8622</v>
      </c>
      <c r="G38" t="s">
        <v>420</v>
      </c>
      <c r="H38">
        <v>1.656</v>
      </c>
      <c r="I38">
        <v>95.2293</v>
      </c>
      <c r="K38" s="2">
        <v>0.07013888888888889</v>
      </c>
      <c r="L38" s="3">
        <f t="shared" si="0"/>
        <v>269.0701388888889</v>
      </c>
      <c r="M38">
        <f t="shared" si="1"/>
        <v>516.8700871827168</v>
      </c>
      <c r="N38">
        <f t="shared" si="3"/>
        <v>147.00786186968247</v>
      </c>
    </row>
    <row r="39" spans="1:14" ht="12.75">
      <c r="A39" t="s">
        <v>32</v>
      </c>
      <c r="B39" s="1">
        <v>36794</v>
      </c>
      <c r="C39" s="2">
        <v>0.07233796296296297</v>
      </c>
      <c r="D39" t="s">
        <v>419</v>
      </c>
      <c r="E39">
        <v>0.671</v>
      </c>
      <c r="F39">
        <v>9.8402</v>
      </c>
      <c r="G39" t="s">
        <v>420</v>
      </c>
      <c r="H39">
        <v>1.656</v>
      </c>
      <c r="I39">
        <v>97.8627</v>
      </c>
      <c r="K39" s="2">
        <v>0.07222222222222223</v>
      </c>
      <c r="L39" s="3">
        <f t="shared" si="0"/>
        <v>269.0722222222222</v>
      </c>
      <c r="M39">
        <f t="shared" si="1"/>
        <v>515.7170846155392</v>
      </c>
      <c r="N39">
        <f t="shared" si="3"/>
        <v>149.9905159490981</v>
      </c>
    </row>
    <row r="40" spans="1:14" ht="12.75">
      <c r="A40" t="s">
        <v>33</v>
      </c>
      <c r="B40" s="1">
        <v>36794</v>
      </c>
      <c r="C40" s="2">
        <v>0.07442129629629629</v>
      </c>
      <c r="D40" t="s">
        <v>419</v>
      </c>
      <c r="E40">
        <v>0.671</v>
      </c>
      <c r="F40">
        <v>9.5363</v>
      </c>
      <c r="G40" t="s">
        <v>420</v>
      </c>
      <c r="H40">
        <v>1.656</v>
      </c>
      <c r="I40">
        <v>95.4028</v>
      </c>
      <c r="K40" s="2">
        <v>0.07430555555555556</v>
      </c>
      <c r="L40" s="3">
        <f t="shared" si="0"/>
        <v>269.07430555555555</v>
      </c>
      <c r="M40">
        <f t="shared" si="1"/>
        <v>499.7899264262075</v>
      </c>
      <c r="N40">
        <f t="shared" si="3"/>
        <v>147.2043722679428</v>
      </c>
    </row>
    <row r="41" spans="1:14" ht="12.75">
      <c r="A41" t="s">
        <v>34</v>
      </c>
      <c r="B41" s="1">
        <v>36794</v>
      </c>
      <c r="C41" s="2">
        <v>0.0765162037037037</v>
      </c>
      <c r="D41" t="s">
        <v>419</v>
      </c>
      <c r="E41">
        <v>0.67</v>
      </c>
      <c r="F41">
        <v>10.2883</v>
      </c>
      <c r="G41" t="s">
        <v>420</v>
      </c>
      <c r="H41">
        <v>1.655</v>
      </c>
      <c r="I41">
        <v>95.4376</v>
      </c>
      <c r="K41" s="2">
        <v>0.0763888888888889</v>
      </c>
      <c r="L41" s="3">
        <f t="shared" si="0"/>
        <v>269.0763888888889</v>
      </c>
      <c r="M41">
        <f t="shared" si="1"/>
        <v>539.2016505406447</v>
      </c>
      <c r="N41">
        <f t="shared" si="3"/>
        <v>147.24378761007222</v>
      </c>
    </row>
    <row r="42" spans="1:14" ht="12.75">
      <c r="A42" t="s">
        <v>35</v>
      </c>
      <c r="B42" s="1">
        <v>36794</v>
      </c>
      <c r="C42" s="2">
        <v>0.07858796296296296</v>
      </c>
      <c r="D42" t="s">
        <v>419</v>
      </c>
      <c r="E42">
        <v>0.671</v>
      </c>
      <c r="F42">
        <v>9.2487</v>
      </c>
      <c r="G42" t="s">
        <v>420</v>
      </c>
      <c r="H42">
        <v>1.655</v>
      </c>
      <c r="I42">
        <v>91.6989</v>
      </c>
      <c r="K42" s="2">
        <v>0.07847222222222222</v>
      </c>
      <c r="L42" s="3">
        <f t="shared" si="0"/>
        <v>269.0784722222222</v>
      </c>
      <c r="M42">
        <f t="shared" si="1"/>
        <v>484.7170383207391</v>
      </c>
      <c r="N42">
        <f t="shared" si="3"/>
        <v>143.0092433681375</v>
      </c>
    </row>
    <row r="43" spans="1:14" ht="12.75">
      <c r="A43" t="s">
        <v>36</v>
      </c>
      <c r="B43" s="1">
        <v>36794</v>
      </c>
      <c r="C43" s="2">
        <v>0.08068287037037036</v>
      </c>
      <c r="D43" t="s">
        <v>419</v>
      </c>
      <c r="E43">
        <v>0.671</v>
      </c>
      <c r="F43">
        <v>9.6376</v>
      </c>
      <c r="G43" t="s">
        <v>420</v>
      </c>
      <c r="H43">
        <v>1.655</v>
      </c>
      <c r="I43">
        <v>95.7479</v>
      </c>
      <c r="K43" s="2">
        <v>0.08055555555555556</v>
      </c>
      <c r="L43" s="3">
        <f t="shared" si="0"/>
        <v>269.0805555555556</v>
      </c>
      <c r="M43">
        <f t="shared" si="1"/>
        <v>505.09897915598475</v>
      </c>
      <c r="N43">
        <f t="shared" si="3"/>
        <v>147.59524107739304</v>
      </c>
    </row>
    <row r="44" spans="1:14" ht="12.75">
      <c r="A44" t="s">
        <v>37</v>
      </c>
      <c r="B44" s="1">
        <v>36794</v>
      </c>
      <c r="C44" s="2">
        <v>0.0827662037037037</v>
      </c>
      <c r="D44" t="s">
        <v>419</v>
      </c>
      <c r="E44">
        <v>0.671</v>
      </c>
      <c r="F44">
        <v>9.5623</v>
      </c>
      <c r="G44" t="s">
        <v>420</v>
      </c>
      <c r="H44">
        <v>1.655</v>
      </c>
      <c r="I44">
        <v>96.8355</v>
      </c>
      <c r="K44" s="2">
        <v>0.08263888888888889</v>
      </c>
      <c r="L44" s="3">
        <f t="shared" si="0"/>
        <v>269.0826388888889</v>
      </c>
      <c r="M44">
        <f t="shared" si="1"/>
        <v>501.1525658237812</v>
      </c>
      <c r="N44">
        <f>$O$4/AVERAGE($P$4,$P$47)*I44</f>
        <v>124.39826775247435</v>
      </c>
    </row>
    <row r="45" spans="1:17" ht="12.75">
      <c r="A45" t="s">
        <v>38</v>
      </c>
      <c r="B45" s="1">
        <v>36794</v>
      </c>
      <c r="C45" s="2">
        <v>0.08484953703703703</v>
      </c>
      <c r="D45" t="s">
        <v>419</v>
      </c>
      <c r="E45">
        <v>0.673</v>
      </c>
      <c r="F45">
        <v>9.1764</v>
      </c>
      <c r="G45" t="s">
        <v>420</v>
      </c>
      <c r="H45">
        <v>1.653</v>
      </c>
      <c r="I45">
        <v>221.0267</v>
      </c>
      <c r="K45" s="2">
        <v>0.08472222222222221</v>
      </c>
      <c r="L45" s="3">
        <f t="shared" si="0"/>
        <v>269.08472222222224</v>
      </c>
      <c r="M45" t="s">
        <v>427</v>
      </c>
      <c r="N45" t="s">
        <v>427</v>
      </c>
      <c r="P45" t="s">
        <v>428</v>
      </c>
      <c r="Q45" t="s">
        <v>419</v>
      </c>
    </row>
    <row r="46" spans="1:14" ht="12.75">
      <c r="A46" t="s">
        <v>39</v>
      </c>
      <c r="B46" s="1">
        <v>36794</v>
      </c>
      <c r="C46" s="2">
        <v>0.08693287037037038</v>
      </c>
      <c r="D46" t="s">
        <v>419</v>
      </c>
      <c r="E46">
        <v>0.673</v>
      </c>
      <c r="F46">
        <v>9.6677</v>
      </c>
      <c r="G46" t="s">
        <v>420</v>
      </c>
      <c r="H46">
        <v>1.655</v>
      </c>
      <c r="I46">
        <v>221.5713</v>
      </c>
      <c r="K46" s="2">
        <v>0.08680555555555557</v>
      </c>
      <c r="L46" s="3">
        <f t="shared" si="0"/>
        <v>269.08680555555554</v>
      </c>
      <c r="M46" t="s">
        <v>427</v>
      </c>
      <c r="N46" t="s">
        <v>427</v>
      </c>
    </row>
    <row r="47" spans="1:17" ht="12.75">
      <c r="A47" t="s">
        <v>40</v>
      </c>
      <c r="B47" s="1">
        <v>36794</v>
      </c>
      <c r="C47" s="2">
        <v>0.08901620370370371</v>
      </c>
      <c r="D47" t="s">
        <v>419</v>
      </c>
      <c r="E47">
        <v>0.671</v>
      </c>
      <c r="F47">
        <v>9.7526</v>
      </c>
      <c r="G47" t="s">
        <v>420</v>
      </c>
      <c r="H47">
        <v>1.651</v>
      </c>
      <c r="I47">
        <v>220.5736</v>
      </c>
      <c r="K47" s="2">
        <v>0.08888888888888889</v>
      </c>
      <c r="L47" s="3">
        <f t="shared" si="0"/>
        <v>269.0888888888889</v>
      </c>
      <c r="M47" t="s">
        <v>427</v>
      </c>
      <c r="N47" t="s">
        <v>427</v>
      </c>
      <c r="P47">
        <f>AVERAGE(I46:I48)</f>
        <v>221.07245</v>
      </c>
      <c r="Q47">
        <f>AVERAGE(F46:F48)</f>
        <v>9.710149999999999</v>
      </c>
    </row>
    <row r="48" spans="1:17" ht="12.75">
      <c r="A48" t="s">
        <v>427</v>
      </c>
      <c r="B48" s="1">
        <v>36794</v>
      </c>
      <c r="C48">
        <f>AVERAGE(C47,C49)</f>
        <v>0.09110532407407408</v>
      </c>
      <c r="D48" t="s">
        <v>419</v>
      </c>
      <c r="E48" t="s">
        <v>427</v>
      </c>
      <c r="F48" t="s">
        <v>427</v>
      </c>
      <c r="G48" t="s">
        <v>420</v>
      </c>
      <c r="H48" t="s">
        <v>427</v>
      </c>
      <c r="I48" t="s">
        <v>427</v>
      </c>
      <c r="K48" s="2">
        <v>0.09097222222222222</v>
      </c>
      <c r="L48" s="3">
        <f t="shared" si="0"/>
        <v>269.0909722222222</v>
      </c>
      <c r="M48" t="s">
        <v>427</v>
      </c>
      <c r="N48" t="s">
        <v>427</v>
      </c>
      <c r="P48">
        <f>STDEV(I46:I48)</f>
        <v>0.7054804355947363</v>
      </c>
      <c r="Q48">
        <f>STDEV(F46:F48)</f>
        <v>0.06003336572297201</v>
      </c>
    </row>
    <row r="49" spans="1:14" ht="12.75">
      <c r="A49" t="s">
        <v>41</v>
      </c>
      <c r="B49" s="1">
        <v>36794</v>
      </c>
      <c r="C49" s="2">
        <v>0.09319444444444445</v>
      </c>
      <c r="D49" t="s">
        <v>419</v>
      </c>
      <c r="E49">
        <v>0.671</v>
      </c>
      <c r="F49">
        <v>9.2257</v>
      </c>
      <c r="G49" t="s">
        <v>420</v>
      </c>
      <c r="H49">
        <v>1.655</v>
      </c>
      <c r="I49">
        <v>93.689</v>
      </c>
      <c r="K49" s="2">
        <v>0.09305555555555556</v>
      </c>
      <c r="L49" s="3">
        <f t="shared" si="0"/>
        <v>269.09305555555557</v>
      </c>
      <c r="M49">
        <f aca="true" t="shared" si="4" ref="M49:M111">500*F49/AVERAGE($Q$207,$Q$47)</f>
        <v>486.58883594102304</v>
      </c>
      <c r="N49">
        <f>(277-103)/(-62+(AVERAGE($P$207,$P$47)))*I49+277-((277-103)/(-62+(AVERAGE($P$207,$P$47)))*210)</f>
        <v>146.09304364235973</v>
      </c>
    </row>
    <row r="50" spans="1:14" ht="12.75">
      <c r="A50" t="s">
        <v>42</v>
      </c>
      <c r="B50" s="1">
        <v>36794</v>
      </c>
      <c r="C50" s="2">
        <v>0.09527777777777778</v>
      </c>
      <c r="D50" t="s">
        <v>419</v>
      </c>
      <c r="E50">
        <v>0.67</v>
      </c>
      <c r="F50">
        <v>9.8654</v>
      </c>
      <c r="G50" t="s">
        <v>420</v>
      </c>
      <c r="H50">
        <v>1.655</v>
      </c>
      <c r="I50">
        <v>90.1172</v>
      </c>
      <c r="K50" s="2">
        <v>0.09513888888888888</v>
      </c>
      <c r="L50" s="3">
        <f t="shared" si="0"/>
        <v>269.09513888888887</v>
      </c>
      <c r="M50">
        <f t="shared" si="4"/>
        <v>520.3283763933977</v>
      </c>
      <c r="N50">
        <f>(277-103)/(-62+(AVERAGE($P$207,$P$47)))*I50+277-((277-103)/(-62+(AVERAGE($P$207,$P$47)))*210)</f>
        <v>142.0730157282483</v>
      </c>
    </row>
    <row r="51" spans="1:14" ht="12.75">
      <c r="A51" t="s">
        <v>43</v>
      </c>
      <c r="B51" s="1">
        <v>36794</v>
      </c>
      <c r="C51" s="2">
        <v>0.09736111111111112</v>
      </c>
      <c r="D51" t="s">
        <v>419</v>
      </c>
      <c r="E51">
        <v>0.67</v>
      </c>
      <c r="F51">
        <v>9.5972</v>
      </c>
      <c r="G51" t="s">
        <v>420</v>
      </c>
      <c r="H51">
        <v>1.653</v>
      </c>
      <c r="I51">
        <v>92.9313</v>
      </c>
      <c r="K51" s="2">
        <v>0.09722222222222222</v>
      </c>
      <c r="L51" s="3">
        <f t="shared" si="0"/>
        <v>269.09722222222223</v>
      </c>
      <c r="M51">
        <f t="shared" si="4"/>
        <v>506.18276946932883</v>
      </c>
      <c r="N51">
        <f>(277-103)/(-62+(AVERAGE($P$207,$P$47)))*I51+277-((277-103)/(-62+(AVERAGE($P$207,$P$47)))*210)</f>
        <v>145.24025928978617</v>
      </c>
    </row>
    <row r="52" spans="1:14" ht="12.75">
      <c r="A52" t="s">
        <v>427</v>
      </c>
      <c r="B52" s="1">
        <v>36794</v>
      </c>
      <c r="C52">
        <f>AVERAGE(C51,C53)</f>
        <v>0.09944444444444445</v>
      </c>
      <c r="D52" t="s">
        <v>419</v>
      </c>
      <c r="E52" t="s">
        <v>427</v>
      </c>
      <c r="F52" t="s">
        <v>427</v>
      </c>
      <c r="G52" t="s">
        <v>420</v>
      </c>
      <c r="H52" t="s">
        <v>427</v>
      </c>
      <c r="I52" t="s">
        <v>427</v>
      </c>
      <c r="K52" s="2">
        <v>0.09930555555555555</v>
      </c>
      <c r="L52" s="3">
        <f t="shared" si="0"/>
        <v>269.09930555555553</v>
      </c>
      <c r="M52" t="s">
        <v>427</v>
      </c>
      <c r="N52" t="s">
        <v>427</v>
      </c>
    </row>
    <row r="53" spans="1:14" ht="12.75">
      <c r="A53" t="s">
        <v>44</v>
      </c>
      <c r="B53" s="1">
        <v>36794</v>
      </c>
      <c r="C53" s="2">
        <v>0.10152777777777777</v>
      </c>
      <c r="D53" t="s">
        <v>419</v>
      </c>
      <c r="E53">
        <v>0.671</v>
      </c>
      <c r="F53">
        <v>9.5411</v>
      </c>
      <c r="G53" t="s">
        <v>420</v>
      </c>
      <c r="H53">
        <v>1.655</v>
      </c>
      <c r="I53">
        <v>91.0179</v>
      </c>
      <c r="K53" s="2">
        <v>0.1013888888888889</v>
      </c>
      <c r="L53" s="3">
        <f t="shared" si="0"/>
        <v>269.1013888888889</v>
      </c>
      <c r="M53">
        <f t="shared" si="4"/>
        <v>503.2239009069117</v>
      </c>
      <c r="N53">
        <f aca="true" t="shared" si="5" ref="N53:N65">(277-103)/(-62+(AVERAGE($P$207,$P$47)))*I53+277-((277-103)/(-62+(AVERAGE($P$207,$P$47)))*210)</f>
        <v>143.0867452602042</v>
      </c>
    </row>
    <row r="54" spans="1:14" ht="12.75">
      <c r="A54" t="s">
        <v>45</v>
      </c>
      <c r="B54" s="1">
        <v>36794</v>
      </c>
      <c r="C54" s="2">
        <v>0.10361111111111111</v>
      </c>
      <c r="D54" t="s">
        <v>419</v>
      </c>
      <c r="E54">
        <v>0.67</v>
      </c>
      <c r="F54">
        <v>8.9856</v>
      </c>
      <c r="G54" t="s">
        <v>420</v>
      </c>
      <c r="H54">
        <v>1.653</v>
      </c>
      <c r="I54">
        <v>89.7179</v>
      </c>
      <c r="K54" s="2">
        <v>0.10347222222222223</v>
      </c>
      <c r="L54" s="3">
        <f t="shared" si="0"/>
        <v>269.1034722222222</v>
      </c>
      <c r="M54">
        <f t="shared" si="4"/>
        <v>473.9253004359189</v>
      </c>
      <c r="N54">
        <f t="shared" si="5"/>
        <v>141.62360726581906</v>
      </c>
    </row>
    <row r="55" spans="1:14" ht="12.75">
      <c r="A55" t="s">
        <v>46</v>
      </c>
      <c r="B55" s="1">
        <v>36794</v>
      </c>
      <c r="C55" s="2">
        <v>0.10569444444444444</v>
      </c>
      <c r="D55" t="s">
        <v>419</v>
      </c>
      <c r="E55">
        <v>0.67</v>
      </c>
      <c r="F55">
        <v>8.8413</v>
      </c>
      <c r="G55" t="s">
        <v>420</v>
      </c>
      <c r="H55">
        <v>1.653</v>
      </c>
      <c r="I55">
        <v>124.2512</v>
      </c>
      <c r="K55" s="2">
        <v>0.10555555555555556</v>
      </c>
      <c r="L55" s="3">
        <f t="shared" si="0"/>
        <v>269.10555555555555</v>
      </c>
      <c r="M55">
        <f t="shared" si="4"/>
        <v>466.3145208716268</v>
      </c>
      <c r="N55">
        <f t="shared" si="5"/>
        <v>180.4905174977429</v>
      </c>
    </row>
    <row r="56" spans="1:14" ht="12.75">
      <c r="A56" t="s">
        <v>47</v>
      </c>
      <c r="B56" s="1">
        <v>36794</v>
      </c>
      <c r="C56" s="2">
        <v>0.10778935185185186</v>
      </c>
      <c r="D56" t="s">
        <v>419</v>
      </c>
      <c r="E56">
        <v>0.67</v>
      </c>
      <c r="F56">
        <v>9.1277</v>
      </c>
      <c r="G56" t="s">
        <v>420</v>
      </c>
      <c r="H56">
        <v>1.653</v>
      </c>
      <c r="I56">
        <v>129.1005</v>
      </c>
      <c r="K56" s="2">
        <v>0.1076388888888889</v>
      </c>
      <c r="L56" s="3">
        <f t="shared" si="0"/>
        <v>269.1076388888889</v>
      </c>
      <c r="M56">
        <f t="shared" si="4"/>
        <v>481.4200459389398</v>
      </c>
      <c r="N56">
        <f t="shared" si="5"/>
        <v>185.94835986402907</v>
      </c>
    </row>
    <row r="57" spans="1:14" ht="12.75">
      <c r="A57" t="s">
        <v>48</v>
      </c>
      <c r="B57" s="1">
        <v>36794</v>
      </c>
      <c r="C57" s="2">
        <v>0.10987268518518518</v>
      </c>
      <c r="D57" t="s">
        <v>419</v>
      </c>
      <c r="E57">
        <v>0.67</v>
      </c>
      <c r="F57">
        <v>8.8757</v>
      </c>
      <c r="G57" t="s">
        <v>420</v>
      </c>
      <c r="H57">
        <v>1.653</v>
      </c>
      <c r="I57">
        <v>93.5269</v>
      </c>
      <c r="K57" s="2">
        <v>0.10972222222222222</v>
      </c>
      <c r="L57" s="3">
        <f t="shared" si="0"/>
        <v>269.1097222222222</v>
      </c>
      <c r="M57">
        <f t="shared" si="4"/>
        <v>468.1288716478683</v>
      </c>
      <c r="N57">
        <f t="shared" si="5"/>
        <v>145.9106015893676</v>
      </c>
    </row>
    <row r="58" spans="1:14" ht="12.75">
      <c r="A58" t="s">
        <v>49</v>
      </c>
      <c r="B58" s="1">
        <v>36794</v>
      </c>
      <c r="C58" s="2">
        <v>0.11195601851851851</v>
      </c>
      <c r="D58" t="s">
        <v>419</v>
      </c>
      <c r="E58">
        <v>0.671</v>
      </c>
      <c r="F58">
        <v>8.9306</v>
      </c>
      <c r="G58" t="s">
        <v>420</v>
      </c>
      <c r="H58">
        <v>1.655</v>
      </c>
      <c r="I58">
        <v>88.9396</v>
      </c>
      <c r="K58" s="2">
        <v>0.11180555555555556</v>
      </c>
      <c r="L58" s="3">
        <f t="shared" si="0"/>
        <v>269.1118055555556</v>
      </c>
      <c r="M58">
        <f t="shared" si="4"/>
        <v>471.02444890413744</v>
      </c>
      <c r="N58">
        <f t="shared" si="5"/>
        <v>140.7476378034883</v>
      </c>
    </row>
    <row r="59" spans="1:14" ht="12.75">
      <c r="A59" t="s">
        <v>50</v>
      </c>
      <c r="B59" s="1">
        <v>36794</v>
      </c>
      <c r="C59" s="2">
        <v>0.11403935185185186</v>
      </c>
      <c r="D59" t="s">
        <v>419</v>
      </c>
      <c r="E59">
        <v>0.67</v>
      </c>
      <c r="F59">
        <v>9.2115</v>
      </c>
      <c r="G59" t="s">
        <v>420</v>
      </c>
      <c r="H59">
        <v>1.653</v>
      </c>
      <c r="I59">
        <v>90.0633</v>
      </c>
      <c r="K59" s="2">
        <v>0.11388888888888889</v>
      </c>
      <c r="L59" s="3">
        <f t="shared" si="0"/>
        <v>269.1138888888889</v>
      </c>
      <c r="M59">
        <f t="shared" si="4"/>
        <v>485.83988881827224</v>
      </c>
      <c r="N59">
        <f t="shared" si="5"/>
        <v>142.01235177601953</v>
      </c>
    </row>
    <row r="60" spans="1:14" ht="12.75">
      <c r="A60" t="s">
        <v>51</v>
      </c>
      <c r="B60" s="1">
        <v>36794</v>
      </c>
      <c r="C60" s="2">
        <v>0.11612268518518519</v>
      </c>
      <c r="D60" t="s">
        <v>419</v>
      </c>
      <c r="E60">
        <v>0.67</v>
      </c>
      <c r="F60">
        <v>9.0579</v>
      </c>
      <c r="G60" t="s">
        <v>420</v>
      </c>
      <c r="H60">
        <v>1.653</v>
      </c>
      <c r="I60">
        <v>89.8458</v>
      </c>
      <c r="K60" s="2">
        <v>0.11597222222222221</v>
      </c>
      <c r="L60" s="3">
        <f t="shared" si="0"/>
        <v>269.11597222222224</v>
      </c>
      <c r="M60">
        <f t="shared" si="4"/>
        <v>477.73860163133344</v>
      </c>
      <c r="N60">
        <f t="shared" si="5"/>
        <v>141.76755753465127</v>
      </c>
    </row>
    <row r="61" spans="1:14" ht="12.75">
      <c r="A61" t="s">
        <v>52</v>
      </c>
      <c r="B61" s="1">
        <v>36794</v>
      </c>
      <c r="C61" s="2">
        <v>0.11820601851851853</v>
      </c>
      <c r="D61" t="s">
        <v>419</v>
      </c>
      <c r="E61">
        <v>0.67</v>
      </c>
      <c r="F61">
        <v>9.2875</v>
      </c>
      <c r="G61" t="s">
        <v>420</v>
      </c>
      <c r="H61">
        <v>1.655</v>
      </c>
      <c r="I61">
        <v>89.2179</v>
      </c>
      <c r="K61" s="2">
        <v>0.11805555555555557</v>
      </c>
      <c r="L61" s="3">
        <f t="shared" si="0"/>
        <v>269.11805555555554</v>
      </c>
      <c r="M61">
        <f t="shared" si="4"/>
        <v>489.848338207643</v>
      </c>
      <c r="N61">
        <f t="shared" si="5"/>
        <v>141.06086188336323</v>
      </c>
    </row>
    <row r="62" spans="1:14" ht="12.75">
      <c r="A62" t="s">
        <v>53</v>
      </c>
      <c r="B62" s="1">
        <v>36794</v>
      </c>
      <c r="C62" s="2">
        <v>0.12028935185185186</v>
      </c>
      <c r="D62" t="s">
        <v>419</v>
      </c>
      <c r="E62">
        <v>0.671</v>
      </c>
      <c r="F62">
        <v>8.8558</v>
      </c>
      <c r="G62" t="s">
        <v>420</v>
      </c>
      <c r="H62">
        <v>1.655</v>
      </c>
      <c r="I62">
        <v>88.2174</v>
      </c>
      <c r="K62" s="2">
        <v>0.12013888888888889</v>
      </c>
      <c r="L62" s="3">
        <f t="shared" si="0"/>
        <v>269.1201388888889</v>
      </c>
      <c r="M62">
        <f t="shared" si="4"/>
        <v>467.0792908209147</v>
      </c>
      <c r="N62">
        <f t="shared" si="5"/>
        <v>139.9348083730691</v>
      </c>
    </row>
    <row r="63" spans="1:14" ht="12.75">
      <c r="A63" t="s">
        <v>54</v>
      </c>
      <c r="B63" s="1">
        <v>36794</v>
      </c>
      <c r="C63" s="2">
        <v>0.12238425925925926</v>
      </c>
      <c r="D63" t="s">
        <v>419</v>
      </c>
      <c r="E63">
        <v>0.67</v>
      </c>
      <c r="F63">
        <v>8.8248</v>
      </c>
      <c r="G63" t="s">
        <v>420</v>
      </c>
      <c r="H63">
        <v>1.655</v>
      </c>
      <c r="I63">
        <v>91.1507</v>
      </c>
      <c r="K63" s="2">
        <v>0.12222222222222223</v>
      </c>
      <c r="L63" s="3">
        <f t="shared" si="0"/>
        <v>269.1222222222222</v>
      </c>
      <c r="M63">
        <f t="shared" si="4"/>
        <v>465.4442654120923</v>
      </c>
      <c r="N63">
        <f t="shared" si="5"/>
        <v>143.23621043378446</v>
      </c>
    </row>
    <row r="64" spans="1:14" ht="12.75">
      <c r="A64" t="s">
        <v>55</v>
      </c>
      <c r="B64" s="1">
        <v>36794</v>
      </c>
      <c r="C64" s="2">
        <v>0.12446759259259259</v>
      </c>
      <c r="D64" t="s">
        <v>419</v>
      </c>
      <c r="E64">
        <v>0.671</v>
      </c>
      <c r="F64">
        <v>7.8012</v>
      </c>
      <c r="G64" t="s">
        <v>420</v>
      </c>
      <c r="H64">
        <v>1.656</v>
      </c>
      <c r="I64">
        <v>121.3672</v>
      </c>
      <c r="K64" s="2">
        <v>0.12430555555555556</v>
      </c>
      <c r="L64" s="3">
        <f t="shared" si="0"/>
        <v>269.12430555555557</v>
      </c>
      <c r="M64">
        <f t="shared" si="4"/>
        <v>411.4567812678831</v>
      </c>
      <c r="N64">
        <f t="shared" si="5"/>
        <v>177.2446021317377</v>
      </c>
    </row>
    <row r="65" spans="1:14" ht="12.75">
      <c r="A65" t="s">
        <v>56</v>
      </c>
      <c r="B65" s="1">
        <v>36794</v>
      </c>
      <c r="C65" s="2">
        <v>0.12655092592592593</v>
      </c>
      <c r="D65" t="s">
        <v>419</v>
      </c>
      <c r="E65">
        <v>0.67</v>
      </c>
      <c r="F65">
        <v>8.6021</v>
      </c>
      <c r="G65" t="s">
        <v>420</v>
      </c>
      <c r="H65">
        <v>1.655</v>
      </c>
      <c r="I65">
        <v>98.6265</v>
      </c>
      <c r="K65" s="2">
        <v>0.12638888888888888</v>
      </c>
      <c r="L65" s="3">
        <f t="shared" si="0"/>
        <v>269.12638888888887</v>
      </c>
      <c r="M65">
        <f t="shared" si="4"/>
        <v>453.6984538461336</v>
      </c>
      <c r="N65">
        <f t="shared" si="5"/>
        <v>151.6501542941111</v>
      </c>
    </row>
    <row r="66" spans="1:14" ht="12.75">
      <c r="A66" t="s">
        <v>427</v>
      </c>
      <c r="B66" s="1">
        <v>36794</v>
      </c>
      <c r="C66">
        <f>AVERAGE(C65,C67)</f>
        <v>0.12863425925925925</v>
      </c>
      <c r="D66" t="s">
        <v>419</v>
      </c>
      <c r="E66" t="s">
        <v>427</v>
      </c>
      <c r="F66" t="s">
        <v>427</v>
      </c>
      <c r="G66" t="s">
        <v>420</v>
      </c>
      <c r="H66" t="s">
        <v>427</v>
      </c>
      <c r="I66" t="s">
        <v>427</v>
      </c>
      <c r="K66" s="2">
        <v>0.12847222222222224</v>
      </c>
      <c r="L66" s="3">
        <f t="shared" si="0"/>
        <v>269.12847222222223</v>
      </c>
      <c r="M66" t="s">
        <v>427</v>
      </c>
      <c r="N66" t="s">
        <v>427</v>
      </c>
    </row>
    <row r="67" spans="1:14" ht="12.75">
      <c r="A67" t="s">
        <v>57</v>
      </c>
      <c r="B67" s="1">
        <v>36794</v>
      </c>
      <c r="C67" s="2">
        <v>0.1307175925925926</v>
      </c>
      <c r="D67" t="s">
        <v>419</v>
      </c>
      <c r="E67">
        <v>0.67</v>
      </c>
      <c r="F67">
        <v>9.0571</v>
      </c>
      <c r="G67" t="s">
        <v>420</v>
      </c>
      <c r="H67">
        <v>1.655</v>
      </c>
      <c r="I67">
        <v>84.9865</v>
      </c>
      <c r="K67" s="2">
        <v>0.13055555555555556</v>
      </c>
      <c r="L67" s="3">
        <f t="shared" si="0"/>
        <v>269.13055555555553</v>
      </c>
      <c r="M67">
        <f t="shared" si="4"/>
        <v>477.6964074272348</v>
      </c>
      <c r="N67">
        <f aca="true" t="shared" si="6" ref="N67:N72">(277-103)/(-62+(AVERAGE($P$207,$P$47)))*I67+277-((277-103)/(-62+(AVERAGE($P$207,$P$47)))*210)</f>
        <v>136.29846026071604</v>
      </c>
    </row>
    <row r="68" spans="1:14" ht="12.75">
      <c r="A68" t="s">
        <v>58</v>
      </c>
      <c r="B68" s="1">
        <v>36794</v>
      </c>
      <c r="C68" s="2">
        <v>0.13280092592592593</v>
      </c>
      <c r="D68" t="s">
        <v>419</v>
      </c>
      <c r="E68">
        <v>0.67</v>
      </c>
      <c r="F68">
        <v>8.6989</v>
      </c>
      <c r="G68" t="s">
        <v>420</v>
      </c>
      <c r="H68">
        <v>1.655</v>
      </c>
      <c r="I68">
        <v>87.782</v>
      </c>
      <c r="K68" s="2">
        <v>0.1326388888888889</v>
      </c>
      <c r="L68" s="3">
        <f t="shared" si="0"/>
        <v>269.1326388888889</v>
      </c>
      <c r="M68">
        <f t="shared" si="4"/>
        <v>458.80395254206894</v>
      </c>
      <c r="N68">
        <f t="shared" si="6"/>
        <v>139.44476969402658</v>
      </c>
    </row>
    <row r="69" spans="1:14" ht="12.75">
      <c r="A69" t="s">
        <v>59</v>
      </c>
      <c r="B69" s="1">
        <v>36794</v>
      </c>
      <c r="C69" s="2">
        <v>0.13488425925925926</v>
      </c>
      <c r="D69" t="s">
        <v>419</v>
      </c>
      <c r="E69">
        <v>0.67</v>
      </c>
      <c r="F69">
        <v>8.6397</v>
      </c>
      <c r="G69" t="s">
        <v>420</v>
      </c>
      <c r="H69">
        <v>1.655</v>
      </c>
      <c r="I69">
        <v>88.1858</v>
      </c>
      <c r="K69" s="2">
        <v>0.13472222222222222</v>
      </c>
      <c r="L69" s="3">
        <f t="shared" si="0"/>
        <v>269.1347222222222</v>
      </c>
      <c r="M69">
        <f t="shared" si="4"/>
        <v>455.68158143876957</v>
      </c>
      <c r="N69">
        <f t="shared" si="6"/>
        <v>139.8992428648979</v>
      </c>
    </row>
    <row r="70" spans="1:14" ht="12.75">
      <c r="A70" t="s">
        <v>60</v>
      </c>
      <c r="B70" s="1">
        <v>36794</v>
      </c>
      <c r="C70" s="2">
        <v>0.13697916666666668</v>
      </c>
      <c r="D70" t="s">
        <v>419</v>
      </c>
      <c r="E70">
        <v>0.668</v>
      </c>
      <c r="F70">
        <v>9.2917</v>
      </c>
      <c r="G70" t="s">
        <v>420</v>
      </c>
      <c r="H70">
        <v>1.653</v>
      </c>
      <c r="I70">
        <v>97.2578</v>
      </c>
      <c r="K70" s="2">
        <v>0.13680555555555554</v>
      </c>
      <c r="L70" s="3">
        <f aca="true" t="shared" si="7" ref="L70:L133">B70-DATE(1999,12,31)+K70</f>
        <v>269.13680555555555</v>
      </c>
      <c r="M70">
        <f t="shared" si="4"/>
        <v>490.0698577791609</v>
      </c>
      <c r="N70">
        <f t="shared" si="6"/>
        <v>150.10969508417648</v>
      </c>
    </row>
    <row r="71" spans="1:14" ht="12.75">
      <c r="A71" t="s">
        <v>61</v>
      </c>
      <c r="B71" s="1">
        <v>36794</v>
      </c>
      <c r="C71" s="2">
        <v>0.1390625</v>
      </c>
      <c r="D71" t="s">
        <v>419</v>
      </c>
      <c r="E71">
        <v>0.67</v>
      </c>
      <c r="F71">
        <v>9.6105</v>
      </c>
      <c r="G71" t="s">
        <v>420</v>
      </c>
      <c r="H71">
        <v>1.655</v>
      </c>
      <c r="I71">
        <v>89.6135</v>
      </c>
      <c r="K71" s="2">
        <v>0.1388888888888889</v>
      </c>
      <c r="L71" s="3">
        <f t="shared" si="7"/>
        <v>269.1388888888889</v>
      </c>
      <c r="M71">
        <f t="shared" si="4"/>
        <v>506.8842481124687</v>
      </c>
      <c r="N71">
        <f t="shared" si="6"/>
        <v>141.5061060299623</v>
      </c>
    </row>
    <row r="72" spans="1:14" ht="12.75">
      <c r="A72" t="s">
        <v>62</v>
      </c>
      <c r="B72" s="1">
        <v>36794</v>
      </c>
      <c r="C72" s="2">
        <v>0.14114583333333333</v>
      </c>
      <c r="D72" t="s">
        <v>419</v>
      </c>
      <c r="E72">
        <v>0.67</v>
      </c>
      <c r="F72">
        <v>8.8639</v>
      </c>
      <c r="G72" t="s">
        <v>420</v>
      </c>
      <c r="H72">
        <v>1.655</v>
      </c>
      <c r="I72">
        <v>87.7127</v>
      </c>
      <c r="K72" s="2">
        <v>0.14097222222222222</v>
      </c>
      <c r="L72" s="3">
        <f t="shared" si="7"/>
        <v>269.1409722222222</v>
      </c>
      <c r="M72">
        <f t="shared" si="4"/>
        <v>467.50650713741334</v>
      </c>
      <c r="N72">
        <f t="shared" si="6"/>
        <v>139.36677318401817</v>
      </c>
    </row>
    <row r="73" spans="1:14" ht="12.75">
      <c r="A73" t="s">
        <v>427</v>
      </c>
      <c r="B73" s="1">
        <v>36794</v>
      </c>
      <c r="C73">
        <f>AVERAGE(C72,C74)</f>
        <v>0.14322916666666669</v>
      </c>
      <c r="D73" t="s">
        <v>419</v>
      </c>
      <c r="E73" t="s">
        <v>427</v>
      </c>
      <c r="F73" t="s">
        <v>427</v>
      </c>
      <c r="G73" t="s">
        <v>420</v>
      </c>
      <c r="H73" t="s">
        <v>427</v>
      </c>
      <c r="I73" t="s">
        <v>427</v>
      </c>
      <c r="K73" s="2">
        <v>0.14305555555555557</v>
      </c>
      <c r="L73" s="3">
        <f t="shared" si="7"/>
        <v>269.1430555555556</v>
      </c>
      <c r="M73" t="s">
        <v>427</v>
      </c>
      <c r="N73" t="s">
        <v>427</v>
      </c>
    </row>
    <row r="74" spans="1:14" ht="12.75">
      <c r="A74" t="s">
        <v>63</v>
      </c>
      <c r="B74" s="1">
        <v>36794</v>
      </c>
      <c r="C74" s="2">
        <v>0.1453125</v>
      </c>
      <c r="D74" t="s">
        <v>419</v>
      </c>
      <c r="E74">
        <v>0.67</v>
      </c>
      <c r="F74">
        <v>8.7833</v>
      </c>
      <c r="G74" t="s">
        <v>420</v>
      </c>
      <c r="H74">
        <v>1.655</v>
      </c>
      <c r="I74">
        <v>85.5939</v>
      </c>
      <c r="K74" s="2">
        <v>0.1451388888888889</v>
      </c>
      <c r="L74" s="3">
        <f t="shared" si="7"/>
        <v>269.1451388888889</v>
      </c>
      <c r="M74">
        <f t="shared" si="4"/>
        <v>463.25544107447547</v>
      </c>
      <c r="N74">
        <f>(277-103)/(-62+(AVERAGE($P$207,$P$47)))*I74+277-((277-103)/(-62+(AVERAGE($P$207,$P$47)))*210)</f>
        <v>136.98208335132338</v>
      </c>
    </row>
    <row r="75" spans="1:14" ht="12.75">
      <c r="A75" t="s">
        <v>64</v>
      </c>
      <c r="B75" s="1">
        <v>36794</v>
      </c>
      <c r="C75" s="2">
        <v>0.14739583333333334</v>
      </c>
      <c r="D75" t="s">
        <v>419</v>
      </c>
      <c r="E75">
        <v>0.67</v>
      </c>
      <c r="F75">
        <v>8.924</v>
      </c>
      <c r="G75" t="s">
        <v>420</v>
      </c>
      <c r="H75">
        <v>1.655</v>
      </c>
      <c r="I75">
        <v>83.9946</v>
      </c>
      <c r="K75" s="2">
        <v>0.14722222222222223</v>
      </c>
      <c r="L75" s="3">
        <f t="shared" si="7"/>
        <v>269.14722222222224</v>
      </c>
      <c r="M75">
        <f t="shared" si="4"/>
        <v>470.67634672032364</v>
      </c>
      <c r="N75">
        <f>(277-103)/(-62+(AVERAGE($P$207,$P$47)))*I75+277-((277-103)/(-62+(AVERAGE($P$207,$P$47)))*210)</f>
        <v>135.18208597100013</v>
      </c>
    </row>
    <row r="76" spans="1:14" ht="12.75">
      <c r="A76" t="s">
        <v>427</v>
      </c>
      <c r="B76" s="1">
        <v>36794</v>
      </c>
      <c r="C76">
        <f>AVERAGE(C75,C78)</f>
        <v>0.15055555555555555</v>
      </c>
      <c r="D76" t="s">
        <v>419</v>
      </c>
      <c r="E76" t="s">
        <v>427</v>
      </c>
      <c r="F76" t="s">
        <v>427</v>
      </c>
      <c r="G76" t="s">
        <v>420</v>
      </c>
      <c r="H76" t="s">
        <v>427</v>
      </c>
      <c r="I76" t="s">
        <v>427</v>
      </c>
      <c r="K76" s="2">
        <v>0.14930555555555555</v>
      </c>
      <c r="L76" s="3">
        <f t="shared" si="7"/>
        <v>269.14930555555554</v>
      </c>
      <c r="M76" t="s">
        <v>427</v>
      </c>
      <c r="N76" t="s">
        <v>427</v>
      </c>
    </row>
    <row r="77" spans="1:14" ht="12.75">
      <c r="A77" t="s">
        <v>427</v>
      </c>
      <c r="B77" s="1">
        <v>36794</v>
      </c>
      <c r="C77">
        <f>AVERAGE(C76,C78)</f>
        <v>0.1521354166666667</v>
      </c>
      <c r="D77" t="s">
        <v>419</v>
      </c>
      <c r="E77" t="s">
        <v>427</v>
      </c>
      <c r="F77" t="s">
        <v>427</v>
      </c>
      <c r="G77" t="s">
        <v>420</v>
      </c>
      <c r="H77" t="s">
        <v>427</v>
      </c>
      <c r="I77" t="s">
        <v>427</v>
      </c>
      <c r="K77" s="2">
        <v>0.15138888888888888</v>
      </c>
      <c r="L77" s="3">
        <f t="shared" si="7"/>
        <v>269.1513888888889</v>
      </c>
      <c r="M77" t="s">
        <v>427</v>
      </c>
      <c r="N77" t="s">
        <v>427</v>
      </c>
    </row>
    <row r="78" spans="1:14" ht="12.75">
      <c r="A78" t="s">
        <v>65</v>
      </c>
      <c r="B78" s="1">
        <v>36794</v>
      </c>
      <c r="C78" s="2">
        <v>0.1537152777777778</v>
      </c>
      <c r="D78" t="s">
        <v>419</v>
      </c>
      <c r="E78">
        <v>0.671</v>
      </c>
      <c r="F78">
        <v>9.214</v>
      </c>
      <c r="G78" t="s">
        <v>420</v>
      </c>
      <c r="H78">
        <v>1.656</v>
      </c>
      <c r="I78">
        <v>82.0478</v>
      </c>
      <c r="K78" s="2">
        <v>0.15347222222222223</v>
      </c>
      <c r="L78" s="3">
        <f t="shared" si="7"/>
        <v>269.1534722222222</v>
      </c>
      <c r="M78">
        <f t="shared" si="4"/>
        <v>485.97174570608047</v>
      </c>
      <c r="N78">
        <f aca="true" t="shared" si="8" ref="N78:N96">(277-103)/(-62+(AVERAGE($P$207,$P$47)))*I78+277-((277-103)/(-62+(AVERAGE($P$207,$P$47)))*210)</f>
        <v>132.9909805498701</v>
      </c>
    </row>
    <row r="79" spans="1:14" ht="12.75">
      <c r="A79" t="s">
        <v>66</v>
      </c>
      <c r="B79" s="1">
        <v>36794</v>
      </c>
      <c r="C79" s="2">
        <v>0.15574074074074074</v>
      </c>
      <c r="D79" t="s">
        <v>419</v>
      </c>
      <c r="E79">
        <v>0.67</v>
      </c>
      <c r="F79">
        <v>9.0253</v>
      </c>
      <c r="G79" t="s">
        <v>420</v>
      </c>
      <c r="H79">
        <v>1.655</v>
      </c>
      <c r="I79">
        <v>87.7233</v>
      </c>
      <c r="K79" s="2">
        <v>0.15555555555555556</v>
      </c>
      <c r="L79" s="3">
        <f t="shared" si="7"/>
        <v>269.15555555555557</v>
      </c>
      <c r="M79">
        <f t="shared" si="4"/>
        <v>476.01918781431385</v>
      </c>
      <c r="N79">
        <f t="shared" si="8"/>
        <v>139.37870338612626</v>
      </c>
    </row>
    <row r="80" spans="1:14" ht="12.75">
      <c r="A80" t="s">
        <v>67</v>
      </c>
      <c r="B80" s="1">
        <v>36794</v>
      </c>
      <c r="C80" s="2">
        <v>0.1578240740740741</v>
      </c>
      <c r="D80" t="s">
        <v>419</v>
      </c>
      <c r="E80">
        <v>0.67</v>
      </c>
      <c r="F80">
        <v>8.8208</v>
      </c>
      <c r="G80" t="s">
        <v>420</v>
      </c>
      <c r="H80">
        <v>1.656</v>
      </c>
      <c r="I80">
        <v>83.4202</v>
      </c>
      <c r="K80" s="2">
        <v>0.15763888888888888</v>
      </c>
      <c r="L80" s="3">
        <f t="shared" si="7"/>
        <v>269.15763888888887</v>
      </c>
      <c r="M80">
        <f t="shared" si="4"/>
        <v>465.2332943915992</v>
      </c>
      <c r="N80">
        <f t="shared" si="8"/>
        <v>134.5356040756349</v>
      </c>
    </row>
    <row r="81" spans="1:14" ht="12.75">
      <c r="A81" t="s">
        <v>68</v>
      </c>
      <c r="B81" s="1">
        <v>36794</v>
      </c>
      <c r="C81" s="2">
        <v>0.15990740740740741</v>
      </c>
      <c r="D81" t="s">
        <v>419</v>
      </c>
      <c r="E81">
        <v>0.67</v>
      </c>
      <c r="F81">
        <v>9.374</v>
      </c>
      <c r="G81" t="s">
        <v>420</v>
      </c>
      <c r="H81">
        <v>1.655</v>
      </c>
      <c r="I81">
        <v>86.0581</v>
      </c>
      <c r="K81" s="2">
        <v>0.15972222222222224</v>
      </c>
      <c r="L81" s="3">
        <f t="shared" si="7"/>
        <v>269.15972222222223</v>
      </c>
      <c r="M81">
        <f t="shared" si="4"/>
        <v>494.41058652580836</v>
      </c>
      <c r="N81">
        <f t="shared" si="8"/>
        <v>137.50453616439538</v>
      </c>
    </row>
    <row r="82" spans="1:14" ht="12.75">
      <c r="A82" t="s">
        <v>69</v>
      </c>
      <c r="B82" s="1">
        <v>36794</v>
      </c>
      <c r="C82" s="2">
        <v>0.16199074074074074</v>
      </c>
      <c r="D82" t="s">
        <v>419</v>
      </c>
      <c r="E82">
        <v>0.67</v>
      </c>
      <c r="F82">
        <v>8.2787</v>
      </c>
      <c r="G82" t="s">
        <v>420</v>
      </c>
      <c r="H82">
        <v>1.655</v>
      </c>
      <c r="I82">
        <v>85.9216</v>
      </c>
      <c r="K82" s="2">
        <v>0.16180555555555556</v>
      </c>
      <c r="L82" s="3">
        <f t="shared" si="7"/>
        <v>269.16180555555553</v>
      </c>
      <c r="M82">
        <f t="shared" si="4"/>
        <v>436.6414468392586</v>
      </c>
      <c r="N82">
        <f t="shared" si="8"/>
        <v>137.35090667498494</v>
      </c>
    </row>
    <row r="83" spans="1:14" ht="12.75">
      <c r="A83" t="s">
        <v>70</v>
      </c>
      <c r="B83" s="1">
        <v>36794</v>
      </c>
      <c r="C83" s="2">
        <v>0.16407407407407407</v>
      </c>
      <c r="D83" t="s">
        <v>419</v>
      </c>
      <c r="E83">
        <v>0.668</v>
      </c>
      <c r="F83">
        <v>8.5036</v>
      </c>
      <c r="G83" t="s">
        <v>420</v>
      </c>
      <c r="H83">
        <v>1.655</v>
      </c>
      <c r="I83">
        <v>85.7506</v>
      </c>
      <c r="K83" s="2">
        <v>0.1638888888888889</v>
      </c>
      <c r="L83" s="3">
        <f t="shared" si="7"/>
        <v>269.1638888888889</v>
      </c>
      <c r="M83">
        <f t="shared" si="4"/>
        <v>448.50329246648863</v>
      </c>
      <c r="N83">
        <f t="shared" si="8"/>
        <v>137.158447754185</v>
      </c>
    </row>
    <row r="84" spans="1:14" ht="12.75">
      <c r="A84" t="s">
        <v>71</v>
      </c>
      <c r="B84" s="1">
        <v>36794</v>
      </c>
      <c r="C84" s="2">
        <v>0.1661689814814815</v>
      </c>
      <c r="D84" t="s">
        <v>419</v>
      </c>
      <c r="E84">
        <v>0.67</v>
      </c>
      <c r="F84">
        <v>9.0031</v>
      </c>
      <c r="G84" t="s">
        <v>420</v>
      </c>
      <c r="H84">
        <v>1.655</v>
      </c>
      <c r="I84">
        <v>85.9408</v>
      </c>
      <c r="K84" s="2">
        <v>0.16597222222222222</v>
      </c>
      <c r="L84" s="3">
        <f t="shared" si="7"/>
        <v>269.1659722222222</v>
      </c>
      <c r="M84">
        <f t="shared" si="4"/>
        <v>474.8482986505766</v>
      </c>
      <c r="N84">
        <f t="shared" si="8"/>
        <v>137.37251609767125</v>
      </c>
    </row>
    <row r="85" spans="1:14" ht="12.75">
      <c r="A85" t="s">
        <v>72</v>
      </c>
      <c r="B85" s="1">
        <v>36794</v>
      </c>
      <c r="C85" s="2">
        <v>0.1682523148148148</v>
      </c>
      <c r="D85" t="s">
        <v>419</v>
      </c>
      <c r="E85">
        <v>0.67</v>
      </c>
      <c r="F85">
        <v>8.8007</v>
      </c>
      <c r="G85" t="s">
        <v>420</v>
      </c>
      <c r="H85">
        <v>1.655</v>
      </c>
      <c r="I85">
        <v>88.8389</v>
      </c>
      <c r="K85" s="2">
        <v>0.16805555555555554</v>
      </c>
      <c r="L85" s="3">
        <f t="shared" si="7"/>
        <v>269.16805555555555</v>
      </c>
      <c r="M85">
        <f t="shared" si="4"/>
        <v>464.17316501362086</v>
      </c>
      <c r="N85">
        <f t="shared" si="8"/>
        <v>140.6343008834617</v>
      </c>
    </row>
    <row r="86" spans="1:14" ht="12.75">
      <c r="A86" t="s">
        <v>73</v>
      </c>
      <c r="B86" s="1">
        <v>36794</v>
      </c>
      <c r="C86" s="2">
        <v>0.17033564814814817</v>
      </c>
      <c r="D86" t="s">
        <v>419</v>
      </c>
      <c r="E86">
        <v>0.668</v>
      </c>
      <c r="F86">
        <v>8.7924</v>
      </c>
      <c r="G86" t="s">
        <v>420</v>
      </c>
      <c r="H86">
        <v>1.655</v>
      </c>
      <c r="I86">
        <v>85.0615</v>
      </c>
      <c r="K86" s="2">
        <v>0.17013888888888887</v>
      </c>
      <c r="L86" s="3">
        <f t="shared" si="7"/>
        <v>269.1701388888889</v>
      </c>
      <c r="M86">
        <f t="shared" si="4"/>
        <v>463.7354001460975</v>
      </c>
      <c r="N86">
        <f t="shared" si="8"/>
        <v>136.38287206808437</v>
      </c>
    </row>
    <row r="87" spans="1:14" ht="12.75">
      <c r="A87" t="s">
        <v>74</v>
      </c>
      <c r="B87" s="1">
        <v>36794</v>
      </c>
      <c r="C87" s="2">
        <v>0.1724189814814815</v>
      </c>
      <c r="D87" t="s">
        <v>419</v>
      </c>
      <c r="E87">
        <v>0.671</v>
      </c>
      <c r="F87">
        <v>8.8395</v>
      </c>
      <c r="G87" t="s">
        <v>420</v>
      </c>
      <c r="H87">
        <v>1.656</v>
      </c>
      <c r="I87">
        <v>85.4724</v>
      </c>
      <c r="K87" s="2">
        <v>0.17222222222222225</v>
      </c>
      <c r="L87" s="3">
        <f t="shared" si="7"/>
        <v>269.1722222222222</v>
      </c>
      <c r="M87">
        <f t="shared" si="4"/>
        <v>466.21958391240486</v>
      </c>
      <c r="N87">
        <f t="shared" si="8"/>
        <v>136.84533622338657</v>
      </c>
    </row>
    <row r="88" spans="1:14" ht="12.75">
      <c r="A88" t="s">
        <v>75</v>
      </c>
      <c r="B88" s="1">
        <v>36794</v>
      </c>
      <c r="C88" s="2">
        <v>0.1745601851851852</v>
      </c>
      <c r="D88" t="s">
        <v>419</v>
      </c>
      <c r="E88">
        <v>0.67</v>
      </c>
      <c r="F88">
        <v>8.6974</v>
      </c>
      <c r="G88" t="s">
        <v>420</v>
      </c>
      <c r="H88">
        <v>1.655</v>
      </c>
      <c r="I88">
        <v>84.081</v>
      </c>
      <c r="K88" s="2">
        <v>0.17430555555555557</v>
      </c>
      <c r="L88" s="3">
        <f t="shared" si="7"/>
        <v>269.1743055555556</v>
      </c>
      <c r="M88">
        <f t="shared" si="4"/>
        <v>458.724838409384</v>
      </c>
      <c r="N88">
        <f t="shared" si="8"/>
        <v>135.27932837308853</v>
      </c>
    </row>
    <row r="89" spans="1:14" ht="12.75">
      <c r="A89" t="s">
        <v>76</v>
      </c>
      <c r="B89" s="1">
        <v>36794</v>
      </c>
      <c r="C89" s="2">
        <v>0.17658564814814814</v>
      </c>
      <c r="D89" t="s">
        <v>419</v>
      </c>
      <c r="E89">
        <v>0.668</v>
      </c>
      <c r="F89">
        <v>8.6647</v>
      </c>
      <c r="G89" t="s">
        <v>420</v>
      </c>
      <c r="H89">
        <v>1.655</v>
      </c>
      <c r="I89">
        <v>84.8314</v>
      </c>
      <c r="K89" s="2">
        <v>0.1763888888888889</v>
      </c>
      <c r="L89" s="3">
        <f t="shared" si="7"/>
        <v>269.1763888888889</v>
      </c>
      <c r="M89">
        <f t="shared" si="4"/>
        <v>457.00015031685217</v>
      </c>
      <c r="N89">
        <f t="shared" si="8"/>
        <v>136.1238966430782</v>
      </c>
    </row>
    <row r="90" spans="1:14" ht="12.75">
      <c r="A90" t="s">
        <v>77</v>
      </c>
      <c r="B90" s="1">
        <v>36794</v>
      </c>
      <c r="C90" s="2">
        <v>0.17868055555555554</v>
      </c>
      <c r="D90" t="s">
        <v>419</v>
      </c>
      <c r="E90">
        <v>0.671</v>
      </c>
      <c r="F90">
        <v>9.0971</v>
      </c>
      <c r="G90" t="s">
        <v>420</v>
      </c>
      <c r="H90">
        <v>1.658</v>
      </c>
      <c r="I90">
        <v>84.6609</v>
      </c>
      <c r="K90" s="2">
        <v>0.17847222222222223</v>
      </c>
      <c r="L90" s="3">
        <f t="shared" si="7"/>
        <v>269.17847222222224</v>
      </c>
      <c r="M90">
        <f t="shared" si="4"/>
        <v>479.8061176321667</v>
      </c>
      <c r="N90">
        <f t="shared" si="8"/>
        <v>135.9320004676608</v>
      </c>
    </row>
    <row r="91" spans="1:14" ht="12.75">
      <c r="A91" t="s">
        <v>78</v>
      </c>
      <c r="B91" s="1">
        <v>36794</v>
      </c>
      <c r="C91" s="2">
        <v>0.18076388888888886</v>
      </c>
      <c r="D91" t="s">
        <v>419</v>
      </c>
      <c r="E91">
        <v>0.67</v>
      </c>
      <c r="F91">
        <v>8.5191</v>
      </c>
      <c r="G91" t="s">
        <v>420</v>
      </c>
      <c r="H91">
        <v>1.656</v>
      </c>
      <c r="I91">
        <v>85.7279</v>
      </c>
      <c r="K91" s="2">
        <v>0.18055555555555555</v>
      </c>
      <c r="L91" s="3">
        <f t="shared" si="7"/>
        <v>269.18055555555554</v>
      </c>
      <c r="M91">
        <f t="shared" si="4"/>
        <v>449.32080517089975</v>
      </c>
      <c r="N91">
        <f t="shared" si="8"/>
        <v>137.13289911382154</v>
      </c>
    </row>
    <row r="92" spans="1:14" ht="12.75">
      <c r="A92" t="s">
        <v>79</v>
      </c>
      <c r="B92" s="1">
        <v>36794</v>
      </c>
      <c r="C92" s="2">
        <v>0.18284722222222224</v>
      </c>
      <c r="D92" t="s">
        <v>419</v>
      </c>
      <c r="E92">
        <v>0.67</v>
      </c>
      <c r="F92">
        <v>8.9389</v>
      </c>
      <c r="G92" t="s">
        <v>420</v>
      </c>
      <c r="H92">
        <v>1.655</v>
      </c>
      <c r="I92">
        <v>83.6093</v>
      </c>
      <c r="K92" s="2">
        <v>0.1826388888888889</v>
      </c>
      <c r="L92" s="3">
        <f t="shared" si="7"/>
        <v>269.1826388888889</v>
      </c>
      <c r="M92">
        <f t="shared" si="4"/>
        <v>471.4622137716608</v>
      </c>
      <c r="N92">
        <f t="shared" si="8"/>
        <v>134.7484343792797</v>
      </c>
    </row>
    <row r="93" spans="1:14" ht="12.75">
      <c r="A93" t="s">
        <v>80</v>
      </c>
      <c r="B93" s="1">
        <v>36794</v>
      </c>
      <c r="C93" s="2">
        <v>0.18493055555555557</v>
      </c>
      <c r="D93" t="s">
        <v>419</v>
      </c>
      <c r="E93">
        <v>0.67</v>
      </c>
      <c r="F93">
        <v>8.1135</v>
      </c>
      <c r="G93" t="s">
        <v>420</v>
      </c>
      <c r="H93">
        <v>1.656</v>
      </c>
      <c r="I93">
        <v>82.9532</v>
      </c>
      <c r="K93" s="2">
        <v>0.18472222222222223</v>
      </c>
      <c r="L93" s="3">
        <f t="shared" si="7"/>
        <v>269.1847222222222</v>
      </c>
      <c r="M93">
        <f t="shared" si="4"/>
        <v>427.9283436928895</v>
      </c>
      <c r="N93">
        <f t="shared" si="8"/>
        <v>134.00999988842116</v>
      </c>
    </row>
    <row r="94" spans="1:14" ht="12.75">
      <c r="A94" t="s">
        <v>81</v>
      </c>
      <c r="B94" s="1">
        <v>36794</v>
      </c>
      <c r="C94" s="2">
        <v>0.1870138888888889</v>
      </c>
      <c r="D94" t="s">
        <v>419</v>
      </c>
      <c r="E94">
        <v>0.67</v>
      </c>
      <c r="F94">
        <v>9.0679</v>
      </c>
      <c r="G94" t="s">
        <v>420</v>
      </c>
      <c r="H94">
        <v>1.655</v>
      </c>
      <c r="I94">
        <v>83.3439</v>
      </c>
      <c r="K94" s="2">
        <v>0.18680555555555556</v>
      </c>
      <c r="L94" s="3">
        <f t="shared" si="7"/>
        <v>269.18680555555557</v>
      </c>
      <c r="M94">
        <f t="shared" si="4"/>
        <v>478.2660291825664</v>
      </c>
      <c r="N94">
        <f t="shared" si="8"/>
        <v>134.44972913027212</v>
      </c>
    </row>
    <row r="95" spans="1:14" ht="12.75">
      <c r="A95" t="s">
        <v>82</v>
      </c>
      <c r="B95" s="1">
        <v>36794</v>
      </c>
      <c r="C95" s="2">
        <v>0.18909722222222222</v>
      </c>
      <c r="D95" t="s">
        <v>419</v>
      </c>
      <c r="E95">
        <v>0.67</v>
      </c>
      <c r="F95">
        <v>8.6368</v>
      </c>
      <c r="G95" t="s">
        <v>420</v>
      </c>
      <c r="H95">
        <v>1.655</v>
      </c>
      <c r="I95">
        <v>86.2026</v>
      </c>
      <c r="K95" s="2">
        <v>0.18888888888888888</v>
      </c>
      <c r="L95" s="3">
        <f t="shared" si="7"/>
        <v>269.18888888888887</v>
      </c>
      <c r="M95">
        <f t="shared" si="4"/>
        <v>455.528627448912</v>
      </c>
      <c r="N95">
        <f t="shared" si="8"/>
        <v>137.66716957992512</v>
      </c>
    </row>
    <row r="96" spans="1:14" ht="12.75">
      <c r="A96" t="s">
        <v>83</v>
      </c>
      <c r="B96" s="1">
        <v>36794</v>
      </c>
      <c r="C96" s="2">
        <v>0.19119212962962964</v>
      </c>
      <c r="D96" t="s">
        <v>419</v>
      </c>
      <c r="E96">
        <v>0.668</v>
      </c>
      <c r="F96">
        <v>8.646</v>
      </c>
      <c r="G96" t="s">
        <v>420</v>
      </c>
      <c r="H96">
        <v>1.655</v>
      </c>
      <c r="I96">
        <v>81.5361</v>
      </c>
      <c r="K96" s="2">
        <v>0.1909722222222222</v>
      </c>
      <c r="L96" s="3">
        <f t="shared" si="7"/>
        <v>269.19097222222223</v>
      </c>
      <c r="M96">
        <f t="shared" si="4"/>
        <v>456.0138607960464</v>
      </c>
      <c r="N96">
        <f t="shared" si="8"/>
        <v>132.41506692546486</v>
      </c>
    </row>
    <row r="97" spans="1:14" ht="12.75">
      <c r="A97" t="s">
        <v>427</v>
      </c>
      <c r="B97" s="1">
        <v>36794</v>
      </c>
      <c r="C97">
        <f>AVERAGE(C96,C98)</f>
        <v>0.19327546296296297</v>
      </c>
      <c r="D97" t="s">
        <v>419</v>
      </c>
      <c r="E97" t="s">
        <v>427</v>
      </c>
      <c r="F97" t="s">
        <v>427</v>
      </c>
      <c r="G97" t="s">
        <v>420</v>
      </c>
      <c r="H97" t="s">
        <v>427</v>
      </c>
      <c r="I97" t="s">
        <v>427</v>
      </c>
      <c r="K97" s="2">
        <v>0.19305555555555554</v>
      </c>
      <c r="L97" s="3">
        <f t="shared" si="7"/>
        <v>269.19305555555553</v>
      </c>
      <c r="M97" t="s">
        <v>427</v>
      </c>
      <c r="N97" t="s">
        <v>427</v>
      </c>
    </row>
    <row r="98" spans="1:14" ht="12.75">
      <c r="A98" t="s">
        <v>84</v>
      </c>
      <c r="B98" s="1">
        <v>36794</v>
      </c>
      <c r="C98" s="2">
        <v>0.1953587962962963</v>
      </c>
      <c r="D98" t="s">
        <v>419</v>
      </c>
      <c r="E98">
        <v>0.67</v>
      </c>
      <c r="F98">
        <v>8.6889</v>
      </c>
      <c r="G98" t="s">
        <v>420</v>
      </c>
      <c r="H98">
        <v>1.656</v>
      </c>
      <c r="I98">
        <v>81.9041</v>
      </c>
      <c r="K98" s="2">
        <v>0.1951388888888889</v>
      </c>
      <c r="L98" s="3">
        <f t="shared" si="7"/>
        <v>269.1951388888889</v>
      </c>
      <c r="M98">
        <f t="shared" si="4"/>
        <v>458.2765249908359</v>
      </c>
      <c r="N98">
        <f>(277-103)/(-62+(AVERAGE($P$207,$P$47)))*I98+277-((277-103)/(-62+(AVERAGE($P$207,$P$47)))*210)</f>
        <v>132.82924752695234</v>
      </c>
    </row>
    <row r="99" spans="1:14" ht="12.75">
      <c r="A99" t="s">
        <v>85</v>
      </c>
      <c r="B99" s="1">
        <v>36794</v>
      </c>
      <c r="C99" s="2">
        <v>0.19744212962962962</v>
      </c>
      <c r="D99" t="s">
        <v>419</v>
      </c>
      <c r="E99">
        <v>0.67</v>
      </c>
      <c r="F99">
        <v>8.5468</v>
      </c>
      <c r="G99" t="s">
        <v>420</v>
      </c>
      <c r="H99">
        <v>1.656</v>
      </c>
      <c r="I99">
        <v>84.2772</v>
      </c>
      <c r="K99" s="2">
        <v>0.19722222222222222</v>
      </c>
      <c r="L99" s="3">
        <f t="shared" si="7"/>
        <v>269.1972222222222</v>
      </c>
      <c r="M99">
        <f t="shared" si="4"/>
        <v>450.7817794878151</v>
      </c>
      <c r="N99">
        <f>(277-103)/(-62+(AVERAGE($P$207,$P$47)))*I99+277-((277-103)/(-62+(AVERAGE($P$207,$P$47)))*210)</f>
        <v>135.50014966116416</v>
      </c>
    </row>
    <row r="100" spans="1:14" ht="12.75">
      <c r="A100" t="s">
        <v>86</v>
      </c>
      <c r="B100" s="1">
        <v>36794</v>
      </c>
      <c r="C100" s="2">
        <v>0.19952546296296295</v>
      </c>
      <c r="D100" t="s">
        <v>419</v>
      </c>
      <c r="E100">
        <v>0.67</v>
      </c>
      <c r="F100">
        <v>8.5107</v>
      </c>
      <c r="G100" t="s">
        <v>420</v>
      </c>
      <c r="H100">
        <v>1.656</v>
      </c>
      <c r="I100">
        <v>83.182</v>
      </c>
      <c r="K100" s="2">
        <v>0.19930555555555554</v>
      </c>
      <c r="L100" s="3">
        <f t="shared" si="7"/>
        <v>269.19930555555555</v>
      </c>
      <c r="M100">
        <f t="shared" si="4"/>
        <v>448.877766027864</v>
      </c>
      <c r="N100">
        <f>(277-103)/(-62+(AVERAGE($P$207,$P$47)))*I100+277-((277-103)/(-62+(AVERAGE($P$207,$P$47)))*210)</f>
        <v>134.26751217543293</v>
      </c>
    </row>
    <row r="101" spans="1:14" ht="12.75">
      <c r="A101" t="s">
        <v>427</v>
      </c>
      <c r="B101" s="1">
        <v>36794</v>
      </c>
      <c r="C101">
        <f>AVERAGE(C100,C104)</f>
        <v>0.20369791666666665</v>
      </c>
      <c r="D101" t="s">
        <v>419</v>
      </c>
      <c r="E101" t="s">
        <v>427</v>
      </c>
      <c r="F101" t="s">
        <v>427</v>
      </c>
      <c r="G101" t="s">
        <v>420</v>
      </c>
      <c r="H101" t="s">
        <v>427</v>
      </c>
      <c r="I101" t="s">
        <v>427</v>
      </c>
      <c r="K101" s="2">
        <v>0.20138888888888887</v>
      </c>
      <c r="L101" s="3">
        <f t="shared" si="7"/>
        <v>269.2013888888889</v>
      </c>
      <c r="M101" t="s">
        <v>427</v>
      </c>
      <c r="N101" t="s">
        <v>427</v>
      </c>
    </row>
    <row r="102" spans="1:14" ht="12.75">
      <c r="A102" t="s">
        <v>427</v>
      </c>
      <c r="B102" s="1">
        <v>36794</v>
      </c>
      <c r="C102">
        <f>AVERAGE(C101,C104)</f>
        <v>0.2057841435185185</v>
      </c>
      <c r="D102" t="s">
        <v>419</v>
      </c>
      <c r="E102" t="s">
        <v>427</v>
      </c>
      <c r="F102" t="s">
        <v>427</v>
      </c>
      <c r="G102" t="s">
        <v>420</v>
      </c>
      <c r="H102" t="s">
        <v>427</v>
      </c>
      <c r="I102" t="s">
        <v>427</v>
      </c>
      <c r="K102" s="2">
        <v>0.2034722222222222</v>
      </c>
      <c r="L102" s="3">
        <f t="shared" si="7"/>
        <v>269.2034722222222</v>
      </c>
      <c r="M102" t="s">
        <v>427</v>
      </c>
      <c r="N102" t="s">
        <v>427</v>
      </c>
    </row>
    <row r="103" spans="1:14" ht="12.75">
      <c r="A103" t="s">
        <v>427</v>
      </c>
      <c r="B103" s="1">
        <v>36794</v>
      </c>
      <c r="C103">
        <f>AVERAGE(C102,C104)</f>
        <v>0.20682725694444443</v>
      </c>
      <c r="D103" t="s">
        <v>419</v>
      </c>
      <c r="E103" t="s">
        <v>427</v>
      </c>
      <c r="F103" t="s">
        <v>427</v>
      </c>
      <c r="G103" t="s">
        <v>420</v>
      </c>
      <c r="H103" t="s">
        <v>427</v>
      </c>
      <c r="I103" t="s">
        <v>427</v>
      </c>
      <c r="K103" s="2">
        <v>0.20555555555555557</v>
      </c>
      <c r="L103" s="3">
        <f t="shared" si="7"/>
        <v>269.2055555555556</v>
      </c>
      <c r="M103" t="s">
        <v>427</v>
      </c>
      <c r="N103" t="s">
        <v>427</v>
      </c>
    </row>
    <row r="104" spans="1:14" ht="12.75">
      <c r="A104" t="s">
        <v>87</v>
      </c>
      <c r="B104" s="1">
        <v>36794</v>
      </c>
      <c r="C104" s="2">
        <v>0.20787037037037037</v>
      </c>
      <c r="D104" t="s">
        <v>419</v>
      </c>
      <c r="E104">
        <v>0.668</v>
      </c>
      <c r="F104">
        <v>8.8356</v>
      </c>
      <c r="G104" t="s">
        <v>420</v>
      </c>
      <c r="H104">
        <v>1.656</v>
      </c>
      <c r="I104">
        <v>82.1103</v>
      </c>
      <c r="K104" s="2">
        <v>0.2076388888888889</v>
      </c>
      <c r="L104" s="3">
        <f t="shared" si="7"/>
        <v>269.2076388888889</v>
      </c>
      <c r="M104">
        <f t="shared" si="4"/>
        <v>466.0138871674239</v>
      </c>
      <c r="N104">
        <f>(277-103)/(-62+(AVERAGE($P$207,$P$47)))*I104+277-((277-103)/(-62+(AVERAGE($P$207,$P$47)))*210)</f>
        <v>133.0613237226771</v>
      </c>
    </row>
    <row r="105" spans="1:14" ht="12.75">
      <c r="A105" t="s">
        <v>88</v>
      </c>
      <c r="B105" s="1">
        <v>36794</v>
      </c>
      <c r="C105" s="2">
        <v>0.2099537037037037</v>
      </c>
      <c r="D105" t="s">
        <v>419</v>
      </c>
      <c r="E105">
        <v>0.673</v>
      </c>
      <c r="F105">
        <v>8.4529</v>
      </c>
      <c r="G105" t="s">
        <v>420</v>
      </c>
      <c r="H105">
        <v>1.66</v>
      </c>
      <c r="I105">
        <v>84.061</v>
      </c>
      <c r="K105" s="2">
        <v>0.20972222222222223</v>
      </c>
      <c r="L105" s="3">
        <f t="shared" si="7"/>
        <v>269.20972222222224</v>
      </c>
      <c r="M105">
        <f t="shared" si="4"/>
        <v>445.8292347817373</v>
      </c>
      <c r="N105">
        <f>(277-103)/(-62+(AVERAGE($P$207,$P$47)))*I105+277-((277-103)/(-62+(AVERAGE($P$207,$P$47)))*210)</f>
        <v>135.2568185577903</v>
      </c>
    </row>
    <row r="106" spans="1:14" ht="12.75">
      <c r="A106" t="s">
        <v>89</v>
      </c>
      <c r="B106" s="1">
        <v>36794</v>
      </c>
      <c r="C106" s="2">
        <v>0.21203703703703702</v>
      </c>
      <c r="D106" t="s">
        <v>419</v>
      </c>
      <c r="E106">
        <v>0.67</v>
      </c>
      <c r="F106">
        <v>8.3242</v>
      </c>
      <c r="G106" t="s">
        <v>420</v>
      </c>
      <c r="H106">
        <v>1.656</v>
      </c>
      <c r="I106">
        <v>77.6851</v>
      </c>
      <c r="K106" s="2">
        <v>0.21180555555555555</v>
      </c>
      <c r="L106" s="3">
        <f t="shared" si="7"/>
        <v>269.21180555555554</v>
      </c>
      <c r="M106">
        <f t="shared" si="4"/>
        <v>439.0412421973686</v>
      </c>
      <c r="N106">
        <f>(277-103)/(-62+(AVERAGE($P$207,$P$47)))*I106+277-((277-103)/(-62+(AVERAGE($P$207,$P$47)))*210)</f>
        <v>128.08080198979005</v>
      </c>
    </row>
    <row r="107" spans="1:14" ht="12.75">
      <c r="A107" t="s">
        <v>427</v>
      </c>
      <c r="B107" s="1">
        <v>36794</v>
      </c>
      <c r="C107">
        <f>AVERAGE(C106,C109)</f>
        <v>0.215162037037037</v>
      </c>
      <c r="D107" t="s">
        <v>419</v>
      </c>
      <c r="E107" t="s">
        <v>427</v>
      </c>
      <c r="F107" t="s">
        <v>427</v>
      </c>
      <c r="G107" t="s">
        <v>420</v>
      </c>
      <c r="H107" t="s">
        <v>427</v>
      </c>
      <c r="I107" t="s">
        <v>427</v>
      </c>
      <c r="K107" s="2">
        <v>0.2138888888888889</v>
      </c>
      <c r="L107" s="3">
        <f t="shared" si="7"/>
        <v>269.2138888888889</v>
      </c>
      <c r="M107" t="s">
        <v>427</v>
      </c>
      <c r="N107" t="s">
        <v>427</v>
      </c>
    </row>
    <row r="108" spans="1:14" ht="12.75">
      <c r="A108" t="s">
        <v>427</v>
      </c>
      <c r="B108" s="1">
        <v>36794</v>
      </c>
      <c r="C108">
        <f>AVERAGE(C107,C109)</f>
        <v>0.21672453703703703</v>
      </c>
      <c r="D108" t="s">
        <v>419</v>
      </c>
      <c r="E108" t="s">
        <v>427</v>
      </c>
      <c r="F108" t="s">
        <v>427</v>
      </c>
      <c r="G108" t="s">
        <v>420</v>
      </c>
      <c r="H108" t="s">
        <v>427</v>
      </c>
      <c r="I108" t="s">
        <v>427</v>
      </c>
      <c r="K108" s="2">
        <v>0.21597222222222223</v>
      </c>
      <c r="L108" s="3">
        <f t="shared" si="7"/>
        <v>269.2159722222222</v>
      </c>
      <c r="M108" t="s">
        <v>427</v>
      </c>
      <c r="N108" t="s">
        <v>427</v>
      </c>
    </row>
    <row r="109" spans="1:14" ht="12.75">
      <c r="A109" t="s">
        <v>90</v>
      </c>
      <c r="B109" s="1">
        <v>36794</v>
      </c>
      <c r="C109" s="2">
        <v>0.21828703703703703</v>
      </c>
      <c r="D109" t="s">
        <v>419</v>
      </c>
      <c r="E109">
        <v>0.67</v>
      </c>
      <c r="F109">
        <v>8.9837</v>
      </c>
      <c r="G109" t="s">
        <v>420</v>
      </c>
      <c r="H109">
        <v>1.656</v>
      </c>
      <c r="I109">
        <v>92.4492</v>
      </c>
      <c r="K109" s="2">
        <v>0.21805555555555556</v>
      </c>
      <c r="L109" s="3">
        <f t="shared" si="7"/>
        <v>269.21805555555557</v>
      </c>
      <c r="M109">
        <f t="shared" si="4"/>
        <v>473.82508920118465</v>
      </c>
      <c r="N109">
        <f>(277-103)/(-62+(AVERAGE($P$207,$P$47)))*I109+277-((277-103)/(-62+(AVERAGE($P$207,$P$47)))*210)</f>
        <v>144.69766019202225</v>
      </c>
    </row>
    <row r="110" spans="1:14" ht="12.75">
      <c r="A110" t="s">
        <v>427</v>
      </c>
      <c r="B110" s="1">
        <v>36794</v>
      </c>
      <c r="C110">
        <f>AVERAGE(C109,C111)</f>
        <v>0.2203761574074074</v>
      </c>
      <c r="D110" t="s">
        <v>419</v>
      </c>
      <c r="E110" t="s">
        <v>427</v>
      </c>
      <c r="F110" t="s">
        <v>427</v>
      </c>
      <c r="G110" t="s">
        <v>420</v>
      </c>
      <c r="H110" t="s">
        <v>427</v>
      </c>
      <c r="I110" t="s">
        <v>427</v>
      </c>
      <c r="K110" s="2">
        <v>0.22013888888888888</v>
      </c>
      <c r="L110" s="3">
        <f t="shared" si="7"/>
        <v>269.22013888888887</v>
      </c>
      <c r="M110" t="s">
        <v>427</v>
      </c>
      <c r="N110" t="s">
        <v>427</v>
      </c>
    </row>
    <row r="111" spans="1:14" ht="12.75">
      <c r="A111" t="s">
        <v>91</v>
      </c>
      <c r="B111" s="1">
        <v>36794</v>
      </c>
      <c r="C111" s="2">
        <v>0.22246527777777778</v>
      </c>
      <c r="D111" t="s">
        <v>419</v>
      </c>
      <c r="E111">
        <v>0.673</v>
      </c>
      <c r="F111">
        <v>9.0403</v>
      </c>
      <c r="G111" t="s">
        <v>420</v>
      </c>
      <c r="H111">
        <v>1.66</v>
      </c>
      <c r="I111">
        <v>81.397</v>
      </c>
      <c r="K111" s="2">
        <v>0.2222222222222222</v>
      </c>
      <c r="L111" s="3">
        <f t="shared" si="7"/>
        <v>269.22222222222223</v>
      </c>
      <c r="M111">
        <f t="shared" si="4"/>
        <v>476.81032914116344</v>
      </c>
      <c r="N111">
        <f>(277-103)/(-62+(AVERAGE($P$207,$P$47)))*I111+277-((277-103)/(-62+(AVERAGE($P$207,$P$47)))*210)</f>
        <v>132.25851116006564</v>
      </c>
    </row>
    <row r="112" spans="1:14" ht="12.75">
      <c r="A112" t="s">
        <v>427</v>
      </c>
      <c r="B112" s="1">
        <v>36794</v>
      </c>
      <c r="C112">
        <f>AVERAGE(C111,C113)</f>
        <v>0.22454861111111113</v>
      </c>
      <c r="D112" t="s">
        <v>419</v>
      </c>
      <c r="E112" t="s">
        <v>427</v>
      </c>
      <c r="F112" t="s">
        <v>427</v>
      </c>
      <c r="G112" t="s">
        <v>420</v>
      </c>
      <c r="H112" t="s">
        <v>427</v>
      </c>
      <c r="I112" t="s">
        <v>427</v>
      </c>
      <c r="K112" s="2">
        <v>0.22430555555555556</v>
      </c>
      <c r="L112" s="3">
        <f t="shared" si="7"/>
        <v>269.22430555555553</v>
      </c>
      <c r="M112" t="s">
        <v>427</v>
      </c>
      <c r="N112" t="s">
        <v>427</v>
      </c>
    </row>
    <row r="113" spans="1:14" ht="12.75">
      <c r="A113" t="s">
        <v>92</v>
      </c>
      <c r="B113" s="1">
        <v>36794</v>
      </c>
      <c r="C113" s="2">
        <v>0.22663194444444446</v>
      </c>
      <c r="D113" t="s">
        <v>419</v>
      </c>
      <c r="E113">
        <v>0.67</v>
      </c>
      <c r="F113">
        <v>8.7176</v>
      </c>
      <c r="G113" t="s">
        <v>420</v>
      </c>
      <c r="H113">
        <v>1.656</v>
      </c>
      <c r="I113">
        <v>85.3159</v>
      </c>
      <c r="K113" s="2">
        <v>0.2263888888888889</v>
      </c>
      <c r="L113" s="3">
        <f t="shared" si="7"/>
        <v>269.2263888888889</v>
      </c>
      <c r="M113">
        <f aca="true" t="shared" si="9" ref="M113:M175">500*F113/AVERAGE($Q$207,$Q$47)</f>
        <v>459.7902420628746</v>
      </c>
      <c r="N113">
        <f aca="true" t="shared" si="10" ref="N113:N122">(277-103)/(-62+(AVERAGE($P$207,$P$47)))*I113+277-((277-103)/(-62+(AVERAGE($P$207,$P$47)))*210)</f>
        <v>136.66919691867795</v>
      </c>
    </row>
    <row r="114" spans="1:14" ht="12.75">
      <c r="A114" t="s">
        <v>93</v>
      </c>
      <c r="B114" s="1">
        <v>36794</v>
      </c>
      <c r="C114" s="2">
        <v>0.22871527777777778</v>
      </c>
      <c r="D114" t="s">
        <v>419</v>
      </c>
      <c r="E114">
        <v>0.668</v>
      </c>
      <c r="F114">
        <v>8.3578</v>
      </c>
      <c r="G114" t="s">
        <v>420</v>
      </c>
      <c r="H114">
        <v>1.655</v>
      </c>
      <c r="I114">
        <v>84.5519</v>
      </c>
      <c r="K114" s="2">
        <v>0.22847222222222222</v>
      </c>
      <c r="L114" s="3">
        <f t="shared" si="7"/>
        <v>269.2284722222222</v>
      </c>
      <c r="M114">
        <f t="shared" si="9"/>
        <v>440.8133987695115</v>
      </c>
      <c r="N114">
        <f t="shared" si="10"/>
        <v>135.80932197428544</v>
      </c>
    </row>
    <row r="115" spans="1:14" ht="12.75">
      <c r="A115" t="s">
        <v>94</v>
      </c>
      <c r="B115" s="1">
        <v>36794</v>
      </c>
      <c r="C115" s="2">
        <v>0.2307986111111111</v>
      </c>
      <c r="D115" t="s">
        <v>419</v>
      </c>
      <c r="E115">
        <v>0.67</v>
      </c>
      <c r="F115">
        <v>9.1644</v>
      </c>
      <c r="G115" t="s">
        <v>420</v>
      </c>
      <c r="H115">
        <v>1.656</v>
      </c>
      <c r="I115">
        <v>79.6769</v>
      </c>
      <c r="K115" s="2">
        <v>0.23055555555555554</v>
      </c>
      <c r="L115" s="3">
        <f t="shared" si="7"/>
        <v>269.23055555555555</v>
      </c>
      <c r="M115">
        <f t="shared" si="9"/>
        <v>483.3557050519649</v>
      </c>
      <c r="N115">
        <f t="shared" si="10"/>
        <v>130.32255449534105</v>
      </c>
    </row>
    <row r="116" spans="1:14" ht="12.75">
      <c r="A116" t="s">
        <v>95</v>
      </c>
      <c r="B116" s="1">
        <v>36794</v>
      </c>
      <c r="C116" s="2">
        <v>0.23288194444444443</v>
      </c>
      <c r="D116" t="s">
        <v>419</v>
      </c>
      <c r="E116">
        <v>0.67</v>
      </c>
      <c r="F116">
        <v>9.1275</v>
      </c>
      <c r="G116" t="s">
        <v>420</v>
      </c>
      <c r="H116">
        <v>1.656</v>
      </c>
      <c r="I116">
        <v>79.8919</v>
      </c>
      <c r="K116" s="2">
        <v>0.23263888888888887</v>
      </c>
      <c r="L116" s="3">
        <f t="shared" si="7"/>
        <v>269.2326388888889</v>
      </c>
      <c r="M116">
        <f t="shared" si="9"/>
        <v>481.40949738791505</v>
      </c>
      <c r="N116">
        <f t="shared" si="10"/>
        <v>130.56453500979708</v>
      </c>
    </row>
    <row r="117" spans="1:14" ht="12.75">
      <c r="A117" t="s">
        <v>96</v>
      </c>
      <c r="B117" s="1">
        <v>36794</v>
      </c>
      <c r="C117" s="2">
        <v>0.23496527777777776</v>
      </c>
      <c r="D117" t="s">
        <v>419</v>
      </c>
      <c r="E117">
        <v>0.67</v>
      </c>
      <c r="F117">
        <v>8.8534</v>
      </c>
      <c r="G117" t="s">
        <v>420</v>
      </c>
      <c r="H117">
        <v>1.656</v>
      </c>
      <c r="I117">
        <v>81.8148</v>
      </c>
      <c r="K117" s="2">
        <v>0.2347222222222222</v>
      </c>
      <c r="L117" s="3">
        <f t="shared" si="7"/>
        <v>269.2347222222222</v>
      </c>
      <c r="M117">
        <f t="shared" si="9"/>
        <v>466.9527082086188</v>
      </c>
      <c r="N117">
        <f t="shared" si="10"/>
        <v>132.7287412016457</v>
      </c>
    </row>
    <row r="118" spans="1:14" ht="12.75">
      <c r="A118" t="s">
        <v>97</v>
      </c>
      <c r="B118" s="1">
        <v>36794</v>
      </c>
      <c r="C118" s="2">
        <v>0.2370486111111111</v>
      </c>
      <c r="D118" t="s">
        <v>419</v>
      </c>
      <c r="E118">
        <v>0.67</v>
      </c>
      <c r="F118">
        <v>8.5173</v>
      </c>
      <c r="G118" t="s">
        <v>420</v>
      </c>
      <c r="H118">
        <v>1.656</v>
      </c>
      <c r="I118">
        <v>78.1523</v>
      </c>
      <c r="K118" s="2">
        <v>0.23680555555555557</v>
      </c>
      <c r="L118" s="3">
        <f t="shared" si="7"/>
        <v>269.2368055555556</v>
      </c>
      <c r="M118">
        <f t="shared" si="9"/>
        <v>449.22586821167783</v>
      </c>
      <c r="N118">
        <f t="shared" si="10"/>
        <v>128.60663127515673</v>
      </c>
    </row>
    <row r="119" spans="1:14" ht="12.75">
      <c r="A119" t="s">
        <v>98</v>
      </c>
      <c r="B119" s="1">
        <v>36794</v>
      </c>
      <c r="C119" s="2">
        <v>0.23914351851851853</v>
      </c>
      <c r="D119" t="s">
        <v>419</v>
      </c>
      <c r="E119">
        <v>0.668</v>
      </c>
      <c r="F119">
        <v>9.3349</v>
      </c>
      <c r="G119" t="s">
        <v>420</v>
      </c>
      <c r="H119">
        <v>1.656</v>
      </c>
      <c r="I119">
        <v>79.8163</v>
      </c>
      <c r="K119" s="2">
        <v>0.2388888888888889</v>
      </c>
      <c r="L119" s="3">
        <f t="shared" si="7"/>
        <v>269.2388888888889</v>
      </c>
      <c r="M119">
        <f t="shared" si="9"/>
        <v>492.3483448004873</v>
      </c>
      <c r="N119">
        <f t="shared" si="10"/>
        <v>130.47944790796979</v>
      </c>
    </row>
    <row r="120" spans="1:14" ht="12.75">
      <c r="A120" t="s">
        <v>99</v>
      </c>
      <c r="B120" s="1">
        <v>36794</v>
      </c>
      <c r="C120" s="2">
        <v>0.24122685185185186</v>
      </c>
      <c r="D120" t="s">
        <v>419</v>
      </c>
      <c r="E120">
        <v>0.67</v>
      </c>
      <c r="F120">
        <v>8.2561</v>
      </c>
      <c r="G120" t="s">
        <v>420</v>
      </c>
      <c r="H120">
        <v>1.656</v>
      </c>
      <c r="I120">
        <v>77.8048</v>
      </c>
      <c r="K120" s="2">
        <v>0.24097222222222223</v>
      </c>
      <c r="L120" s="3">
        <f t="shared" si="7"/>
        <v>269.24097222222224</v>
      </c>
      <c r="M120">
        <f t="shared" si="9"/>
        <v>435.44946057347204</v>
      </c>
      <c r="N120">
        <f t="shared" si="10"/>
        <v>128.21552323434994</v>
      </c>
    </row>
    <row r="121" spans="1:14" ht="12.75">
      <c r="A121" t="s">
        <v>100</v>
      </c>
      <c r="B121" s="1">
        <v>36794</v>
      </c>
      <c r="C121" s="2">
        <v>0.24331018518518518</v>
      </c>
      <c r="D121" t="s">
        <v>419</v>
      </c>
      <c r="E121">
        <v>0.668</v>
      </c>
      <c r="F121">
        <v>9.3045</v>
      </c>
      <c r="G121" t="s">
        <v>420</v>
      </c>
      <c r="H121">
        <v>1.656</v>
      </c>
      <c r="I121">
        <v>80.1423</v>
      </c>
      <c r="K121" s="2">
        <v>0.24305555555555555</v>
      </c>
      <c r="L121" s="3">
        <f t="shared" si="7"/>
        <v>269.24305555555554</v>
      </c>
      <c r="M121">
        <f t="shared" si="9"/>
        <v>490.74496504473905</v>
      </c>
      <c r="N121">
        <f t="shared" si="10"/>
        <v>130.84635789733093</v>
      </c>
    </row>
    <row r="122" spans="1:14" ht="12.75">
      <c r="A122" t="s">
        <v>101</v>
      </c>
      <c r="B122" s="1">
        <v>36794</v>
      </c>
      <c r="C122" s="2">
        <v>0.24539351851851854</v>
      </c>
      <c r="D122" t="s">
        <v>419</v>
      </c>
      <c r="E122">
        <v>0.67</v>
      </c>
      <c r="F122">
        <v>8.66</v>
      </c>
      <c r="G122" t="s">
        <v>420</v>
      </c>
      <c r="H122">
        <v>1.656</v>
      </c>
      <c r="I122">
        <v>79.0667</v>
      </c>
      <c r="K122" s="2">
        <v>0.24513888888888888</v>
      </c>
      <c r="L122" s="3">
        <f t="shared" si="7"/>
        <v>269.2451388888889</v>
      </c>
      <c r="M122">
        <f t="shared" si="9"/>
        <v>456.75225936777264</v>
      </c>
      <c r="N122">
        <f t="shared" si="10"/>
        <v>129.63578003059197</v>
      </c>
    </row>
    <row r="123" spans="1:14" ht="12.75">
      <c r="A123" t="s">
        <v>427</v>
      </c>
      <c r="B123" s="1">
        <v>36794</v>
      </c>
      <c r="C123">
        <f>AVERAGE(C122,C124)</f>
        <v>0.24750578703703707</v>
      </c>
      <c r="D123" t="s">
        <v>419</v>
      </c>
      <c r="E123" t="s">
        <v>427</v>
      </c>
      <c r="F123" t="s">
        <v>427</v>
      </c>
      <c r="G123" t="s">
        <v>420</v>
      </c>
      <c r="H123" t="s">
        <v>427</v>
      </c>
      <c r="I123" t="s">
        <v>427</v>
      </c>
      <c r="K123" s="2">
        <v>0.24722222222222223</v>
      </c>
      <c r="L123" s="3">
        <f t="shared" si="7"/>
        <v>269.2472222222222</v>
      </c>
      <c r="M123" t="s">
        <v>427</v>
      </c>
      <c r="N123" t="s">
        <v>427</v>
      </c>
    </row>
    <row r="124" spans="1:14" ht="12.75">
      <c r="A124" t="s">
        <v>102</v>
      </c>
      <c r="B124" s="1">
        <v>36794</v>
      </c>
      <c r="C124" s="2">
        <v>0.24961805555555558</v>
      </c>
      <c r="D124" t="s">
        <v>419</v>
      </c>
      <c r="E124">
        <v>0.67</v>
      </c>
      <c r="F124">
        <v>8.9831</v>
      </c>
      <c r="G124" t="s">
        <v>420</v>
      </c>
      <c r="H124">
        <v>1.658</v>
      </c>
      <c r="I124">
        <v>77.3709</v>
      </c>
      <c r="K124" s="2">
        <v>0.24930555555555556</v>
      </c>
      <c r="L124" s="3">
        <f t="shared" si="7"/>
        <v>269.24930555555557</v>
      </c>
      <c r="M124">
        <f t="shared" si="9"/>
        <v>473.79344354811064</v>
      </c>
      <c r="N124">
        <f>(277-103)/(-62+(AVERAGE($P$207,$P$47)))*I124+277-((277-103)/(-62+(AVERAGE($P$207,$P$47)))*210)</f>
        <v>127.72717279145482</v>
      </c>
    </row>
    <row r="125" spans="1:14" ht="12.75">
      <c r="A125" t="s">
        <v>103</v>
      </c>
      <c r="B125" s="1">
        <v>36794</v>
      </c>
      <c r="C125" s="2">
        <v>0.2516550925925926</v>
      </c>
      <c r="D125" t="s">
        <v>419</v>
      </c>
      <c r="E125">
        <v>0.67</v>
      </c>
      <c r="F125">
        <v>8.7879</v>
      </c>
      <c r="G125" t="s">
        <v>420</v>
      </c>
      <c r="H125">
        <v>1.656</v>
      </c>
      <c r="I125">
        <v>78.9888</v>
      </c>
      <c r="K125" s="2">
        <v>0.2513888888888889</v>
      </c>
      <c r="L125" s="3">
        <f t="shared" si="7"/>
        <v>269.25138888888887</v>
      </c>
      <c r="M125">
        <f t="shared" si="9"/>
        <v>463.4980577480426</v>
      </c>
      <c r="N125">
        <f>(277-103)/(-62+(AVERAGE($P$207,$P$47)))*I125+277-((277-103)/(-62+(AVERAGE($P$207,$P$47)))*210)</f>
        <v>129.54810430000535</v>
      </c>
    </row>
    <row r="126" spans="1:14" ht="12.75">
      <c r="A126" t="s">
        <v>104</v>
      </c>
      <c r="B126" s="1">
        <v>36794</v>
      </c>
      <c r="C126" s="2">
        <v>0.25373842592592594</v>
      </c>
      <c r="D126" t="s">
        <v>419</v>
      </c>
      <c r="E126">
        <v>0.668</v>
      </c>
      <c r="F126">
        <v>9.4338</v>
      </c>
      <c r="G126" t="s">
        <v>420</v>
      </c>
      <c r="H126">
        <v>1.656</v>
      </c>
      <c r="I126">
        <v>79.3628</v>
      </c>
      <c r="K126" s="2">
        <v>0.2534722222222222</v>
      </c>
      <c r="L126" s="3">
        <f t="shared" si="7"/>
        <v>269.25347222222223</v>
      </c>
      <c r="M126">
        <f t="shared" si="9"/>
        <v>497.5646032821816</v>
      </c>
      <c r="N126">
        <f>(277-103)/(-62+(AVERAGE($P$207,$P$47)))*I126+277-((277-103)/(-62+(AVERAGE($P$207,$P$47)))*210)</f>
        <v>129.96903784608233</v>
      </c>
    </row>
    <row r="127" spans="1:14" ht="12.75">
      <c r="A127" t="s">
        <v>105</v>
      </c>
      <c r="B127" s="1">
        <v>36794</v>
      </c>
      <c r="C127" s="2">
        <v>0.25582175925925926</v>
      </c>
      <c r="D127" t="s">
        <v>419</v>
      </c>
      <c r="E127">
        <v>0.67</v>
      </c>
      <c r="F127">
        <v>8.9199</v>
      </c>
      <c r="G127" t="s">
        <v>420</v>
      </c>
      <c r="H127">
        <v>1.658</v>
      </c>
      <c r="I127">
        <v>78.0388</v>
      </c>
      <c r="K127" s="2">
        <v>0.2555555555555556</v>
      </c>
      <c r="L127" s="3">
        <f t="shared" si="7"/>
        <v>269.25555555555553</v>
      </c>
      <c r="M127">
        <f t="shared" si="9"/>
        <v>470.4601014243181</v>
      </c>
      <c r="N127">
        <f>(277-103)/(-62+(AVERAGE($P$207,$P$47)))*I127+277-((277-103)/(-62+(AVERAGE($P$207,$P$47)))*210)</f>
        <v>128.47888807333928</v>
      </c>
    </row>
    <row r="128" spans="1:14" ht="12.75">
      <c r="A128" t="s">
        <v>427</v>
      </c>
      <c r="B128" s="1">
        <v>36794</v>
      </c>
      <c r="C128">
        <f>AVERAGE(C127,C129)</f>
        <v>0.2579050925925926</v>
      </c>
      <c r="D128" t="s">
        <v>419</v>
      </c>
      <c r="E128" t="s">
        <v>427</v>
      </c>
      <c r="F128" t="s">
        <v>427</v>
      </c>
      <c r="G128" t="s">
        <v>420</v>
      </c>
      <c r="H128" t="s">
        <v>427</v>
      </c>
      <c r="I128" t="s">
        <v>427</v>
      </c>
      <c r="K128" s="2">
        <v>0.2576388888888889</v>
      </c>
      <c r="L128" s="3">
        <f t="shared" si="7"/>
        <v>269.2576388888889</v>
      </c>
      <c r="M128" t="s">
        <v>427</v>
      </c>
      <c r="N128" t="s">
        <v>427</v>
      </c>
    </row>
    <row r="129" spans="1:14" ht="12.75">
      <c r="A129" t="s">
        <v>106</v>
      </c>
      <c r="B129" s="1">
        <v>36794</v>
      </c>
      <c r="C129" s="2">
        <v>0.2599884259259259</v>
      </c>
      <c r="D129" t="s">
        <v>419</v>
      </c>
      <c r="E129">
        <v>0.673</v>
      </c>
      <c r="F129">
        <v>9.102</v>
      </c>
      <c r="G129" t="s">
        <v>420</v>
      </c>
      <c r="H129">
        <v>1.661</v>
      </c>
      <c r="I129">
        <v>78.023</v>
      </c>
      <c r="K129" s="2">
        <v>0.25972222222222224</v>
      </c>
      <c r="L129" s="3">
        <f t="shared" si="7"/>
        <v>269.2597222222222</v>
      </c>
      <c r="M129">
        <f t="shared" si="9"/>
        <v>480.0645571322709</v>
      </c>
      <c r="N129">
        <f>(277-103)/(-62+(AVERAGE($P$207,$P$47)))*I129+277-((277-103)/(-62+(AVERAGE($P$207,$P$47)))*210)</f>
        <v>128.46110531925368</v>
      </c>
    </row>
    <row r="130" spans="1:14" ht="12.75">
      <c r="A130" t="s">
        <v>107</v>
      </c>
      <c r="B130" s="1">
        <v>36794</v>
      </c>
      <c r="C130" s="2">
        <v>0.26207175925925924</v>
      </c>
      <c r="D130" t="s">
        <v>419</v>
      </c>
      <c r="E130">
        <v>0.67</v>
      </c>
      <c r="F130">
        <v>8.7803</v>
      </c>
      <c r="G130" t="s">
        <v>420</v>
      </c>
      <c r="H130">
        <v>1.658</v>
      </c>
      <c r="I130">
        <v>74.9062</v>
      </c>
      <c r="K130" s="2">
        <v>0.26180555555555557</v>
      </c>
      <c r="L130" s="3">
        <f t="shared" si="7"/>
        <v>269.26180555555555</v>
      </c>
      <c r="M130">
        <f t="shared" si="9"/>
        <v>463.0972128091056</v>
      </c>
      <c r="N130">
        <f>(277-103)/(-62+(AVERAGE($P$207,$P$47)))*I130+277-((277-103)/(-62+(AVERAGE($P$207,$P$47)))*210)</f>
        <v>124.95317570317698</v>
      </c>
    </row>
    <row r="131" spans="1:14" ht="12.75">
      <c r="A131" t="s">
        <v>108</v>
      </c>
      <c r="B131" s="1">
        <v>36794</v>
      </c>
      <c r="C131" s="2">
        <v>0.26415509259259257</v>
      </c>
      <c r="D131" t="s">
        <v>419</v>
      </c>
      <c r="E131">
        <v>0.67</v>
      </c>
      <c r="F131">
        <v>9.0376</v>
      </c>
      <c r="G131" t="s">
        <v>420</v>
      </c>
      <c r="H131">
        <v>1.658</v>
      </c>
      <c r="I131">
        <v>77.544</v>
      </c>
      <c r="K131" s="2">
        <v>0.2638888888888889</v>
      </c>
      <c r="L131" s="3">
        <f t="shared" si="7"/>
        <v>269.2638888888889</v>
      </c>
      <c r="M131">
        <f t="shared" si="9"/>
        <v>476.66792370233037</v>
      </c>
      <c r="N131">
        <f>(277-103)/(-62+(AVERAGE($P$207,$P$47)))*I131+277-((277-103)/(-62+(AVERAGE($P$207,$P$47)))*210)</f>
        <v>127.92199524286096</v>
      </c>
    </row>
    <row r="132" spans="1:14" ht="12.75">
      <c r="A132" t="s">
        <v>427</v>
      </c>
      <c r="B132" s="1">
        <v>36794</v>
      </c>
      <c r="C132">
        <f>AVERAGE(C131,C133)</f>
        <v>0.26624421296296297</v>
      </c>
      <c r="D132" t="s">
        <v>419</v>
      </c>
      <c r="E132" t="s">
        <v>427</v>
      </c>
      <c r="F132" t="s">
        <v>427</v>
      </c>
      <c r="G132" t="s">
        <v>420</v>
      </c>
      <c r="H132" t="s">
        <v>427</v>
      </c>
      <c r="I132" t="s">
        <v>427</v>
      </c>
      <c r="K132" s="2">
        <v>0.2659722222222222</v>
      </c>
      <c r="L132" s="3">
        <f t="shared" si="7"/>
        <v>269.2659722222222</v>
      </c>
      <c r="M132" t="s">
        <v>427</v>
      </c>
      <c r="N132" t="s">
        <v>427</v>
      </c>
    </row>
    <row r="133" spans="1:14" ht="12.75">
      <c r="A133" t="s">
        <v>109</v>
      </c>
      <c r="B133" s="1">
        <v>36794</v>
      </c>
      <c r="C133" s="2">
        <v>0.26833333333333337</v>
      </c>
      <c r="D133" t="s">
        <v>419</v>
      </c>
      <c r="E133">
        <v>0.668</v>
      </c>
      <c r="F133">
        <v>8.636</v>
      </c>
      <c r="G133" t="s">
        <v>420</v>
      </c>
      <c r="H133">
        <v>1.656</v>
      </c>
      <c r="I133">
        <v>76.3534</v>
      </c>
      <c r="K133" s="2">
        <v>0.26805555555555555</v>
      </c>
      <c r="L133" s="3">
        <f t="shared" si="7"/>
        <v>269.2680555555556</v>
      </c>
      <c r="M133">
        <f t="shared" si="9"/>
        <v>455.48643324481344</v>
      </c>
      <c r="N133">
        <f aca="true" t="shared" si="11" ref="N133:N138">(277-103)/(-62+(AVERAGE($P$207,$P$47)))*I133+277-((277-103)/(-62+(AVERAGE($P$207,$P$47)))*210)</f>
        <v>126.58198593815715</v>
      </c>
    </row>
    <row r="134" spans="1:14" ht="12.75">
      <c r="A134" t="s">
        <v>110</v>
      </c>
      <c r="B134" s="1">
        <v>36794</v>
      </c>
      <c r="C134" s="2">
        <v>0.2704166666666667</v>
      </c>
      <c r="D134" t="s">
        <v>419</v>
      </c>
      <c r="E134">
        <v>0.67</v>
      </c>
      <c r="F134">
        <v>8.9167</v>
      </c>
      <c r="G134" t="s">
        <v>420</v>
      </c>
      <c r="H134">
        <v>1.656</v>
      </c>
      <c r="I134">
        <v>75.2933</v>
      </c>
      <c r="K134" s="2">
        <v>0.2701388888888889</v>
      </c>
      <c r="L134" s="3">
        <f aca="true" t="shared" si="12" ref="L134:L197">B134-DATE(1999,12,31)+K134</f>
        <v>269.2701388888889</v>
      </c>
      <c r="M134">
        <f t="shared" si="9"/>
        <v>470.2913246079236</v>
      </c>
      <c r="N134">
        <f t="shared" si="11"/>
        <v>125.38885317827433</v>
      </c>
    </row>
    <row r="135" spans="1:14" ht="12.75">
      <c r="A135" t="s">
        <v>111</v>
      </c>
      <c r="B135" s="1">
        <v>36794</v>
      </c>
      <c r="C135" s="2">
        <v>0.2725</v>
      </c>
      <c r="D135" t="s">
        <v>419</v>
      </c>
      <c r="E135">
        <v>0.67</v>
      </c>
      <c r="F135">
        <v>8.9326</v>
      </c>
      <c r="G135" t="s">
        <v>420</v>
      </c>
      <c r="H135">
        <v>1.656</v>
      </c>
      <c r="I135">
        <v>80.7093</v>
      </c>
      <c r="K135" s="2">
        <v>0.2722222222222222</v>
      </c>
      <c r="L135" s="3">
        <f t="shared" si="12"/>
        <v>269.27222222222224</v>
      </c>
      <c r="M135">
        <f t="shared" si="9"/>
        <v>471.129934414384</v>
      </c>
      <c r="N135">
        <f t="shared" si="11"/>
        <v>131.48451116103584</v>
      </c>
    </row>
    <row r="136" spans="1:14" ht="12.75">
      <c r="A136" t="s">
        <v>112</v>
      </c>
      <c r="B136" s="1">
        <v>36794</v>
      </c>
      <c r="C136" s="2">
        <v>0.27458333333333335</v>
      </c>
      <c r="D136" t="s">
        <v>419</v>
      </c>
      <c r="E136">
        <v>0.668</v>
      </c>
      <c r="F136">
        <v>9.1025</v>
      </c>
      <c r="G136" t="s">
        <v>420</v>
      </c>
      <c r="H136">
        <v>1.656</v>
      </c>
      <c r="I136">
        <v>78.5128</v>
      </c>
      <c r="K136" s="2">
        <v>0.2743055555555555</v>
      </c>
      <c r="L136" s="3">
        <f t="shared" si="12"/>
        <v>269.27430555555554</v>
      </c>
      <c r="M136">
        <f t="shared" si="9"/>
        <v>480.09092850983257</v>
      </c>
      <c r="N136">
        <f t="shared" si="11"/>
        <v>129.01237069590744</v>
      </c>
    </row>
    <row r="137" spans="1:14" ht="12.75">
      <c r="A137" t="s">
        <v>113</v>
      </c>
      <c r="B137" s="1">
        <v>36794</v>
      </c>
      <c r="C137" s="2">
        <v>0.27666666666666667</v>
      </c>
      <c r="D137" t="s">
        <v>419</v>
      </c>
      <c r="E137">
        <v>0.67</v>
      </c>
      <c r="F137">
        <v>8.7302</v>
      </c>
      <c r="G137" t="s">
        <v>420</v>
      </c>
      <c r="H137">
        <v>1.656</v>
      </c>
      <c r="I137">
        <v>76.6358</v>
      </c>
      <c r="K137" s="2">
        <v>0.27638888888888885</v>
      </c>
      <c r="L137" s="3">
        <f t="shared" si="12"/>
        <v>269.2763888888889</v>
      </c>
      <c r="M137">
        <f t="shared" si="9"/>
        <v>460.45480077742826</v>
      </c>
      <c r="N137">
        <f t="shared" si="11"/>
        <v>126.89982453016822</v>
      </c>
    </row>
    <row r="138" spans="1:14" ht="12.75">
      <c r="A138" t="s">
        <v>114</v>
      </c>
      <c r="B138" s="1">
        <v>36794</v>
      </c>
      <c r="C138" s="2">
        <v>0.27875</v>
      </c>
      <c r="D138" t="s">
        <v>419</v>
      </c>
      <c r="E138">
        <v>0.668</v>
      </c>
      <c r="F138">
        <v>8.924</v>
      </c>
      <c r="G138" t="s">
        <v>420</v>
      </c>
      <c r="H138">
        <v>1.656</v>
      </c>
      <c r="I138">
        <v>79.3723</v>
      </c>
      <c r="K138" s="2">
        <v>0.27847222222222223</v>
      </c>
      <c r="L138" s="3">
        <f t="shared" si="12"/>
        <v>269.2784722222222</v>
      </c>
      <c r="M138">
        <f t="shared" si="9"/>
        <v>470.67634672032364</v>
      </c>
      <c r="N138">
        <f t="shared" si="11"/>
        <v>129.97973000834898</v>
      </c>
    </row>
    <row r="139" spans="1:14" ht="12.75">
      <c r="A139" t="s">
        <v>427</v>
      </c>
      <c r="B139" s="1">
        <v>36794</v>
      </c>
      <c r="C139">
        <f>AVERAGE(C138,C140)</f>
        <v>0.2808391203703704</v>
      </c>
      <c r="D139" t="s">
        <v>419</v>
      </c>
      <c r="E139" t="s">
        <v>427</v>
      </c>
      <c r="F139" t="s">
        <v>427</v>
      </c>
      <c r="G139" t="s">
        <v>420</v>
      </c>
      <c r="H139" t="s">
        <v>427</v>
      </c>
      <c r="I139" t="s">
        <v>427</v>
      </c>
      <c r="K139" s="2">
        <v>0.28055555555555556</v>
      </c>
      <c r="L139" s="3">
        <f t="shared" si="12"/>
        <v>269.28055555555557</v>
      </c>
      <c r="M139" t="s">
        <v>427</v>
      </c>
      <c r="N139" t="s">
        <v>427</v>
      </c>
    </row>
    <row r="140" spans="1:14" ht="12.75">
      <c r="A140" t="s">
        <v>115</v>
      </c>
      <c r="B140" s="1">
        <v>36794</v>
      </c>
      <c r="C140" s="2">
        <v>0.28292824074074074</v>
      </c>
      <c r="D140" t="s">
        <v>419</v>
      </c>
      <c r="E140">
        <v>0.67</v>
      </c>
      <c r="F140">
        <v>8.2548</v>
      </c>
      <c r="G140" t="s">
        <v>420</v>
      </c>
      <c r="H140">
        <v>1.656</v>
      </c>
      <c r="I140">
        <v>76.4462</v>
      </c>
      <c r="K140" s="2">
        <v>0.2826388888888889</v>
      </c>
      <c r="L140" s="3">
        <f t="shared" si="12"/>
        <v>269.28263888888887</v>
      </c>
      <c r="M140">
        <f t="shared" si="9"/>
        <v>435.38089499181166</v>
      </c>
      <c r="N140">
        <f aca="true" t="shared" si="13" ref="N140:N148">(277-103)/(-62+(AVERAGE($P$207,$P$47)))*I140+277-((277-103)/(-62+(AVERAGE($P$207,$P$47)))*210)</f>
        <v>126.686431481141</v>
      </c>
    </row>
    <row r="141" spans="1:14" ht="12.75">
      <c r="A141" t="s">
        <v>116</v>
      </c>
      <c r="B141" s="1">
        <v>36794</v>
      </c>
      <c r="C141" s="2">
        <v>0.28501157407407407</v>
      </c>
      <c r="D141" t="s">
        <v>419</v>
      </c>
      <c r="E141">
        <v>0.67</v>
      </c>
      <c r="F141">
        <v>8.3618</v>
      </c>
      <c r="G141" t="s">
        <v>420</v>
      </c>
      <c r="H141">
        <v>1.658</v>
      </c>
      <c r="I141">
        <v>76.9658</v>
      </c>
      <c r="K141" s="2">
        <v>0.2847222222222222</v>
      </c>
      <c r="L141" s="3">
        <f t="shared" si="12"/>
        <v>269.28472222222223</v>
      </c>
      <c r="M141">
        <f t="shared" si="9"/>
        <v>441.0243697900048</v>
      </c>
      <c r="N141">
        <f t="shared" si="13"/>
        <v>127.2712364825891</v>
      </c>
    </row>
    <row r="142" spans="1:14" ht="12.75">
      <c r="A142" t="s">
        <v>117</v>
      </c>
      <c r="B142" s="1">
        <v>36794</v>
      </c>
      <c r="C142" s="2">
        <v>0.2870949074074074</v>
      </c>
      <c r="D142" t="s">
        <v>419</v>
      </c>
      <c r="E142">
        <v>0.671</v>
      </c>
      <c r="F142">
        <v>9.2215</v>
      </c>
      <c r="G142" t="s">
        <v>420</v>
      </c>
      <c r="H142">
        <v>1.658</v>
      </c>
      <c r="I142">
        <v>78.0051</v>
      </c>
      <c r="K142" s="2">
        <v>0.28680555555555554</v>
      </c>
      <c r="L142" s="3">
        <f t="shared" si="12"/>
        <v>269.28680555555553</v>
      </c>
      <c r="M142">
        <f t="shared" si="9"/>
        <v>486.3673163695052</v>
      </c>
      <c r="N142">
        <f t="shared" si="13"/>
        <v>128.44095903456176</v>
      </c>
    </row>
    <row r="143" spans="1:14" ht="12.75">
      <c r="A143" t="s">
        <v>118</v>
      </c>
      <c r="B143" s="1">
        <v>36794</v>
      </c>
      <c r="C143" s="2">
        <v>0.2891782407407408</v>
      </c>
      <c r="D143" t="s">
        <v>419</v>
      </c>
      <c r="E143">
        <v>0.67</v>
      </c>
      <c r="F143">
        <v>8.1856</v>
      </c>
      <c r="G143" t="s">
        <v>420</v>
      </c>
      <c r="H143">
        <v>1.658</v>
      </c>
      <c r="I143">
        <v>76.7545</v>
      </c>
      <c r="K143" s="2">
        <v>0.2888888888888889</v>
      </c>
      <c r="L143" s="3">
        <f t="shared" si="12"/>
        <v>269.2888888888889</v>
      </c>
      <c r="M143">
        <f t="shared" si="9"/>
        <v>431.73109633727944</v>
      </c>
      <c r="N143">
        <f t="shared" si="13"/>
        <v>127.03342028396324</v>
      </c>
    </row>
    <row r="144" spans="1:14" ht="12.75">
      <c r="A144" t="s">
        <v>119</v>
      </c>
      <c r="B144" s="1">
        <v>36794</v>
      </c>
      <c r="C144" s="2">
        <v>0.2912615740740741</v>
      </c>
      <c r="D144" t="s">
        <v>419</v>
      </c>
      <c r="E144">
        <v>0.67</v>
      </c>
      <c r="F144">
        <v>7.7475</v>
      </c>
      <c r="G144" t="s">
        <v>420</v>
      </c>
      <c r="H144">
        <v>1.656</v>
      </c>
      <c r="I144">
        <v>76.4996</v>
      </c>
      <c r="K144" s="2">
        <v>0.29097222222222224</v>
      </c>
      <c r="L144" s="3">
        <f t="shared" si="12"/>
        <v>269.2909722222222</v>
      </c>
      <c r="M144">
        <f t="shared" si="9"/>
        <v>408.62449531776195</v>
      </c>
      <c r="N144">
        <f t="shared" si="13"/>
        <v>126.74653268798724</v>
      </c>
    </row>
    <row r="145" spans="1:14" ht="12.75">
      <c r="A145" t="s">
        <v>120</v>
      </c>
      <c r="B145" s="1">
        <v>36794</v>
      </c>
      <c r="C145" s="2">
        <v>0.2934027777777778</v>
      </c>
      <c r="D145" t="s">
        <v>419</v>
      </c>
      <c r="E145">
        <v>0.668</v>
      </c>
      <c r="F145">
        <v>7.7609</v>
      </c>
      <c r="G145" t="s">
        <v>420</v>
      </c>
      <c r="H145">
        <v>1.656</v>
      </c>
      <c r="I145">
        <v>78.0961</v>
      </c>
      <c r="K145" s="2">
        <v>0.29305555555555557</v>
      </c>
      <c r="L145" s="3">
        <f t="shared" si="12"/>
        <v>269.29305555555555</v>
      </c>
      <c r="M145">
        <f t="shared" si="9"/>
        <v>409.3312482364142</v>
      </c>
      <c r="N145">
        <f t="shared" si="13"/>
        <v>128.54337869416875</v>
      </c>
    </row>
    <row r="146" spans="1:14" ht="12.75">
      <c r="A146" t="s">
        <v>121</v>
      </c>
      <c r="B146" s="1">
        <v>36794</v>
      </c>
      <c r="C146" s="2">
        <v>0.29542824074074076</v>
      </c>
      <c r="D146" t="s">
        <v>419</v>
      </c>
      <c r="E146">
        <v>0.668</v>
      </c>
      <c r="F146">
        <v>6.9509</v>
      </c>
      <c r="G146" t="s">
        <v>420</v>
      </c>
      <c r="H146">
        <v>1.656</v>
      </c>
      <c r="I146">
        <v>77.276</v>
      </c>
      <c r="K146" s="2">
        <v>0.2951388888888889</v>
      </c>
      <c r="L146" s="3">
        <f t="shared" si="12"/>
        <v>269.2951388888889</v>
      </c>
      <c r="M146">
        <f t="shared" si="9"/>
        <v>366.6096165865416</v>
      </c>
      <c r="N146">
        <f t="shared" si="13"/>
        <v>127.62036371786465</v>
      </c>
    </row>
    <row r="147" spans="1:14" ht="12.75">
      <c r="A147" t="s">
        <v>122</v>
      </c>
      <c r="B147" s="1">
        <v>36794</v>
      </c>
      <c r="C147" s="2">
        <v>0.2975231481481481</v>
      </c>
      <c r="D147" t="s">
        <v>419</v>
      </c>
      <c r="E147">
        <v>0.668</v>
      </c>
      <c r="F147">
        <v>7.3123</v>
      </c>
      <c r="G147" t="s">
        <v>420</v>
      </c>
      <c r="H147">
        <v>1.656</v>
      </c>
      <c r="I147">
        <v>79.1328</v>
      </c>
      <c r="K147" s="2">
        <v>0.2972222222222222</v>
      </c>
      <c r="L147" s="3">
        <f t="shared" si="12"/>
        <v>269.2972222222222</v>
      </c>
      <c r="M147">
        <f t="shared" si="9"/>
        <v>385.670848288102</v>
      </c>
      <c r="N147">
        <f t="shared" si="13"/>
        <v>129.71017497015262</v>
      </c>
    </row>
    <row r="148" spans="1:14" ht="12.75">
      <c r="A148" t="s">
        <v>123</v>
      </c>
      <c r="B148" s="1">
        <v>36794</v>
      </c>
      <c r="C148" s="2">
        <v>0.29960648148148145</v>
      </c>
      <c r="D148" t="s">
        <v>419</v>
      </c>
      <c r="E148">
        <v>0.67</v>
      </c>
      <c r="F148">
        <v>7.5057</v>
      </c>
      <c r="G148" t="s">
        <v>420</v>
      </c>
      <c r="H148">
        <v>1.656</v>
      </c>
      <c r="I148">
        <v>80.1827</v>
      </c>
      <c r="K148" s="2">
        <v>0.29930555555555555</v>
      </c>
      <c r="L148" s="3">
        <f t="shared" si="12"/>
        <v>269.2993055555556</v>
      </c>
      <c r="M148">
        <f t="shared" si="9"/>
        <v>395.87129712894813</v>
      </c>
      <c r="N148">
        <f t="shared" si="13"/>
        <v>130.89182772423337</v>
      </c>
    </row>
    <row r="149" spans="1:14" ht="12.75">
      <c r="A149" t="s">
        <v>427</v>
      </c>
      <c r="B149" s="1">
        <v>36794</v>
      </c>
      <c r="C149">
        <f>AVERAGE(C148,C151)</f>
        <v>0.3027372685185185</v>
      </c>
      <c r="D149" t="s">
        <v>419</v>
      </c>
      <c r="E149" t="s">
        <v>427</v>
      </c>
      <c r="F149" t="s">
        <v>427</v>
      </c>
      <c r="G149" t="s">
        <v>420</v>
      </c>
      <c r="H149" t="s">
        <v>427</v>
      </c>
      <c r="I149" t="s">
        <v>427</v>
      </c>
      <c r="K149" s="2">
        <v>0.3013888888888889</v>
      </c>
      <c r="L149" s="3">
        <f t="shared" si="12"/>
        <v>269.3013888888889</v>
      </c>
      <c r="M149" t="s">
        <v>427</v>
      </c>
      <c r="N149" t="s">
        <v>427</v>
      </c>
    </row>
    <row r="150" spans="1:14" ht="12.75">
      <c r="A150" t="s">
        <v>427</v>
      </c>
      <c r="B150" s="1">
        <v>36794</v>
      </c>
      <c r="C150">
        <f>AVERAGE(C149,C151)</f>
        <v>0.30430266203703704</v>
      </c>
      <c r="D150" t="s">
        <v>419</v>
      </c>
      <c r="E150" t="s">
        <v>427</v>
      </c>
      <c r="F150" t="s">
        <v>427</v>
      </c>
      <c r="G150" t="s">
        <v>420</v>
      </c>
      <c r="H150" t="s">
        <v>427</v>
      </c>
      <c r="I150" t="s">
        <v>427</v>
      </c>
      <c r="K150" s="2">
        <v>0.3034722222222222</v>
      </c>
      <c r="L150" s="3">
        <f t="shared" si="12"/>
        <v>269.30347222222224</v>
      </c>
      <c r="M150" t="s">
        <v>427</v>
      </c>
      <c r="N150" t="s">
        <v>427</v>
      </c>
    </row>
    <row r="151" spans="1:14" ht="12.75">
      <c r="A151" t="s">
        <v>124</v>
      </c>
      <c r="B151" s="1">
        <v>36794</v>
      </c>
      <c r="C151" s="2">
        <v>0.3058680555555556</v>
      </c>
      <c r="D151" t="s">
        <v>419</v>
      </c>
      <c r="E151">
        <v>0.67</v>
      </c>
      <c r="F151">
        <v>8.3337</v>
      </c>
      <c r="G151" t="s">
        <v>420</v>
      </c>
      <c r="H151">
        <v>1.658</v>
      </c>
      <c r="I151">
        <v>92.0884</v>
      </c>
      <c r="K151" s="2">
        <v>0.3055555555555555</v>
      </c>
      <c r="L151" s="3">
        <f t="shared" si="12"/>
        <v>269.30555555555554</v>
      </c>
      <c r="M151">
        <f t="shared" si="9"/>
        <v>439.5422983710401</v>
      </c>
      <c r="N151">
        <f>(277-103)/(-62+(AVERAGE($P$207,$P$47)))*I151+277-((277-103)/(-62+(AVERAGE($P$207,$P$47)))*210)</f>
        <v>144.29158312404215</v>
      </c>
    </row>
    <row r="152" spans="1:14" ht="12.75">
      <c r="A152" t="s">
        <v>125</v>
      </c>
      <c r="B152" s="1">
        <v>36794</v>
      </c>
      <c r="C152" s="2">
        <v>0.3079398148148148</v>
      </c>
      <c r="D152" t="s">
        <v>419</v>
      </c>
      <c r="E152">
        <v>0.67</v>
      </c>
      <c r="F152">
        <v>8.3316</v>
      </c>
      <c r="G152" t="s">
        <v>420</v>
      </c>
      <c r="H152">
        <v>1.66</v>
      </c>
      <c r="I152">
        <v>84.0648</v>
      </c>
      <c r="K152" s="2">
        <v>0.3076388888888889</v>
      </c>
      <c r="L152" s="3">
        <f t="shared" si="12"/>
        <v>269.3076388888889</v>
      </c>
      <c r="M152">
        <f t="shared" si="9"/>
        <v>439.4315385852811</v>
      </c>
      <c r="N152">
        <f>(277-103)/(-62+(AVERAGE($P$207,$P$47)))*I152+277-((277-103)/(-62+(AVERAGE($P$207,$P$47)))*210)</f>
        <v>135.26109542269697</v>
      </c>
    </row>
    <row r="153" spans="1:14" ht="12.75">
      <c r="A153" t="s">
        <v>126</v>
      </c>
      <c r="B153" s="1">
        <v>36794</v>
      </c>
      <c r="C153" s="2">
        <v>0.3100347222222222</v>
      </c>
      <c r="D153" t="s">
        <v>419</v>
      </c>
      <c r="E153">
        <v>0.673</v>
      </c>
      <c r="F153">
        <v>8.7164</v>
      </c>
      <c r="G153" t="s">
        <v>420</v>
      </c>
      <c r="H153">
        <v>1.661</v>
      </c>
      <c r="I153">
        <v>80.9773</v>
      </c>
      <c r="K153" s="2">
        <v>0.30972222222222223</v>
      </c>
      <c r="L153" s="3">
        <f t="shared" si="12"/>
        <v>269.3097222222222</v>
      </c>
      <c r="M153">
        <f t="shared" si="9"/>
        <v>459.7269507567267</v>
      </c>
      <c r="N153">
        <f>(277-103)/(-62+(AVERAGE($P$207,$P$47)))*I153+277-((277-103)/(-62+(AVERAGE($P$207,$P$47)))*210)</f>
        <v>131.7861426860322</v>
      </c>
    </row>
    <row r="154" spans="1:14" ht="12.75">
      <c r="A154" t="s">
        <v>427</v>
      </c>
      <c r="B154" s="1">
        <v>36794</v>
      </c>
      <c r="C154">
        <f>AVERAGE(C153,C155)</f>
        <v>0.3121469907407407</v>
      </c>
      <c r="D154" t="s">
        <v>419</v>
      </c>
      <c r="E154" t="s">
        <v>427</v>
      </c>
      <c r="F154" t="s">
        <v>427</v>
      </c>
      <c r="G154" t="s">
        <v>420</v>
      </c>
      <c r="H154" t="s">
        <v>427</v>
      </c>
      <c r="I154" t="s">
        <v>427</v>
      </c>
      <c r="K154" s="2">
        <v>0.31180555555555556</v>
      </c>
      <c r="L154" s="3">
        <f t="shared" si="12"/>
        <v>269.31180555555557</v>
      </c>
      <c r="M154" t="s">
        <v>427</v>
      </c>
      <c r="N154" t="s">
        <v>427</v>
      </c>
    </row>
    <row r="155" spans="1:14" ht="12.75">
      <c r="A155" t="s">
        <v>127</v>
      </c>
      <c r="B155" s="1">
        <v>36794</v>
      </c>
      <c r="C155" s="2">
        <v>0.31425925925925924</v>
      </c>
      <c r="D155" t="s">
        <v>419</v>
      </c>
      <c r="E155">
        <v>0.67</v>
      </c>
      <c r="F155">
        <v>7.9045</v>
      </c>
      <c r="G155" t="s">
        <v>420</v>
      </c>
      <c r="H155">
        <v>1.66</v>
      </c>
      <c r="I155">
        <v>81.8418</v>
      </c>
      <c r="K155" s="2">
        <v>0.3138888888888889</v>
      </c>
      <c r="L155" s="3">
        <f t="shared" si="12"/>
        <v>269.31388888888887</v>
      </c>
      <c r="M155">
        <f t="shared" si="9"/>
        <v>416.9051078721199</v>
      </c>
      <c r="N155">
        <f>(277-103)/(-62+(AVERAGE($P$207,$P$47)))*I155+277-((277-103)/(-62+(AVERAGE($P$207,$P$47)))*210)</f>
        <v>132.75912945229837</v>
      </c>
    </row>
    <row r="156" spans="1:14" ht="12.75">
      <c r="A156" t="s">
        <v>128</v>
      </c>
      <c r="B156" s="1">
        <v>36794</v>
      </c>
      <c r="C156" s="2">
        <v>0.3162847222222222</v>
      </c>
      <c r="D156" t="s">
        <v>419</v>
      </c>
      <c r="E156">
        <v>0.668</v>
      </c>
      <c r="F156">
        <v>9.1503</v>
      </c>
      <c r="G156" t="s">
        <v>420</v>
      </c>
      <c r="H156">
        <v>1.658</v>
      </c>
      <c r="I156">
        <v>90.2079</v>
      </c>
      <c r="K156" s="2">
        <v>0.3159722222222222</v>
      </c>
      <c r="L156" s="3">
        <f t="shared" si="12"/>
        <v>269.31597222222223</v>
      </c>
      <c r="M156">
        <f t="shared" si="9"/>
        <v>482.61203220472623</v>
      </c>
      <c r="N156">
        <f>(277-103)/(-62+(AVERAGE($P$207,$P$47)))*I156+277-((277-103)/(-62+(AVERAGE($P$207,$P$47)))*210)</f>
        <v>142.17509774062577</v>
      </c>
    </row>
    <row r="157" spans="1:14" ht="12.75">
      <c r="A157" t="s">
        <v>427</v>
      </c>
      <c r="B157" s="1">
        <v>36794</v>
      </c>
      <c r="C157">
        <f>AVERAGE(C156,C158)</f>
        <v>0.3183680555555556</v>
      </c>
      <c r="D157" t="s">
        <v>419</v>
      </c>
      <c r="E157" t="s">
        <v>427</v>
      </c>
      <c r="F157" t="s">
        <v>427</v>
      </c>
      <c r="G157" t="s">
        <v>420</v>
      </c>
      <c r="H157" t="s">
        <v>427</v>
      </c>
      <c r="I157" t="s">
        <v>427</v>
      </c>
      <c r="K157" s="2">
        <v>0.31805555555555554</v>
      </c>
      <c r="L157" s="3">
        <f t="shared" si="12"/>
        <v>269.31805555555553</v>
      </c>
      <c r="M157" t="s">
        <v>427</v>
      </c>
      <c r="N157" t="s">
        <v>427</v>
      </c>
    </row>
    <row r="158" spans="1:14" ht="12.75">
      <c r="A158" t="s">
        <v>129</v>
      </c>
      <c r="B158" s="1">
        <v>36794</v>
      </c>
      <c r="C158" s="2">
        <v>0.3204513888888889</v>
      </c>
      <c r="D158" t="s">
        <v>419</v>
      </c>
      <c r="E158">
        <v>0.673</v>
      </c>
      <c r="F158">
        <v>8.0956</v>
      </c>
      <c r="G158" t="s">
        <v>420</v>
      </c>
      <c r="H158">
        <v>1.663</v>
      </c>
      <c r="I158">
        <v>95.175</v>
      </c>
      <c r="K158" s="2">
        <v>0.3201388888888889</v>
      </c>
      <c r="L158" s="3">
        <f t="shared" si="12"/>
        <v>269.3201388888889</v>
      </c>
      <c r="M158">
        <f t="shared" si="9"/>
        <v>426.9842483761824</v>
      </c>
      <c r="N158">
        <f aca="true" t="shared" si="14" ref="N158:N164">(277-103)/(-62+(AVERAGE($P$207,$P$47)))*I158+277-((277-103)/(-62+(AVERAGE($P$207,$P$47)))*210)</f>
        <v>147.76552291901848</v>
      </c>
    </row>
    <row r="159" spans="1:14" ht="12.75">
      <c r="A159" t="s">
        <v>130</v>
      </c>
      <c r="B159" s="1">
        <v>36794</v>
      </c>
      <c r="C159" s="2">
        <v>0.32253472222222224</v>
      </c>
      <c r="D159" t="s">
        <v>419</v>
      </c>
      <c r="E159">
        <v>0.668</v>
      </c>
      <c r="F159">
        <v>7.9257</v>
      </c>
      <c r="G159" t="s">
        <v>420</v>
      </c>
      <c r="H159">
        <v>1.656</v>
      </c>
      <c r="I159">
        <v>90.8933</v>
      </c>
      <c r="K159" s="2">
        <v>0.32222222222222224</v>
      </c>
      <c r="L159" s="3">
        <f t="shared" si="12"/>
        <v>269.3222222222222</v>
      </c>
      <c r="M159">
        <f t="shared" si="9"/>
        <v>418.02325428073385</v>
      </c>
      <c r="N159">
        <f t="shared" si="14"/>
        <v>142.94650911089624</v>
      </c>
    </row>
    <row r="160" spans="1:14" ht="12.75">
      <c r="A160" t="s">
        <v>131</v>
      </c>
      <c r="B160" s="1">
        <v>36794</v>
      </c>
      <c r="C160" s="2">
        <v>0.32462962962962966</v>
      </c>
      <c r="D160" t="s">
        <v>419</v>
      </c>
      <c r="E160">
        <v>0.67</v>
      </c>
      <c r="F160">
        <v>8.7279</v>
      </c>
      <c r="G160" t="s">
        <v>420</v>
      </c>
      <c r="H160">
        <v>1.658</v>
      </c>
      <c r="I160">
        <v>81.7983</v>
      </c>
      <c r="K160" s="2">
        <v>0.32430555555555557</v>
      </c>
      <c r="L160" s="3">
        <f t="shared" si="12"/>
        <v>269.32430555555555</v>
      </c>
      <c r="M160">
        <f t="shared" si="9"/>
        <v>460.33349244064465</v>
      </c>
      <c r="N160">
        <f t="shared" si="14"/>
        <v>132.71017060402468</v>
      </c>
    </row>
    <row r="161" spans="1:14" ht="12.75">
      <c r="A161" t="s">
        <v>112</v>
      </c>
      <c r="B161" s="1">
        <v>36794</v>
      </c>
      <c r="C161" s="2">
        <v>0.326712962962963</v>
      </c>
      <c r="D161" t="s">
        <v>419</v>
      </c>
      <c r="E161">
        <v>0.673</v>
      </c>
      <c r="F161">
        <v>8.5504</v>
      </c>
      <c r="G161" t="s">
        <v>420</v>
      </c>
      <c r="H161">
        <v>1.663</v>
      </c>
      <c r="I161">
        <v>78.4089</v>
      </c>
      <c r="K161" s="2">
        <v>0.3263888888888889</v>
      </c>
      <c r="L161" s="3">
        <f t="shared" si="12"/>
        <v>269.3263888888889</v>
      </c>
      <c r="M161">
        <f t="shared" si="9"/>
        <v>450.971653406259</v>
      </c>
      <c r="N161">
        <f t="shared" si="14"/>
        <v>128.89543220543308</v>
      </c>
    </row>
    <row r="162" spans="1:14" ht="12.75">
      <c r="A162" t="s">
        <v>132</v>
      </c>
      <c r="B162" s="1">
        <v>36794</v>
      </c>
      <c r="C162" s="2">
        <v>0.3287962962962963</v>
      </c>
      <c r="D162" t="s">
        <v>419</v>
      </c>
      <c r="E162">
        <v>0.671</v>
      </c>
      <c r="F162">
        <v>8.5363</v>
      </c>
      <c r="G162" t="s">
        <v>420</v>
      </c>
      <c r="H162">
        <v>1.661</v>
      </c>
      <c r="I162">
        <v>75.503</v>
      </c>
      <c r="K162" s="2">
        <v>0.3284722222222222</v>
      </c>
      <c r="L162" s="3">
        <f t="shared" si="12"/>
        <v>269.3284722222222</v>
      </c>
      <c r="M162">
        <f t="shared" si="9"/>
        <v>450.2279805590205</v>
      </c>
      <c r="N162">
        <f t="shared" si="14"/>
        <v>125.62486859167629</v>
      </c>
    </row>
    <row r="163" spans="1:14" ht="12.75">
      <c r="A163" t="s">
        <v>133</v>
      </c>
      <c r="B163" s="1">
        <v>36794</v>
      </c>
      <c r="C163" s="2">
        <v>0.33087962962962963</v>
      </c>
      <c r="D163" t="s">
        <v>419</v>
      </c>
      <c r="E163">
        <v>0.67</v>
      </c>
      <c r="F163">
        <v>8.6649</v>
      </c>
      <c r="G163" t="s">
        <v>420</v>
      </c>
      <c r="H163">
        <v>1.66</v>
      </c>
      <c r="I163">
        <v>81.8755</v>
      </c>
      <c r="K163" s="2">
        <v>0.33055555555555555</v>
      </c>
      <c r="L163" s="3">
        <f t="shared" si="12"/>
        <v>269.3305555555556</v>
      </c>
      <c r="M163">
        <f t="shared" si="9"/>
        <v>457.0106988678768</v>
      </c>
      <c r="N163">
        <f t="shared" si="14"/>
        <v>132.7970584910759</v>
      </c>
    </row>
    <row r="164" spans="1:14" ht="12.75">
      <c r="A164" t="s">
        <v>134</v>
      </c>
      <c r="B164" s="1">
        <v>36794</v>
      </c>
      <c r="C164" s="2">
        <v>0.33296296296296296</v>
      </c>
      <c r="D164" t="s">
        <v>419</v>
      </c>
      <c r="E164">
        <v>0.673</v>
      </c>
      <c r="F164">
        <v>9.1106</v>
      </c>
      <c r="G164" t="s">
        <v>420</v>
      </c>
      <c r="H164">
        <v>1.665</v>
      </c>
      <c r="I164">
        <v>76.213</v>
      </c>
      <c r="K164" s="2">
        <v>0.3326388888888889</v>
      </c>
      <c r="L164" s="3">
        <f t="shared" si="12"/>
        <v>269.3326388888889</v>
      </c>
      <c r="M164">
        <f t="shared" si="9"/>
        <v>480.5181448263313</v>
      </c>
      <c r="N164">
        <f t="shared" si="14"/>
        <v>126.42396703476359</v>
      </c>
    </row>
    <row r="165" spans="1:14" ht="12.75">
      <c r="A165" t="s">
        <v>427</v>
      </c>
      <c r="B165" s="1">
        <v>36794</v>
      </c>
      <c r="C165">
        <f>AVERAGE(C164,C166)</f>
        <v>0.3343229166666667</v>
      </c>
      <c r="D165" t="s">
        <v>419</v>
      </c>
      <c r="E165" t="s">
        <v>427</v>
      </c>
      <c r="F165" t="s">
        <v>427</v>
      </c>
      <c r="G165" t="s">
        <v>420</v>
      </c>
      <c r="H165" t="s">
        <v>427</v>
      </c>
      <c r="I165" t="s">
        <v>427</v>
      </c>
      <c r="K165" s="2">
        <v>0.334722222222222</v>
      </c>
      <c r="L165" s="3">
        <f t="shared" si="12"/>
        <v>269.33472222222224</v>
      </c>
      <c r="M165" t="s">
        <v>427</v>
      </c>
      <c r="N165" t="s">
        <v>427</v>
      </c>
    </row>
    <row r="166" spans="1:14" ht="12.75">
      <c r="A166" t="s">
        <v>135</v>
      </c>
      <c r="B166" s="1">
        <v>36794</v>
      </c>
      <c r="C166" s="2">
        <v>0.3356828703703704</v>
      </c>
      <c r="D166" t="s">
        <v>419</v>
      </c>
      <c r="E166">
        <v>0.67</v>
      </c>
      <c r="F166">
        <v>8.4001</v>
      </c>
      <c r="G166" t="s">
        <v>420</v>
      </c>
      <c r="H166">
        <v>1.661</v>
      </c>
      <c r="I166">
        <v>75.5574</v>
      </c>
      <c r="K166" s="2">
        <v>0.336805555555556</v>
      </c>
      <c r="L166" s="3">
        <f t="shared" si="12"/>
        <v>269.33680555555554</v>
      </c>
      <c r="M166">
        <f t="shared" si="9"/>
        <v>443.0444173112271</v>
      </c>
      <c r="N166">
        <f aca="true" t="shared" si="15" ref="N166:N175">(277-103)/(-62+(AVERAGE($P$207,$P$47)))*I166+277-((277-103)/(-62+(AVERAGE($P$207,$P$47)))*210)</f>
        <v>125.68609528928746</v>
      </c>
    </row>
    <row r="167" spans="1:14" ht="12.75">
      <c r="A167" t="s">
        <v>136</v>
      </c>
      <c r="B167" s="1">
        <v>36794</v>
      </c>
      <c r="C167" s="2">
        <v>0.33771990740740737</v>
      </c>
      <c r="D167" t="s">
        <v>419</v>
      </c>
      <c r="E167">
        <v>0.671</v>
      </c>
      <c r="F167">
        <v>8.2329</v>
      </c>
      <c r="G167" t="s">
        <v>420</v>
      </c>
      <c r="H167">
        <v>1.661</v>
      </c>
      <c r="I167">
        <v>77.1752</v>
      </c>
      <c r="K167" s="2">
        <v>0.338888888888889</v>
      </c>
      <c r="L167" s="3">
        <f t="shared" si="12"/>
        <v>269.3388888888889</v>
      </c>
      <c r="M167">
        <f t="shared" si="9"/>
        <v>434.2258286546115</v>
      </c>
      <c r="N167">
        <f t="shared" si="15"/>
        <v>127.50691424876155</v>
      </c>
    </row>
    <row r="168" spans="1:14" ht="12.75">
      <c r="A168" t="s">
        <v>137</v>
      </c>
      <c r="B168" s="1">
        <v>36794</v>
      </c>
      <c r="C168" s="2">
        <v>0.33980324074074075</v>
      </c>
      <c r="D168" t="s">
        <v>419</v>
      </c>
      <c r="E168">
        <v>0.671</v>
      </c>
      <c r="F168">
        <v>8.5967</v>
      </c>
      <c r="G168" t="s">
        <v>420</v>
      </c>
      <c r="H168">
        <v>1.661</v>
      </c>
      <c r="I168">
        <v>76.3871</v>
      </c>
      <c r="K168" s="2">
        <v>0.340972222222222</v>
      </c>
      <c r="L168" s="3">
        <f t="shared" si="12"/>
        <v>269.3409722222222</v>
      </c>
      <c r="M168">
        <f t="shared" si="9"/>
        <v>453.4136429684678</v>
      </c>
      <c r="N168">
        <f t="shared" si="15"/>
        <v>126.61991497693467</v>
      </c>
    </row>
    <row r="169" spans="1:14" ht="12.75">
      <c r="A169" t="s">
        <v>138</v>
      </c>
      <c r="B169" s="1">
        <v>36794</v>
      </c>
      <c r="C169" s="2">
        <v>0.341886574074074</v>
      </c>
      <c r="D169" t="s">
        <v>419</v>
      </c>
      <c r="E169">
        <v>0.67</v>
      </c>
      <c r="F169">
        <v>8.6174</v>
      </c>
      <c r="G169" t="s">
        <v>420</v>
      </c>
      <c r="H169">
        <v>1.661</v>
      </c>
      <c r="I169">
        <v>74.7291</v>
      </c>
      <c r="K169" s="2">
        <v>0.343055555555556</v>
      </c>
      <c r="L169" s="3">
        <f t="shared" si="12"/>
        <v>269.34305555555557</v>
      </c>
      <c r="M169">
        <f t="shared" si="9"/>
        <v>454.50541799952003</v>
      </c>
      <c r="N169">
        <f t="shared" si="15"/>
        <v>124.75385128871116</v>
      </c>
    </row>
    <row r="170" spans="1:14" ht="12.75">
      <c r="A170" t="s">
        <v>139</v>
      </c>
      <c r="B170" s="1">
        <v>36794</v>
      </c>
      <c r="C170" s="2">
        <v>0.3439699074074074</v>
      </c>
      <c r="D170" t="s">
        <v>419</v>
      </c>
      <c r="E170">
        <v>0.67</v>
      </c>
      <c r="F170">
        <v>8.4998</v>
      </c>
      <c r="G170" t="s">
        <v>420</v>
      </c>
      <c r="H170">
        <v>1.661</v>
      </c>
      <c r="I170">
        <v>74.6897</v>
      </c>
      <c r="K170" s="2">
        <v>0.345138888888889</v>
      </c>
      <c r="L170" s="3">
        <f t="shared" si="12"/>
        <v>269.34513888888887</v>
      </c>
      <c r="M170">
        <f t="shared" si="9"/>
        <v>448.30286999702014</v>
      </c>
      <c r="N170">
        <f t="shared" si="15"/>
        <v>124.70950695257366</v>
      </c>
    </row>
    <row r="171" spans="1:14" ht="12.75">
      <c r="A171" t="s">
        <v>140</v>
      </c>
      <c r="B171" s="1">
        <v>36794</v>
      </c>
      <c r="C171" s="2">
        <v>0.3460532407407408</v>
      </c>
      <c r="D171" t="s">
        <v>419</v>
      </c>
      <c r="E171">
        <v>0.671</v>
      </c>
      <c r="F171">
        <v>9.1894</v>
      </c>
      <c r="G171" t="s">
        <v>420</v>
      </c>
      <c r="H171">
        <v>1.658</v>
      </c>
      <c r="I171">
        <v>77.4038</v>
      </c>
      <c r="K171" s="2">
        <v>0.347222222222222</v>
      </c>
      <c r="L171" s="3">
        <f t="shared" si="12"/>
        <v>269.34722222222223</v>
      </c>
      <c r="M171">
        <f t="shared" si="9"/>
        <v>484.67427393004726</v>
      </c>
      <c r="N171">
        <f t="shared" si="15"/>
        <v>127.76420143762036</v>
      </c>
    </row>
    <row r="172" spans="1:14" ht="12.75">
      <c r="A172" t="s">
        <v>141</v>
      </c>
      <c r="B172" s="1">
        <v>36794</v>
      </c>
      <c r="C172" s="2">
        <v>0.34813657407407406</v>
      </c>
      <c r="D172" t="s">
        <v>419</v>
      </c>
      <c r="E172">
        <v>0.671</v>
      </c>
      <c r="F172">
        <v>8.6219</v>
      </c>
      <c r="G172" t="s">
        <v>420</v>
      </c>
      <c r="H172">
        <v>1.66</v>
      </c>
      <c r="I172">
        <v>76.4395</v>
      </c>
      <c r="K172" s="2">
        <v>0.349305555555555</v>
      </c>
      <c r="L172" s="3">
        <f t="shared" si="12"/>
        <v>269.34930555555553</v>
      </c>
      <c r="M172">
        <f t="shared" si="9"/>
        <v>454.7427603975749</v>
      </c>
      <c r="N172">
        <f t="shared" si="15"/>
        <v>126.67889069301603</v>
      </c>
    </row>
    <row r="173" spans="1:14" ht="12.75">
      <c r="A173" t="s">
        <v>142</v>
      </c>
      <c r="B173" s="1">
        <v>36794</v>
      </c>
      <c r="C173" s="2">
        <v>0.35021990740740744</v>
      </c>
      <c r="D173" t="s">
        <v>419</v>
      </c>
      <c r="E173">
        <v>0.673</v>
      </c>
      <c r="F173">
        <v>8.6238</v>
      </c>
      <c r="G173" t="s">
        <v>420</v>
      </c>
      <c r="H173">
        <v>1.661</v>
      </c>
      <c r="I173">
        <v>76.3159</v>
      </c>
      <c r="K173" s="2">
        <v>0.351388888888889</v>
      </c>
      <c r="L173" s="3">
        <f t="shared" si="12"/>
        <v>269.3513888888889</v>
      </c>
      <c r="M173">
        <f t="shared" si="9"/>
        <v>454.8429716323091</v>
      </c>
      <c r="N173">
        <f t="shared" si="15"/>
        <v>126.53978003447301</v>
      </c>
    </row>
    <row r="174" spans="1:14" ht="12.75">
      <c r="A174" t="s">
        <v>143</v>
      </c>
      <c r="B174" s="1">
        <v>36794</v>
      </c>
      <c r="C174" s="2">
        <v>0.3523148148148148</v>
      </c>
      <c r="D174" t="s">
        <v>419</v>
      </c>
      <c r="E174">
        <v>0.673</v>
      </c>
      <c r="F174">
        <v>8.9902</v>
      </c>
      <c r="G174" t="s">
        <v>420</v>
      </c>
      <c r="H174">
        <v>1.661</v>
      </c>
      <c r="I174">
        <v>78.008</v>
      </c>
      <c r="K174" s="2">
        <v>0.353472222222222</v>
      </c>
      <c r="L174" s="3">
        <f t="shared" si="12"/>
        <v>269.3534722222222</v>
      </c>
      <c r="M174">
        <f t="shared" si="9"/>
        <v>474.167917109486</v>
      </c>
      <c r="N174">
        <f t="shared" si="15"/>
        <v>128.44422295778</v>
      </c>
    </row>
    <row r="175" spans="1:14" ht="12.75">
      <c r="A175" t="s">
        <v>144</v>
      </c>
      <c r="B175" s="1">
        <v>36794</v>
      </c>
      <c r="C175" s="2">
        <v>0.3543981481481482</v>
      </c>
      <c r="D175" t="s">
        <v>419</v>
      </c>
      <c r="E175">
        <v>0.671</v>
      </c>
      <c r="F175">
        <v>8.8544</v>
      </c>
      <c r="G175" t="s">
        <v>420</v>
      </c>
      <c r="H175">
        <v>1.661</v>
      </c>
      <c r="I175">
        <v>77.7451</v>
      </c>
      <c r="K175" s="2">
        <v>0.355555555555555</v>
      </c>
      <c r="L175" s="3">
        <f t="shared" si="12"/>
        <v>269.35555555555555</v>
      </c>
      <c r="M175">
        <f t="shared" si="9"/>
        <v>467.005450963742</v>
      </c>
      <c r="N175">
        <f t="shared" si="15"/>
        <v>128.1483314356847</v>
      </c>
    </row>
    <row r="176" spans="1:14" ht="12.75">
      <c r="A176" t="s">
        <v>427</v>
      </c>
      <c r="B176" s="1">
        <v>36794</v>
      </c>
      <c r="C176">
        <f>AVERAGE(C175,C177)</f>
        <v>0.3564814814814815</v>
      </c>
      <c r="D176" t="s">
        <v>419</v>
      </c>
      <c r="E176" t="s">
        <v>427</v>
      </c>
      <c r="F176" t="s">
        <v>427</v>
      </c>
      <c r="G176" t="s">
        <v>420</v>
      </c>
      <c r="H176" t="s">
        <v>427</v>
      </c>
      <c r="I176" t="s">
        <v>427</v>
      </c>
      <c r="K176" s="2">
        <v>0.357638888888889</v>
      </c>
      <c r="L176" s="3">
        <f t="shared" si="12"/>
        <v>269.3576388888889</v>
      </c>
      <c r="M176" t="s">
        <v>427</v>
      </c>
      <c r="N176" t="s">
        <v>427</v>
      </c>
    </row>
    <row r="177" spans="1:14" ht="12.75">
      <c r="A177" t="s">
        <v>145</v>
      </c>
      <c r="B177" s="1">
        <v>36794</v>
      </c>
      <c r="C177" s="2">
        <v>0.35856481481481484</v>
      </c>
      <c r="D177" t="s">
        <v>419</v>
      </c>
      <c r="E177">
        <v>0.673</v>
      </c>
      <c r="F177">
        <v>8.909</v>
      </c>
      <c r="G177" t="s">
        <v>420</v>
      </c>
      <c r="H177">
        <v>1.661</v>
      </c>
      <c r="I177">
        <v>75.4924</v>
      </c>
      <c r="K177" s="2">
        <v>0.359722222222222</v>
      </c>
      <c r="L177" s="3">
        <f t="shared" si="12"/>
        <v>269.3597222222222</v>
      </c>
      <c r="M177">
        <f aca="true" t="shared" si="16" ref="M177:M201">500*F177/AVERAGE($Q$207,$Q$47)</f>
        <v>469.88520539347417</v>
      </c>
      <c r="N177">
        <f>(277-103)/(-62+(AVERAGE($P$207,$P$47)))*I177+277-((277-103)/(-62+(AVERAGE($P$207,$P$47)))*210)</f>
        <v>125.6129383895682</v>
      </c>
    </row>
    <row r="178" spans="1:14" ht="12.75">
      <c r="A178" t="s">
        <v>146</v>
      </c>
      <c r="B178" s="1">
        <v>36794</v>
      </c>
      <c r="C178" s="2">
        <v>0.3606481481481481</v>
      </c>
      <c r="D178" t="s">
        <v>419</v>
      </c>
      <c r="E178">
        <v>0.671</v>
      </c>
      <c r="F178">
        <v>9.0633</v>
      </c>
      <c r="G178" t="s">
        <v>420</v>
      </c>
      <c r="H178">
        <v>1.658</v>
      </c>
      <c r="I178">
        <v>75.534</v>
      </c>
      <c r="K178" s="2">
        <v>0.361805555555555</v>
      </c>
      <c r="L178" s="3">
        <f t="shared" si="12"/>
        <v>269.3618055555556</v>
      </c>
      <c r="M178">
        <f t="shared" si="16"/>
        <v>478.02341250899923</v>
      </c>
      <c r="N178">
        <f>(277-103)/(-62+(AVERAGE($P$207,$P$47)))*I178+277-((277-103)/(-62+(AVERAGE($P$207,$P$47)))*210)</f>
        <v>125.65975880538858</v>
      </c>
    </row>
    <row r="179" spans="1:14" ht="12.75">
      <c r="A179" t="s">
        <v>147</v>
      </c>
      <c r="B179" s="1">
        <v>36794</v>
      </c>
      <c r="C179" s="2">
        <v>0.3627314814814815</v>
      </c>
      <c r="D179" t="s">
        <v>419</v>
      </c>
      <c r="E179">
        <v>0.671</v>
      </c>
      <c r="F179">
        <v>9.1394</v>
      </c>
      <c r="G179" t="s">
        <v>420</v>
      </c>
      <c r="H179">
        <v>1.658</v>
      </c>
      <c r="I179">
        <v>74.882</v>
      </c>
      <c r="K179" s="2">
        <v>0.363888888888889</v>
      </c>
      <c r="L179" s="3">
        <f t="shared" si="12"/>
        <v>269.3638888888889</v>
      </c>
      <c r="M179">
        <f t="shared" si="16"/>
        <v>482.0371361738823</v>
      </c>
      <c r="N179">
        <f>(277-103)/(-62+(AVERAGE($P$207,$P$47)))*I179+277-((277-103)/(-62+(AVERAGE($P$207,$P$47)))*210)</f>
        <v>124.92593882666617</v>
      </c>
    </row>
    <row r="180" spans="1:14" ht="12.75">
      <c r="A180" t="s">
        <v>427</v>
      </c>
      <c r="B180" s="1">
        <v>36794</v>
      </c>
      <c r="C180">
        <f>AVERAGE(C179,C181)</f>
        <v>0.36482060185185183</v>
      </c>
      <c r="D180" t="s">
        <v>419</v>
      </c>
      <c r="E180" t="s">
        <v>427</v>
      </c>
      <c r="F180" t="s">
        <v>427</v>
      </c>
      <c r="G180" t="s">
        <v>420</v>
      </c>
      <c r="H180" t="s">
        <v>427</v>
      </c>
      <c r="I180" t="s">
        <v>427</v>
      </c>
      <c r="K180" s="2">
        <v>0.365972222222222</v>
      </c>
      <c r="L180" s="3">
        <f t="shared" si="12"/>
        <v>269.36597222222224</v>
      </c>
      <c r="M180" t="s">
        <v>427</v>
      </c>
      <c r="N180" t="s">
        <v>427</v>
      </c>
    </row>
    <row r="181" spans="1:14" ht="12.75">
      <c r="A181" t="s">
        <v>148</v>
      </c>
      <c r="B181" s="1">
        <v>36794</v>
      </c>
      <c r="C181" s="2">
        <v>0.36690972222222223</v>
      </c>
      <c r="D181" t="s">
        <v>419</v>
      </c>
      <c r="E181">
        <v>0.671</v>
      </c>
      <c r="F181">
        <v>8.8588</v>
      </c>
      <c r="G181" t="s">
        <v>420</v>
      </c>
      <c r="H181">
        <v>1.658</v>
      </c>
      <c r="I181">
        <v>75.6273</v>
      </c>
      <c r="K181" s="2">
        <v>0.368055555555555</v>
      </c>
      <c r="L181" s="3">
        <f t="shared" si="12"/>
        <v>269.36805555555554</v>
      </c>
      <c r="M181">
        <f t="shared" si="16"/>
        <v>467.2375190862846</v>
      </c>
      <c r="N181">
        <f>(277-103)/(-62+(AVERAGE($P$207,$P$47)))*I181+277-((277-103)/(-62+(AVERAGE($P$207,$P$47)))*210)</f>
        <v>125.76476709375484</v>
      </c>
    </row>
    <row r="182" spans="1:14" ht="12.75">
      <c r="A182" t="s">
        <v>149</v>
      </c>
      <c r="B182" s="1">
        <v>36794</v>
      </c>
      <c r="C182" s="2">
        <v>0.36899305555555556</v>
      </c>
      <c r="D182" t="s">
        <v>419</v>
      </c>
      <c r="E182">
        <v>0.671</v>
      </c>
      <c r="F182">
        <v>9.1467</v>
      </c>
      <c r="G182" t="s">
        <v>420</v>
      </c>
      <c r="H182">
        <v>1.658</v>
      </c>
      <c r="I182">
        <v>77.2777</v>
      </c>
      <c r="K182" s="2">
        <v>0.370138888888889</v>
      </c>
      <c r="L182" s="3">
        <f t="shared" si="12"/>
        <v>269.3701388888889</v>
      </c>
      <c r="M182">
        <f t="shared" si="16"/>
        <v>482.42215828628235</v>
      </c>
      <c r="N182">
        <f>(277-103)/(-62+(AVERAGE($P$207,$P$47)))*I182+277-((277-103)/(-62+(AVERAGE($P$207,$P$47)))*210)</f>
        <v>127.622277052165</v>
      </c>
    </row>
    <row r="183" spans="1:14" ht="12.75">
      <c r="A183" t="s">
        <v>427</v>
      </c>
      <c r="B183" s="1">
        <v>36794</v>
      </c>
      <c r="C183">
        <f>AVERAGE(C182,C184)</f>
        <v>0.3710763888888889</v>
      </c>
      <c r="D183" t="s">
        <v>419</v>
      </c>
      <c r="E183" t="s">
        <v>427</v>
      </c>
      <c r="F183" t="s">
        <v>427</v>
      </c>
      <c r="G183" t="s">
        <v>420</v>
      </c>
      <c r="H183" t="s">
        <v>427</v>
      </c>
      <c r="I183" t="s">
        <v>427</v>
      </c>
      <c r="K183" s="2">
        <v>0.372222222222222</v>
      </c>
      <c r="L183" s="3">
        <f t="shared" si="12"/>
        <v>269.3722222222222</v>
      </c>
      <c r="M183" t="s">
        <v>427</v>
      </c>
      <c r="N183" t="s">
        <v>427</v>
      </c>
    </row>
    <row r="184" spans="1:14" ht="12.75">
      <c r="A184" t="s">
        <v>150</v>
      </c>
      <c r="B184" s="1">
        <v>36794</v>
      </c>
      <c r="C184" s="2">
        <v>0.3731597222222222</v>
      </c>
      <c r="D184" t="s">
        <v>419</v>
      </c>
      <c r="E184">
        <v>0.671</v>
      </c>
      <c r="F184">
        <v>9.1594</v>
      </c>
      <c r="G184" t="s">
        <v>420</v>
      </c>
      <c r="H184">
        <v>1.656</v>
      </c>
      <c r="I184">
        <v>73.5905</v>
      </c>
      <c r="K184" s="2">
        <v>0.374305555555555</v>
      </c>
      <c r="L184" s="3">
        <f t="shared" si="12"/>
        <v>269.37430555555557</v>
      </c>
      <c r="M184">
        <f t="shared" si="16"/>
        <v>483.0919912763483</v>
      </c>
      <c r="N184">
        <f>(277-103)/(-62+(AVERAGE($P$207,$P$47)))*I184+277-((277-103)/(-62+(AVERAGE($P$207,$P$47)))*210)</f>
        <v>123.47236750378275</v>
      </c>
    </row>
    <row r="185" spans="1:14" ht="12.75">
      <c r="A185" t="s">
        <v>151</v>
      </c>
      <c r="B185" s="1">
        <v>36794</v>
      </c>
      <c r="C185" s="2">
        <v>0.3753009259259259</v>
      </c>
      <c r="D185" t="s">
        <v>419</v>
      </c>
      <c r="E185">
        <v>0.671</v>
      </c>
      <c r="F185">
        <v>9.585</v>
      </c>
      <c r="G185" t="s">
        <v>420</v>
      </c>
      <c r="H185">
        <v>1.656</v>
      </c>
      <c r="I185">
        <v>76.6098</v>
      </c>
      <c r="K185" s="2">
        <v>0.376388888888889</v>
      </c>
      <c r="L185" s="3">
        <f t="shared" si="12"/>
        <v>269.37638888888887</v>
      </c>
      <c r="M185">
        <f t="shared" si="16"/>
        <v>505.53930785682456</v>
      </c>
      <c r="N185">
        <f>(277-103)/(-62+(AVERAGE($P$207,$P$47)))*I185+277-((277-103)/(-62+(AVERAGE($P$207,$P$47)))*210)</f>
        <v>126.87056177028049</v>
      </c>
    </row>
    <row r="186" spans="1:14" ht="12.75">
      <c r="A186" t="s">
        <v>152</v>
      </c>
      <c r="B186" s="1">
        <v>36794</v>
      </c>
      <c r="C186" s="2">
        <v>0.3773263888888889</v>
      </c>
      <c r="D186" t="s">
        <v>419</v>
      </c>
      <c r="E186">
        <v>0.67</v>
      </c>
      <c r="F186">
        <v>8.8255</v>
      </c>
      <c r="G186" t="s">
        <v>420</v>
      </c>
      <c r="H186">
        <v>1.653</v>
      </c>
      <c r="I186">
        <v>77.2029</v>
      </c>
      <c r="K186" s="2">
        <v>0.378472222222222</v>
      </c>
      <c r="L186" s="3">
        <f t="shared" si="12"/>
        <v>269.37847222222223</v>
      </c>
      <c r="M186">
        <f t="shared" si="16"/>
        <v>465.4811853406787</v>
      </c>
      <c r="N186">
        <f>(277-103)/(-62+(AVERAGE($P$207,$P$47)))*I186+277-((277-103)/(-62+(AVERAGE($P$207,$P$47)))*210)</f>
        <v>127.53809034294963</v>
      </c>
    </row>
    <row r="187" spans="1:14" ht="12.75">
      <c r="A187" t="s">
        <v>153</v>
      </c>
      <c r="B187" s="1">
        <v>36794</v>
      </c>
      <c r="C187" s="2">
        <v>0.37942129629629634</v>
      </c>
      <c r="D187" t="s">
        <v>419</v>
      </c>
      <c r="E187">
        <v>0.67</v>
      </c>
      <c r="F187">
        <v>9.1403</v>
      </c>
      <c r="G187" t="s">
        <v>420</v>
      </c>
      <c r="H187">
        <v>1.653</v>
      </c>
      <c r="I187">
        <v>76.8021</v>
      </c>
      <c r="K187" s="2">
        <v>0.380555555555555</v>
      </c>
      <c r="L187" s="3">
        <f t="shared" si="12"/>
        <v>269.38055555555553</v>
      </c>
      <c r="M187">
        <f t="shared" si="16"/>
        <v>482.0846046534933</v>
      </c>
      <c r="N187">
        <f>(277-103)/(-62+(AVERAGE($P$207,$P$47)))*I187+277-((277-103)/(-62+(AVERAGE($P$207,$P$47)))*210)</f>
        <v>127.08699364437305</v>
      </c>
    </row>
    <row r="188" spans="1:14" ht="12.75">
      <c r="A188" t="s">
        <v>427</v>
      </c>
      <c r="B188" s="1">
        <v>36794</v>
      </c>
      <c r="C188">
        <f>AVERAGE(C187,C190)</f>
        <v>0.38254629629629633</v>
      </c>
      <c r="D188" t="s">
        <v>419</v>
      </c>
      <c r="E188" t="s">
        <v>427</v>
      </c>
      <c r="F188" t="s">
        <v>427</v>
      </c>
      <c r="G188" t="s">
        <v>420</v>
      </c>
      <c r="H188" t="s">
        <v>427</v>
      </c>
      <c r="I188" t="s">
        <v>427</v>
      </c>
      <c r="K188" s="2">
        <v>0.382638888888889</v>
      </c>
      <c r="L188" s="3">
        <f t="shared" si="12"/>
        <v>269.3826388888889</v>
      </c>
      <c r="M188" t="s">
        <v>427</v>
      </c>
      <c r="N188" t="s">
        <v>427</v>
      </c>
    </row>
    <row r="189" spans="1:14" ht="12.75">
      <c r="A189" t="s">
        <v>427</v>
      </c>
      <c r="B189" s="1">
        <v>36794</v>
      </c>
      <c r="C189">
        <f>AVERAGE(C188,C190)</f>
        <v>0.3841087962962963</v>
      </c>
      <c r="D189" t="s">
        <v>419</v>
      </c>
      <c r="E189" t="s">
        <v>427</v>
      </c>
      <c r="F189" t="s">
        <v>427</v>
      </c>
      <c r="G189" t="s">
        <v>420</v>
      </c>
      <c r="H189" t="s">
        <v>427</v>
      </c>
      <c r="I189" t="s">
        <v>427</v>
      </c>
      <c r="K189" s="2">
        <v>0.384722222222222</v>
      </c>
      <c r="L189" s="3">
        <f t="shared" si="12"/>
        <v>269.3847222222222</v>
      </c>
      <c r="M189" t="s">
        <v>427</v>
      </c>
      <c r="N189" t="s">
        <v>427</v>
      </c>
    </row>
    <row r="190" spans="1:14" ht="12.75">
      <c r="A190" t="s">
        <v>154</v>
      </c>
      <c r="B190" s="1">
        <v>36794</v>
      </c>
      <c r="C190" s="2">
        <v>0.38567129629629626</v>
      </c>
      <c r="D190" t="s">
        <v>419</v>
      </c>
      <c r="E190">
        <v>0.671</v>
      </c>
      <c r="F190">
        <v>8.9812</v>
      </c>
      <c r="G190" t="s">
        <v>420</v>
      </c>
      <c r="H190">
        <v>1.653</v>
      </c>
      <c r="I190">
        <v>74.9444</v>
      </c>
      <c r="K190" s="2">
        <v>0.386805555555555</v>
      </c>
      <c r="L190" s="3">
        <f t="shared" si="12"/>
        <v>269.38680555555555</v>
      </c>
      <c r="M190">
        <f t="shared" si="16"/>
        <v>473.6932323133763</v>
      </c>
      <c r="N190">
        <f aca="true" t="shared" si="17" ref="N190:N201">(277-103)/(-62+(AVERAGE($P$207,$P$47)))*I190+277-((277-103)/(-62+(AVERAGE($P$207,$P$47)))*210)</f>
        <v>124.99616945039665</v>
      </c>
    </row>
    <row r="191" spans="1:14" ht="12.75">
      <c r="A191" t="s">
        <v>155</v>
      </c>
      <c r="B191" s="1">
        <v>36794</v>
      </c>
      <c r="C191" s="2">
        <v>0.38775462962962964</v>
      </c>
      <c r="D191" t="s">
        <v>419</v>
      </c>
      <c r="E191">
        <v>0.67</v>
      </c>
      <c r="F191">
        <v>9.4178</v>
      </c>
      <c r="G191" t="s">
        <v>420</v>
      </c>
      <c r="H191">
        <v>1.651</v>
      </c>
      <c r="I191">
        <v>77.0324</v>
      </c>
      <c r="K191" s="2">
        <v>0.388888888888889</v>
      </c>
      <c r="L191" s="3">
        <f t="shared" si="12"/>
        <v>269.3888888888889</v>
      </c>
      <c r="M191">
        <f t="shared" si="16"/>
        <v>496.72071920020886</v>
      </c>
      <c r="N191">
        <f t="shared" si="17"/>
        <v>127.34619416753216</v>
      </c>
    </row>
    <row r="192" spans="1:14" ht="12.75">
      <c r="A192" t="s">
        <v>156</v>
      </c>
      <c r="B192" s="1">
        <v>36794</v>
      </c>
      <c r="C192" s="2">
        <v>0.38983796296296297</v>
      </c>
      <c r="D192" t="s">
        <v>419</v>
      </c>
      <c r="E192">
        <v>0.67</v>
      </c>
      <c r="F192">
        <v>9.056</v>
      </c>
      <c r="G192" t="s">
        <v>420</v>
      </c>
      <c r="H192">
        <v>1.651</v>
      </c>
      <c r="I192">
        <v>75.1412</v>
      </c>
      <c r="K192" s="2">
        <v>0.390972222222222</v>
      </c>
      <c r="L192" s="3">
        <f t="shared" si="12"/>
        <v>269.3909722222222</v>
      </c>
      <c r="M192">
        <f t="shared" si="16"/>
        <v>477.63839039659916</v>
      </c>
      <c r="N192">
        <f t="shared" si="17"/>
        <v>125.21766603293125</v>
      </c>
    </row>
    <row r="193" spans="1:14" ht="12.75">
      <c r="A193" t="s">
        <v>157</v>
      </c>
      <c r="B193" s="1">
        <v>36794</v>
      </c>
      <c r="C193" s="2">
        <v>0.3919212962962963</v>
      </c>
      <c r="D193" t="s">
        <v>419</v>
      </c>
      <c r="E193">
        <v>0.67</v>
      </c>
      <c r="F193">
        <v>9.8141</v>
      </c>
      <c r="G193" t="s">
        <v>420</v>
      </c>
      <c r="H193">
        <v>1.651</v>
      </c>
      <c r="I193">
        <v>78.2811</v>
      </c>
      <c r="K193" s="2">
        <v>0.393055555555555</v>
      </c>
      <c r="L193" s="3">
        <f t="shared" si="12"/>
        <v>269.3930555555556</v>
      </c>
      <c r="M193">
        <f t="shared" si="16"/>
        <v>517.6226730555725</v>
      </c>
      <c r="N193">
        <f t="shared" si="17"/>
        <v>128.75159448567737</v>
      </c>
    </row>
    <row r="194" spans="1:14" ht="12.75">
      <c r="A194" t="s">
        <v>158</v>
      </c>
      <c r="B194" s="1">
        <v>36794</v>
      </c>
      <c r="C194" s="2">
        <v>0.39401620370370366</v>
      </c>
      <c r="D194" t="s">
        <v>419</v>
      </c>
      <c r="E194">
        <v>0.67</v>
      </c>
      <c r="F194">
        <v>9.12</v>
      </c>
      <c r="G194" t="s">
        <v>420</v>
      </c>
      <c r="H194">
        <v>1.651</v>
      </c>
      <c r="I194">
        <v>74.4884</v>
      </c>
      <c r="K194" s="2">
        <v>0.395138888888889</v>
      </c>
      <c r="L194" s="3">
        <f t="shared" si="12"/>
        <v>269.3951388888889</v>
      </c>
      <c r="M194">
        <f t="shared" si="16"/>
        <v>481.0139267244903</v>
      </c>
      <c r="N194">
        <f t="shared" si="17"/>
        <v>124.48294566159691</v>
      </c>
    </row>
    <row r="195" spans="1:14" ht="12.75">
      <c r="A195" t="s">
        <v>159</v>
      </c>
      <c r="B195" s="1">
        <v>36794</v>
      </c>
      <c r="C195" s="2">
        <v>0.39609953703703704</v>
      </c>
      <c r="D195" t="s">
        <v>419</v>
      </c>
      <c r="E195">
        <v>0.668</v>
      </c>
      <c r="F195">
        <v>9.7542</v>
      </c>
      <c r="G195" t="s">
        <v>420</v>
      </c>
      <c r="H195">
        <v>1.651</v>
      </c>
      <c r="I195">
        <v>78.6312</v>
      </c>
      <c r="K195" s="2">
        <v>0.397222222222222</v>
      </c>
      <c r="L195" s="3">
        <f t="shared" si="12"/>
        <v>269.39722222222224</v>
      </c>
      <c r="M195">
        <f t="shared" si="16"/>
        <v>514.4633820236868</v>
      </c>
      <c r="N195">
        <f t="shared" si="17"/>
        <v>129.14562880247294</v>
      </c>
    </row>
    <row r="196" spans="1:14" ht="12.75">
      <c r="A196" t="s">
        <v>160</v>
      </c>
      <c r="B196" s="1">
        <v>36794</v>
      </c>
      <c r="C196" s="2">
        <v>0.3981828703703704</v>
      </c>
      <c r="D196" t="s">
        <v>419</v>
      </c>
      <c r="E196">
        <v>0.67</v>
      </c>
      <c r="F196">
        <v>9.2281</v>
      </c>
      <c r="G196" t="s">
        <v>420</v>
      </c>
      <c r="H196">
        <v>1.653</v>
      </c>
      <c r="I196">
        <v>77.6526</v>
      </c>
      <c r="K196" s="2">
        <v>0.399305555555555</v>
      </c>
      <c r="L196" s="3">
        <f t="shared" si="12"/>
        <v>269.39930555555554</v>
      </c>
      <c r="M196">
        <f t="shared" si="16"/>
        <v>486.715418553319</v>
      </c>
      <c r="N196">
        <f t="shared" si="17"/>
        <v>128.0442235399304</v>
      </c>
    </row>
    <row r="197" spans="1:14" ht="12.75">
      <c r="A197" t="s">
        <v>161</v>
      </c>
      <c r="B197" s="1">
        <v>36794</v>
      </c>
      <c r="C197" s="2">
        <v>0.4002662037037037</v>
      </c>
      <c r="D197" t="s">
        <v>419</v>
      </c>
      <c r="E197">
        <v>0.671</v>
      </c>
      <c r="F197">
        <v>9.9482</v>
      </c>
      <c r="G197" t="s">
        <v>420</v>
      </c>
      <c r="H197">
        <v>1.653</v>
      </c>
      <c r="I197">
        <v>78.3497</v>
      </c>
      <c r="K197" s="2">
        <v>0.401388888888889</v>
      </c>
      <c r="L197" s="3">
        <f t="shared" si="12"/>
        <v>269.4013888888889</v>
      </c>
      <c r="M197">
        <f t="shared" si="16"/>
        <v>524.695476517607</v>
      </c>
      <c r="N197">
        <f t="shared" si="17"/>
        <v>128.8288031521503</v>
      </c>
    </row>
    <row r="198" spans="1:14" ht="12.75">
      <c r="A198" t="s">
        <v>162</v>
      </c>
      <c r="B198" s="1">
        <v>36794</v>
      </c>
      <c r="C198" s="2">
        <v>0.4023495370370371</v>
      </c>
      <c r="D198" t="s">
        <v>419</v>
      </c>
      <c r="E198">
        <v>0.668</v>
      </c>
      <c r="F198">
        <v>9.6928</v>
      </c>
      <c r="G198" t="s">
        <v>420</v>
      </c>
      <c r="H198">
        <v>1.65</v>
      </c>
      <c r="I198">
        <v>76.6557</v>
      </c>
      <c r="K198" s="2">
        <v>0.403472222222222</v>
      </c>
      <c r="L198" s="3">
        <f aca="true" t="shared" si="18" ref="L198:L261">B198-DATE(1999,12,31)+K198</f>
        <v>269.4034722222222</v>
      </c>
      <c r="M198">
        <f t="shared" si="16"/>
        <v>511.22497685911617</v>
      </c>
      <c r="N198">
        <f t="shared" si="17"/>
        <v>126.92222179638995</v>
      </c>
    </row>
    <row r="199" spans="1:14" ht="12.75">
      <c r="A199" t="s">
        <v>163</v>
      </c>
      <c r="B199" s="1">
        <v>36794</v>
      </c>
      <c r="C199" s="2">
        <v>0.40443287037037035</v>
      </c>
      <c r="D199" t="s">
        <v>419</v>
      </c>
      <c r="E199">
        <v>0.67</v>
      </c>
      <c r="F199">
        <v>9.3109</v>
      </c>
      <c r="G199" t="s">
        <v>420</v>
      </c>
      <c r="H199">
        <v>1.651</v>
      </c>
      <c r="I199">
        <v>81.138</v>
      </c>
      <c r="K199" s="2">
        <v>0.405555555555555</v>
      </c>
      <c r="L199" s="3">
        <f t="shared" si="18"/>
        <v>269.40555555555557</v>
      </c>
      <c r="M199">
        <f t="shared" si="16"/>
        <v>491.0825186775282</v>
      </c>
      <c r="N199">
        <f t="shared" si="17"/>
        <v>131.9670090519535</v>
      </c>
    </row>
    <row r="200" spans="1:14" ht="12.75">
      <c r="A200" t="s">
        <v>164</v>
      </c>
      <c r="B200" s="1">
        <v>36794</v>
      </c>
      <c r="C200" s="2">
        <v>0.4065162037037037</v>
      </c>
      <c r="D200" t="s">
        <v>419</v>
      </c>
      <c r="E200">
        <v>0.67</v>
      </c>
      <c r="F200">
        <v>9.9512</v>
      </c>
      <c r="G200" t="s">
        <v>420</v>
      </c>
      <c r="H200">
        <v>1.651</v>
      </c>
      <c r="I200">
        <v>77.3272</v>
      </c>
      <c r="K200" s="2">
        <v>0.407638888888889</v>
      </c>
      <c r="L200" s="3">
        <f t="shared" si="18"/>
        <v>269.40763888888887</v>
      </c>
      <c r="M200">
        <f t="shared" si="16"/>
        <v>524.8537047829768</v>
      </c>
      <c r="N200">
        <f t="shared" si="17"/>
        <v>127.67798884502812</v>
      </c>
    </row>
    <row r="201" spans="1:14" ht="12.75">
      <c r="A201" t="s">
        <v>165</v>
      </c>
      <c r="B201" s="1">
        <v>36794</v>
      </c>
      <c r="C201" s="2">
        <v>0.4086111111111111</v>
      </c>
      <c r="D201" t="s">
        <v>419</v>
      </c>
      <c r="E201">
        <v>0.668</v>
      </c>
      <c r="F201">
        <v>9.5946</v>
      </c>
      <c r="G201" t="s">
        <v>420</v>
      </c>
      <c r="H201">
        <v>1.65</v>
      </c>
      <c r="I201">
        <v>78.8052</v>
      </c>
      <c r="K201" s="2">
        <v>0.409722222222222</v>
      </c>
      <c r="L201" s="3">
        <f t="shared" si="18"/>
        <v>269.40972222222223</v>
      </c>
      <c r="M201">
        <f t="shared" si="16"/>
        <v>506.04563830600824</v>
      </c>
      <c r="N201">
        <f t="shared" si="17"/>
        <v>129.34146419556757</v>
      </c>
    </row>
    <row r="202" spans="1:14" ht="12.75">
      <c r="A202" t="s">
        <v>427</v>
      </c>
      <c r="B202" s="1">
        <v>36794</v>
      </c>
      <c r="C202">
        <f>AVERAGE(C201,C204)</f>
        <v>0.4117361111111111</v>
      </c>
      <c r="D202" t="s">
        <v>419</v>
      </c>
      <c r="E202" t="s">
        <v>427</v>
      </c>
      <c r="F202" t="s">
        <v>427</v>
      </c>
      <c r="G202" t="s">
        <v>420</v>
      </c>
      <c r="H202" t="s">
        <v>427</v>
      </c>
      <c r="I202" t="s">
        <v>427</v>
      </c>
      <c r="K202" s="2">
        <v>0.411805555555555</v>
      </c>
      <c r="L202" s="3">
        <f t="shared" si="18"/>
        <v>269.41180555555553</v>
      </c>
      <c r="M202" t="s">
        <v>427</v>
      </c>
      <c r="N202" t="s">
        <v>427</v>
      </c>
    </row>
    <row r="203" spans="1:14" ht="12.75">
      <c r="A203" t="s">
        <v>427</v>
      </c>
      <c r="B203" s="1">
        <v>36794</v>
      </c>
      <c r="C203">
        <f>AVERAGE(C202,C204)</f>
        <v>0.4132986111111111</v>
      </c>
      <c r="D203" t="s">
        <v>419</v>
      </c>
      <c r="E203" t="s">
        <v>427</v>
      </c>
      <c r="F203" t="s">
        <v>427</v>
      </c>
      <c r="G203" t="s">
        <v>420</v>
      </c>
      <c r="H203" t="s">
        <v>427</v>
      </c>
      <c r="I203" t="s">
        <v>427</v>
      </c>
      <c r="K203" s="2">
        <v>0.413888888888889</v>
      </c>
      <c r="L203" s="3">
        <f t="shared" si="18"/>
        <v>269.4138888888889</v>
      </c>
      <c r="M203" t="s">
        <v>427</v>
      </c>
      <c r="N203" t="s">
        <v>427</v>
      </c>
    </row>
    <row r="204" spans="1:14" ht="12.75">
      <c r="A204" t="s">
        <v>166</v>
      </c>
      <c r="B204" s="1">
        <v>36794</v>
      </c>
      <c r="C204" s="2">
        <v>0.4148611111111111</v>
      </c>
      <c r="D204" t="s">
        <v>419</v>
      </c>
      <c r="E204">
        <v>0.67</v>
      </c>
      <c r="F204">
        <v>9.2822</v>
      </c>
      <c r="G204" t="s">
        <v>420</v>
      </c>
      <c r="H204">
        <v>1.651</v>
      </c>
      <c r="I204">
        <v>77.3513</v>
      </c>
      <c r="K204" s="2">
        <v>0.415972222222222</v>
      </c>
      <c r="L204" s="3">
        <f t="shared" si="18"/>
        <v>269.4159722222222</v>
      </c>
      <c r="M204">
        <f>$O$4/AVERAGE($P$207,$P$47)*F204*40</f>
        <v>474.8252261752091</v>
      </c>
      <c r="N204">
        <f>$O$4/AVERAGE($P$207,$P$47)*I204</f>
        <v>98.92145320464559</v>
      </c>
    </row>
    <row r="205" spans="1:17" ht="12.75">
      <c r="A205" t="s">
        <v>427</v>
      </c>
      <c r="B205" s="1">
        <v>36794</v>
      </c>
      <c r="C205">
        <f>AVERAGE(C204,C206)</f>
        <v>0.41694444444444445</v>
      </c>
      <c r="D205" t="s">
        <v>419</v>
      </c>
      <c r="E205" t="s">
        <v>427</v>
      </c>
      <c r="F205" t="s">
        <v>427</v>
      </c>
      <c r="G205" t="s">
        <v>420</v>
      </c>
      <c r="H205" t="s">
        <v>427</v>
      </c>
      <c r="I205" t="s">
        <v>427</v>
      </c>
      <c r="K205" s="2">
        <v>0.418055555555555</v>
      </c>
      <c r="L205" s="3">
        <f t="shared" si="18"/>
        <v>269.41805555555555</v>
      </c>
      <c r="M205" t="s">
        <v>427</v>
      </c>
      <c r="N205" t="s">
        <v>427</v>
      </c>
      <c r="P205" t="s">
        <v>428</v>
      </c>
      <c r="Q205" t="s">
        <v>419</v>
      </c>
    </row>
    <row r="206" spans="1:14" ht="12.75">
      <c r="A206" t="s">
        <v>167</v>
      </c>
      <c r="B206" s="1">
        <v>36794</v>
      </c>
      <c r="C206" s="2">
        <v>0.4190277777777778</v>
      </c>
      <c r="D206" t="s">
        <v>419</v>
      </c>
      <c r="E206">
        <v>0.67</v>
      </c>
      <c r="F206">
        <v>9.3296</v>
      </c>
      <c r="G206" t="s">
        <v>420</v>
      </c>
      <c r="H206">
        <v>1.65</v>
      </c>
      <c r="I206">
        <v>206.82</v>
      </c>
      <c r="K206" s="2">
        <v>0.420138888888889</v>
      </c>
      <c r="L206" s="3">
        <f t="shared" si="18"/>
        <v>269.4201388888889</v>
      </c>
      <c r="M206" t="s">
        <v>427</v>
      </c>
      <c r="N206" t="s">
        <v>427</v>
      </c>
    </row>
    <row r="207" spans="1:17" ht="12.75">
      <c r="A207" t="s">
        <v>168</v>
      </c>
      <c r="B207" s="1">
        <v>36794</v>
      </c>
      <c r="C207" s="2">
        <v>0.42111111111111116</v>
      </c>
      <c r="D207" t="s">
        <v>419</v>
      </c>
      <c r="E207">
        <v>0.668</v>
      </c>
      <c r="F207">
        <v>9.17</v>
      </c>
      <c r="G207" t="s">
        <v>420</v>
      </c>
      <c r="H207">
        <v>1.648</v>
      </c>
      <c r="I207">
        <v>217.432</v>
      </c>
      <c r="K207" s="2">
        <v>0.422222222222222</v>
      </c>
      <c r="L207" s="3">
        <f t="shared" si="18"/>
        <v>269.4222222222222</v>
      </c>
      <c r="M207" t="s">
        <v>427</v>
      </c>
      <c r="N207" t="s">
        <v>427</v>
      </c>
      <c r="P207">
        <f>AVERAGE(I206:I208)</f>
        <v>212.12599999999998</v>
      </c>
      <c r="Q207">
        <f>AVERAGE(F206:F208)</f>
        <v>9.2498</v>
      </c>
    </row>
    <row r="208" spans="1:17" ht="12.75">
      <c r="A208" t="s">
        <v>427</v>
      </c>
      <c r="B208" s="1">
        <v>36794</v>
      </c>
      <c r="C208">
        <f>AVERAGE(C207,C209)</f>
        <v>0.4232002314814815</v>
      </c>
      <c r="D208" t="s">
        <v>419</v>
      </c>
      <c r="E208" t="s">
        <v>427</v>
      </c>
      <c r="F208" t="s">
        <v>427</v>
      </c>
      <c r="G208" t="s">
        <v>420</v>
      </c>
      <c r="H208" t="s">
        <v>427</v>
      </c>
      <c r="I208" t="s">
        <v>427</v>
      </c>
      <c r="K208" s="2">
        <v>0.424305555555555</v>
      </c>
      <c r="L208" s="3">
        <f t="shared" si="18"/>
        <v>269.4243055555556</v>
      </c>
      <c r="M208" t="s">
        <v>427</v>
      </c>
      <c r="N208" t="s">
        <v>427</v>
      </c>
      <c r="P208">
        <f>STDEV(I206:I208)</f>
        <v>7.503817161952007</v>
      </c>
      <c r="Q208">
        <f>STDEV(F206:F208)</f>
        <v>0.11285424227723051</v>
      </c>
    </row>
    <row r="209" spans="1:14" ht="12.75">
      <c r="A209" t="s">
        <v>169</v>
      </c>
      <c r="B209" s="1">
        <v>36794</v>
      </c>
      <c r="C209" s="2">
        <v>0.42528935185185185</v>
      </c>
      <c r="D209" t="s">
        <v>419</v>
      </c>
      <c r="E209">
        <v>0.67</v>
      </c>
      <c r="F209">
        <v>9.3082</v>
      </c>
      <c r="G209" t="s">
        <v>420</v>
      </c>
      <c r="H209">
        <v>1.651</v>
      </c>
      <c r="I209">
        <v>78.3599</v>
      </c>
      <c r="K209" s="2">
        <v>0.426388888888889</v>
      </c>
      <c r="L209" s="3">
        <f t="shared" si="18"/>
        <v>269.4263888888889</v>
      </c>
      <c r="M209">
        <f aca="true" t="shared" si="19" ref="M209:M272">500*F209/AVERAGE($Q$367,$Q$207)</f>
        <v>496.2679405429613</v>
      </c>
      <c r="N209">
        <f>(277-103)/(-62+(AVERAGE($P$207,$P$367)))*I209+277-((277-103)/(-62+(AVERAGE($P$207,$P$367)))*210)</f>
        <v>123.2290320577479</v>
      </c>
    </row>
    <row r="210" spans="1:14" ht="12.75">
      <c r="A210" t="s">
        <v>170</v>
      </c>
      <c r="B210" s="1">
        <v>36794</v>
      </c>
      <c r="C210" s="2">
        <v>0.4273726851851852</v>
      </c>
      <c r="D210" t="s">
        <v>419</v>
      </c>
      <c r="E210">
        <v>0.67</v>
      </c>
      <c r="F210">
        <v>9.4528</v>
      </c>
      <c r="G210" t="s">
        <v>420</v>
      </c>
      <c r="H210">
        <v>1.651</v>
      </c>
      <c r="I210">
        <v>79.483</v>
      </c>
      <c r="K210" s="2">
        <v>0.428472222222222</v>
      </c>
      <c r="L210" s="3">
        <f t="shared" si="18"/>
        <v>269.42847222222224</v>
      </c>
      <c r="M210">
        <f t="shared" si="19"/>
        <v>503.9773090785012</v>
      </c>
      <c r="N210">
        <f>(277-103)/(-62+(AVERAGE($P$207,$P$367)))*I210+277-((277-103)/(-62+(AVERAGE($P$207,$P$367)))*210)</f>
        <v>124.5409436568423</v>
      </c>
    </row>
    <row r="211" spans="1:14" ht="12.75">
      <c r="A211" t="s">
        <v>171</v>
      </c>
      <c r="B211" s="1">
        <v>36794</v>
      </c>
      <c r="C211" s="2">
        <v>0.4294560185185185</v>
      </c>
      <c r="D211" t="s">
        <v>419</v>
      </c>
      <c r="E211">
        <v>0.67</v>
      </c>
      <c r="F211">
        <v>9.6641</v>
      </c>
      <c r="G211" t="s">
        <v>420</v>
      </c>
      <c r="H211">
        <v>1.651</v>
      </c>
      <c r="I211">
        <v>81.5653</v>
      </c>
      <c r="K211" s="2">
        <v>0.430555555555555</v>
      </c>
      <c r="L211" s="3">
        <f t="shared" si="18"/>
        <v>269.43055555555554</v>
      </c>
      <c r="M211">
        <f t="shared" si="19"/>
        <v>515.242797125248</v>
      </c>
      <c r="N211">
        <f>(277-103)/(-62+(AVERAGE($P$207,$P$367)))*I211+277-((277-103)/(-62+(AVERAGE($P$207,$P$367)))*210)</f>
        <v>126.97331256681841</v>
      </c>
    </row>
    <row r="212" spans="1:14" ht="12.75">
      <c r="A212" t="s">
        <v>427</v>
      </c>
      <c r="B212" s="1">
        <v>36794</v>
      </c>
      <c r="C212">
        <f>AVERAGE(C211,C213)</f>
        <v>0.4315393518518519</v>
      </c>
      <c r="D212" t="s">
        <v>419</v>
      </c>
      <c r="E212" t="s">
        <v>427</v>
      </c>
      <c r="F212" t="s">
        <v>427</v>
      </c>
      <c r="G212" t="s">
        <v>420</v>
      </c>
      <c r="H212" t="s">
        <v>427</v>
      </c>
      <c r="I212" t="s">
        <v>427</v>
      </c>
      <c r="K212" s="2">
        <v>0.432638888888889</v>
      </c>
      <c r="L212" s="3">
        <f t="shared" si="18"/>
        <v>269.4326388888889</v>
      </c>
      <c r="M212" t="s">
        <v>427</v>
      </c>
      <c r="N212" t="s">
        <v>427</v>
      </c>
    </row>
    <row r="213" spans="1:14" ht="12.75">
      <c r="A213" t="s">
        <v>172</v>
      </c>
      <c r="B213" s="1">
        <v>36794</v>
      </c>
      <c r="C213" s="2">
        <v>0.4336226851851852</v>
      </c>
      <c r="D213" t="s">
        <v>419</v>
      </c>
      <c r="E213">
        <v>0.668</v>
      </c>
      <c r="F213">
        <v>8.7999</v>
      </c>
      <c r="G213" t="s">
        <v>420</v>
      </c>
      <c r="H213">
        <v>1.65</v>
      </c>
      <c r="I213">
        <v>80.5276</v>
      </c>
      <c r="K213" s="2">
        <v>0.434722222222222</v>
      </c>
      <c r="L213" s="3">
        <f t="shared" si="18"/>
        <v>269.4347222222222</v>
      </c>
      <c r="M213">
        <f t="shared" si="19"/>
        <v>469.1678573713506</v>
      </c>
      <c r="N213">
        <f aca="true" t="shared" si="20" ref="N213:N219">(277-103)/(-62+(AVERAGE($P$207,$P$367)))*I213+277-((277-103)/(-62+(AVERAGE($P$207,$P$367)))*210)</f>
        <v>125.76115811362618</v>
      </c>
    </row>
    <row r="214" spans="1:14" ht="12.75">
      <c r="A214" t="s">
        <v>173</v>
      </c>
      <c r="B214" s="1">
        <v>36794</v>
      </c>
      <c r="C214" s="2">
        <v>0.4357060185185185</v>
      </c>
      <c r="D214" t="s">
        <v>419</v>
      </c>
      <c r="E214">
        <v>0.67</v>
      </c>
      <c r="F214">
        <v>9.6141</v>
      </c>
      <c r="G214" t="s">
        <v>420</v>
      </c>
      <c r="H214">
        <v>1.651</v>
      </c>
      <c r="I214">
        <v>80.4631</v>
      </c>
      <c r="K214" s="2">
        <v>0.436805555555556</v>
      </c>
      <c r="L214" s="3">
        <f t="shared" si="18"/>
        <v>269.43680555555557</v>
      </c>
      <c r="M214">
        <f t="shared" si="19"/>
        <v>512.5770403702203</v>
      </c>
      <c r="N214">
        <f t="shared" si="20"/>
        <v>125.6858146017914</v>
      </c>
    </row>
    <row r="215" spans="1:14" ht="12.75">
      <c r="A215" t="s">
        <v>174</v>
      </c>
      <c r="B215" s="1">
        <v>36794</v>
      </c>
      <c r="C215" s="2">
        <v>0.43778935185185186</v>
      </c>
      <c r="D215" t="s">
        <v>419</v>
      </c>
      <c r="E215">
        <v>0.67</v>
      </c>
      <c r="F215">
        <v>9.2588</v>
      </c>
      <c r="G215" t="s">
        <v>420</v>
      </c>
      <c r="H215">
        <v>1.65</v>
      </c>
      <c r="I215">
        <v>80.4598</v>
      </c>
      <c r="K215" s="2">
        <v>0.438888888888889</v>
      </c>
      <c r="L215" s="3">
        <f t="shared" si="18"/>
        <v>269.43888888888887</v>
      </c>
      <c r="M215">
        <f t="shared" si="19"/>
        <v>493.63417286899414</v>
      </c>
      <c r="N215">
        <f t="shared" si="20"/>
        <v>125.68195981746501</v>
      </c>
    </row>
    <row r="216" spans="1:14" ht="12.75">
      <c r="A216" t="s">
        <v>175</v>
      </c>
      <c r="B216" s="1">
        <v>36794</v>
      </c>
      <c r="C216" s="2">
        <v>0.4398842592592593</v>
      </c>
      <c r="D216" t="s">
        <v>419</v>
      </c>
      <c r="E216">
        <v>0.67</v>
      </c>
      <c r="F216">
        <v>9.343</v>
      </c>
      <c r="G216" t="s">
        <v>420</v>
      </c>
      <c r="H216">
        <v>1.651</v>
      </c>
      <c r="I216">
        <v>77.8701</v>
      </c>
      <c r="K216" s="2">
        <v>0.440972222222222</v>
      </c>
      <c r="L216" s="3">
        <f t="shared" si="18"/>
        <v>269.44097222222223</v>
      </c>
      <c r="M216">
        <f t="shared" si="19"/>
        <v>498.1233072444606</v>
      </c>
      <c r="N216">
        <f t="shared" si="20"/>
        <v>122.65688861438892</v>
      </c>
    </row>
    <row r="217" spans="1:14" ht="12.75">
      <c r="A217" t="s">
        <v>176</v>
      </c>
      <c r="B217" s="1">
        <v>36794</v>
      </c>
      <c r="C217" s="2">
        <v>0.4419675925925926</v>
      </c>
      <c r="D217" t="s">
        <v>419</v>
      </c>
      <c r="E217">
        <v>0.668</v>
      </c>
      <c r="F217">
        <v>9.6001</v>
      </c>
      <c r="G217" t="s">
        <v>420</v>
      </c>
      <c r="H217">
        <v>1.648</v>
      </c>
      <c r="I217">
        <v>83.0282</v>
      </c>
      <c r="K217" s="2">
        <v>0.443055555555556</v>
      </c>
      <c r="L217" s="3">
        <f t="shared" si="18"/>
        <v>269.44305555555553</v>
      </c>
      <c r="M217">
        <f t="shared" si="19"/>
        <v>511.8306284788125</v>
      </c>
      <c r="N217">
        <f t="shared" si="20"/>
        <v>128.68215013988865</v>
      </c>
    </row>
    <row r="218" spans="1:14" ht="12.75">
      <c r="A218" t="s">
        <v>177</v>
      </c>
      <c r="B218" s="1">
        <v>36794</v>
      </c>
      <c r="C218" s="2">
        <v>0.44405092592592593</v>
      </c>
      <c r="D218" t="s">
        <v>419</v>
      </c>
      <c r="E218">
        <v>0.67</v>
      </c>
      <c r="F218">
        <v>9.6182</v>
      </c>
      <c r="G218" t="s">
        <v>420</v>
      </c>
      <c r="H218">
        <v>1.651</v>
      </c>
      <c r="I218">
        <v>80.2187</v>
      </c>
      <c r="K218" s="2">
        <v>0.445138888888889</v>
      </c>
      <c r="L218" s="3">
        <f t="shared" si="18"/>
        <v>269.4451388888889</v>
      </c>
      <c r="M218">
        <f t="shared" si="19"/>
        <v>512.7956324241326</v>
      </c>
      <c r="N218">
        <f t="shared" si="20"/>
        <v>125.40032693834323</v>
      </c>
    </row>
    <row r="219" spans="1:14" ht="12.75">
      <c r="A219" t="s">
        <v>178</v>
      </c>
      <c r="B219" s="1">
        <v>36794</v>
      </c>
      <c r="C219" s="2">
        <v>0.44613425925925926</v>
      </c>
      <c r="D219" t="s">
        <v>419</v>
      </c>
      <c r="E219">
        <v>0.668</v>
      </c>
      <c r="F219">
        <v>9.079</v>
      </c>
      <c r="G219" t="s">
        <v>420</v>
      </c>
      <c r="H219">
        <v>1.651</v>
      </c>
      <c r="I219">
        <v>80.3513</v>
      </c>
      <c r="K219" s="2">
        <v>0.447222222222222</v>
      </c>
      <c r="L219" s="3">
        <f t="shared" si="18"/>
        <v>269.4472222222222</v>
      </c>
      <c r="M219">
        <f t="shared" si="19"/>
        <v>484.04811157791477</v>
      </c>
      <c r="N219">
        <f t="shared" si="20"/>
        <v>125.55521918127786</v>
      </c>
    </row>
    <row r="220" spans="1:14" ht="12.75">
      <c r="A220" t="s">
        <v>427</v>
      </c>
      <c r="B220" s="1">
        <v>36794</v>
      </c>
      <c r="C220">
        <f>AVERAGE(C219,C221)</f>
        <v>0.4482175925925926</v>
      </c>
      <c r="D220" t="s">
        <v>419</v>
      </c>
      <c r="E220" t="s">
        <v>427</v>
      </c>
      <c r="F220" t="s">
        <v>427</v>
      </c>
      <c r="G220" t="s">
        <v>420</v>
      </c>
      <c r="H220" t="s">
        <v>427</v>
      </c>
      <c r="I220" t="s">
        <v>427</v>
      </c>
      <c r="K220" s="2">
        <v>0.449305555555556</v>
      </c>
      <c r="L220" s="3">
        <f t="shared" si="18"/>
        <v>269.44930555555555</v>
      </c>
      <c r="M220" t="s">
        <v>427</v>
      </c>
      <c r="N220" t="s">
        <v>427</v>
      </c>
    </row>
    <row r="221" spans="1:14" ht="12.75">
      <c r="A221" t="s">
        <v>179</v>
      </c>
      <c r="B221" s="1">
        <v>36794</v>
      </c>
      <c r="C221" s="2">
        <v>0.4503009259259259</v>
      </c>
      <c r="D221" t="s">
        <v>419</v>
      </c>
      <c r="E221">
        <v>0.671</v>
      </c>
      <c r="F221">
        <v>9.2407</v>
      </c>
      <c r="G221" t="s">
        <v>420</v>
      </c>
      <c r="H221">
        <v>1.653</v>
      </c>
      <c r="I221">
        <v>79.9207</v>
      </c>
      <c r="K221" s="2">
        <v>0.451388888888889</v>
      </c>
      <c r="L221" s="3">
        <f t="shared" si="18"/>
        <v>269.4513888888889</v>
      </c>
      <c r="M221">
        <f t="shared" si="19"/>
        <v>492.66916892367414</v>
      </c>
      <c r="N221">
        <f aca="true" t="shared" si="21" ref="N221:N229">(277-103)/(-62+(AVERAGE($P$207,$P$367)))*I221+277-((277-103)/(-62+(AVERAGE($P$207,$P$367)))*210)</f>
        <v>125.05222823250213</v>
      </c>
    </row>
    <row r="222" spans="1:14" ht="12.75">
      <c r="A222" t="s">
        <v>180</v>
      </c>
      <c r="B222" s="1">
        <v>36794</v>
      </c>
      <c r="C222" s="2">
        <v>0.45239583333333333</v>
      </c>
      <c r="D222" t="s">
        <v>419</v>
      </c>
      <c r="E222">
        <v>0.67</v>
      </c>
      <c r="F222">
        <v>9.2938</v>
      </c>
      <c r="G222" t="s">
        <v>420</v>
      </c>
      <c r="H222">
        <v>1.651</v>
      </c>
      <c r="I222">
        <v>78.0466</v>
      </c>
      <c r="K222" s="2">
        <v>0.453472222222222</v>
      </c>
      <c r="L222" s="3">
        <f t="shared" si="18"/>
        <v>269.4534722222222</v>
      </c>
      <c r="M222">
        <f t="shared" si="19"/>
        <v>495.50020259751335</v>
      </c>
      <c r="N222">
        <f t="shared" si="21"/>
        <v>122.86306117002974</v>
      </c>
    </row>
    <row r="223" spans="1:14" ht="12.75">
      <c r="A223" t="s">
        <v>181</v>
      </c>
      <c r="B223" s="1">
        <v>36794</v>
      </c>
      <c r="C223" s="2">
        <v>0.4544791666666667</v>
      </c>
      <c r="D223" t="s">
        <v>419</v>
      </c>
      <c r="E223">
        <v>0.668</v>
      </c>
      <c r="F223">
        <v>8.8384</v>
      </c>
      <c r="G223" t="s">
        <v>420</v>
      </c>
      <c r="H223">
        <v>1.651</v>
      </c>
      <c r="I223">
        <v>80.9634</v>
      </c>
      <c r="K223" s="2">
        <v>0.455555555555556</v>
      </c>
      <c r="L223" s="3">
        <f t="shared" si="18"/>
        <v>269.4555555555556</v>
      </c>
      <c r="M223">
        <f t="shared" si="19"/>
        <v>471.2204900727218</v>
      </c>
      <c r="N223">
        <f t="shared" si="21"/>
        <v>126.27022326800719</v>
      </c>
    </row>
    <row r="224" spans="1:14" ht="12.75">
      <c r="A224" t="s">
        <v>182</v>
      </c>
      <c r="B224" s="1">
        <v>36794</v>
      </c>
      <c r="C224" s="2">
        <v>0.4565625</v>
      </c>
      <c r="D224" t="s">
        <v>419</v>
      </c>
      <c r="E224">
        <v>0.668</v>
      </c>
      <c r="F224">
        <v>9.1529</v>
      </c>
      <c r="G224" t="s">
        <v>420</v>
      </c>
      <c r="H224">
        <v>1.651</v>
      </c>
      <c r="I224">
        <v>77.452</v>
      </c>
      <c r="K224" s="2">
        <v>0.457638888888889</v>
      </c>
      <c r="L224" s="3">
        <f t="shared" si="18"/>
        <v>269.4576388888889</v>
      </c>
      <c r="M224">
        <f t="shared" si="19"/>
        <v>487.98810006184567</v>
      </c>
      <c r="N224">
        <f t="shared" si="21"/>
        <v>122.16849912139512</v>
      </c>
    </row>
    <row r="225" spans="1:14" ht="12.75">
      <c r="A225" t="s">
        <v>183</v>
      </c>
      <c r="B225" s="1">
        <v>36794</v>
      </c>
      <c r="C225" s="2">
        <v>0.45864583333333336</v>
      </c>
      <c r="D225" t="s">
        <v>419</v>
      </c>
      <c r="E225">
        <v>0.668</v>
      </c>
      <c r="F225">
        <v>9.3724</v>
      </c>
      <c r="G225" t="s">
        <v>420</v>
      </c>
      <c r="H225">
        <v>1.651</v>
      </c>
      <c r="I225">
        <v>81.4059</v>
      </c>
      <c r="K225" s="2">
        <v>0.459722222222222</v>
      </c>
      <c r="L225" s="3">
        <f t="shared" si="18"/>
        <v>269.45972222222224</v>
      </c>
      <c r="M225">
        <f t="shared" si="19"/>
        <v>499.6907722164169</v>
      </c>
      <c r="N225">
        <f t="shared" si="21"/>
        <v>126.78711480268728</v>
      </c>
    </row>
    <row r="226" spans="1:14" ht="12.75">
      <c r="A226" t="s">
        <v>184</v>
      </c>
      <c r="B226" s="1">
        <v>36794</v>
      </c>
      <c r="C226" s="2">
        <v>0.46072916666666663</v>
      </c>
      <c r="D226" t="s">
        <v>419</v>
      </c>
      <c r="E226">
        <v>0.67</v>
      </c>
      <c r="F226">
        <v>9.2286</v>
      </c>
      <c r="G226" t="s">
        <v>420</v>
      </c>
      <c r="H226">
        <v>1.653</v>
      </c>
      <c r="I226">
        <v>78.4948</v>
      </c>
      <c r="K226" s="2">
        <v>0.461805555555556</v>
      </c>
      <c r="L226" s="3">
        <f t="shared" si="18"/>
        <v>269.46180555555554</v>
      </c>
      <c r="M226">
        <f t="shared" si="19"/>
        <v>492.0240557889574</v>
      </c>
      <c r="N226">
        <f t="shared" si="21"/>
        <v>123.38661096854642</v>
      </c>
    </row>
    <row r="227" spans="1:14" ht="12.75">
      <c r="A227" t="s">
        <v>185</v>
      </c>
      <c r="B227" s="1">
        <v>36794</v>
      </c>
      <c r="C227" s="2">
        <v>0.4628125</v>
      </c>
      <c r="D227" t="s">
        <v>419</v>
      </c>
      <c r="E227">
        <v>0.67</v>
      </c>
      <c r="F227">
        <v>9.0776</v>
      </c>
      <c r="G227" t="s">
        <v>420</v>
      </c>
      <c r="H227">
        <v>1.651</v>
      </c>
      <c r="I227">
        <v>79.8306</v>
      </c>
      <c r="K227" s="2">
        <v>0.463888888888889</v>
      </c>
      <c r="L227" s="3">
        <f t="shared" si="18"/>
        <v>269.4638888888889</v>
      </c>
      <c r="M227">
        <f t="shared" si="19"/>
        <v>483.973470388774</v>
      </c>
      <c r="N227">
        <f t="shared" si="21"/>
        <v>124.94698093922605</v>
      </c>
    </row>
    <row r="228" spans="1:14" ht="12.75">
      <c r="A228" t="s">
        <v>186</v>
      </c>
      <c r="B228" s="1">
        <v>36794</v>
      </c>
      <c r="C228" s="2">
        <v>0.46489583333333334</v>
      </c>
      <c r="D228" t="s">
        <v>419</v>
      </c>
      <c r="E228">
        <v>0.67</v>
      </c>
      <c r="F228">
        <v>9.3159</v>
      </c>
      <c r="G228" t="s">
        <v>420</v>
      </c>
      <c r="H228">
        <v>1.651</v>
      </c>
      <c r="I228">
        <v>81.8993</v>
      </c>
      <c r="K228" s="2">
        <v>0.465972222222222</v>
      </c>
      <c r="L228" s="3">
        <f t="shared" si="18"/>
        <v>269.4659722222222</v>
      </c>
      <c r="M228">
        <f t="shared" si="19"/>
        <v>496.6784670832356</v>
      </c>
      <c r="N228">
        <f t="shared" si="21"/>
        <v>127.36346346531141</v>
      </c>
    </row>
    <row r="229" spans="1:14" ht="12.75">
      <c r="A229" t="s">
        <v>187</v>
      </c>
      <c r="B229" s="1">
        <v>36794</v>
      </c>
      <c r="C229" s="2">
        <v>0.46697916666666667</v>
      </c>
      <c r="D229" t="s">
        <v>419</v>
      </c>
      <c r="E229">
        <v>0.668</v>
      </c>
      <c r="F229">
        <v>9.3619</v>
      </c>
      <c r="G229" t="s">
        <v>420</v>
      </c>
      <c r="H229">
        <v>1.65</v>
      </c>
      <c r="I229">
        <v>80.6385</v>
      </c>
      <c r="K229" s="2">
        <v>0.468055555555556</v>
      </c>
      <c r="L229" s="3">
        <f t="shared" si="18"/>
        <v>269.46805555555557</v>
      </c>
      <c r="M229">
        <f t="shared" si="19"/>
        <v>499.130963297861</v>
      </c>
      <c r="N229">
        <f t="shared" si="21"/>
        <v>125.89070222932335</v>
      </c>
    </row>
    <row r="230" spans="1:14" ht="12.75">
      <c r="A230" t="s">
        <v>188</v>
      </c>
      <c r="B230" s="1">
        <v>36794</v>
      </c>
      <c r="C230" s="2">
        <v>0.46907407407407403</v>
      </c>
      <c r="D230" t="s">
        <v>419</v>
      </c>
      <c r="E230">
        <v>0.668</v>
      </c>
      <c r="F230">
        <v>9.7489</v>
      </c>
      <c r="G230" t="s">
        <v>420</v>
      </c>
      <c r="H230">
        <v>1.65</v>
      </c>
      <c r="I230">
        <v>78.1493</v>
      </c>
      <c r="K230" s="2">
        <v>0.470138888888889</v>
      </c>
      <c r="L230" s="3">
        <f>B210-DATE(1999,12,31)+K210</f>
        <v>269.42847222222224</v>
      </c>
      <c r="M230">
        <f>500*F210/AVERAGE($Q$367,$Q$207)</f>
        <v>503.9773090785012</v>
      </c>
      <c r="N230">
        <f>(277-103)/(-62+(AVERAGE($P$207,$P$367)))*I210+277-((277-103)/(-62+(AVERAGE($P$207,$P$367)))*210)</f>
        <v>124.5409436568423</v>
      </c>
    </row>
    <row r="231" spans="1:14" ht="12.75">
      <c r="A231" t="s">
        <v>189</v>
      </c>
      <c r="B231" s="1">
        <v>36794</v>
      </c>
      <c r="C231" s="2">
        <v>0.4711574074074074</v>
      </c>
      <c r="D231" t="s">
        <v>419</v>
      </c>
      <c r="E231">
        <v>0.668</v>
      </c>
      <c r="F231">
        <v>9.926</v>
      </c>
      <c r="G231" t="s">
        <v>420</v>
      </c>
      <c r="H231">
        <v>1.651</v>
      </c>
      <c r="I231">
        <v>82.4034</v>
      </c>
      <c r="K231" s="2">
        <v>0.472222222222222</v>
      </c>
      <c r="L231" s="3">
        <f t="shared" si="18"/>
        <v>269.47222222222223</v>
      </c>
      <c r="M231">
        <f t="shared" si="19"/>
        <v>529.2060310080826</v>
      </c>
      <c r="N231">
        <f aca="true" t="shared" si="22" ref="N231:N238">(277-103)/(-62+(AVERAGE($P$207,$P$367)))*I231+277-((277-103)/(-62+(AVERAGE($P$207,$P$367)))*210)</f>
        <v>127.9523109740849</v>
      </c>
    </row>
    <row r="232" spans="1:14" ht="12.75">
      <c r="A232" t="s">
        <v>190</v>
      </c>
      <c r="B232" s="1">
        <v>36794</v>
      </c>
      <c r="C232" s="2">
        <v>0.4732407407407407</v>
      </c>
      <c r="D232" t="s">
        <v>419</v>
      </c>
      <c r="E232">
        <v>0.668</v>
      </c>
      <c r="F232">
        <v>9.6989</v>
      </c>
      <c r="G232" t="s">
        <v>420</v>
      </c>
      <c r="H232">
        <v>1.651</v>
      </c>
      <c r="I232">
        <v>78.4714</v>
      </c>
      <c r="K232" s="2">
        <v>0.474305555555555</v>
      </c>
      <c r="L232" s="3">
        <f t="shared" si="18"/>
        <v>269.47430555555553</v>
      </c>
      <c r="M232">
        <f t="shared" si="19"/>
        <v>517.0981638267472</v>
      </c>
      <c r="N232">
        <f t="shared" si="22"/>
        <v>123.35927704332269</v>
      </c>
    </row>
    <row r="233" spans="1:14" ht="12.75">
      <c r="A233" t="s">
        <v>191</v>
      </c>
      <c r="B233" s="1">
        <v>36794</v>
      </c>
      <c r="C233" s="2">
        <v>0.47532407407407407</v>
      </c>
      <c r="D233" t="s">
        <v>419</v>
      </c>
      <c r="E233">
        <v>0.67</v>
      </c>
      <c r="F233">
        <v>9.2836</v>
      </c>
      <c r="G233" t="s">
        <v>420</v>
      </c>
      <c r="H233">
        <v>1.651</v>
      </c>
      <c r="I233">
        <v>81.1763</v>
      </c>
      <c r="K233" s="2">
        <v>0.476388888888889</v>
      </c>
      <c r="L233" s="3">
        <f t="shared" si="18"/>
        <v>269.4763888888889</v>
      </c>
      <c r="M233">
        <f t="shared" si="19"/>
        <v>494.9563882194878</v>
      </c>
      <c r="N233">
        <f t="shared" si="22"/>
        <v>126.51891526288492</v>
      </c>
    </row>
    <row r="234" spans="1:14" ht="12.75">
      <c r="A234" t="s">
        <v>192</v>
      </c>
      <c r="B234" s="1">
        <v>36794</v>
      </c>
      <c r="C234" s="2">
        <v>0.47740740740740745</v>
      </c>
      <c r="D234" t="s">
        <v>419</v>
      </c>
      <c r="E234">
        <v>0.668</v>
      </c>
      <c r="F234">
        <v>9.0789</v>
      </c>
      <c r="G234" t="s">
        <v>420</v>
      </c>
      <c r="H234">
        <v>1.65</v>
      </c>
      <c r="I234">
        <v>79.1322</v>
      </c>
      <c r="K234" s="2">
        <v>0.478472222222222</v>
      </c>
      <c r="L234" s="3">
        <f t="shared" si="18"/>
        <v>269.4784722222222</v>
      </c>
      <c r="M234">
        <f t="shared" si="19"/>
        <v>484.0427800644048</v>
      </c>
      <c r="N234">
        <f t="shared" si="22"/>
        <v>124.1311684017783</v>
      </c>
    </row>
    <row r="235" spans="1:14" ht="12.75">
      <c r="A235" t="s">
        <v>193</v>
      </c>
      <c r="B235" s="1">
        <v>36794</v>
      </c>
      <c r="C235" s="2">
        <v>0.4795023148148148</v>
      </c>
      <c r="D235" t="s">
        <v>419</v>
      </c>
      <c r="E235">
        <v>0.668</v>
      </c>
      <c r="F235">
        <v>9.2503</v>
      </c>
      <c r="G235" t="s">
        <v>420</v>
      </c>
      <c r="H235">
        <v>1.65</v>
      </c>
      <c r="I235">
        <v>80.3228</v>
      </c>
      <c r="K235" s="2">
        <v>0.480555555555555</v>
      </c>
      <c r="L235" s="3">
        <f t="shared" si="18"/>
        <v>269.48055555555555</v>
      </c>
      <c r="M235">
        <f t="shared" si="19"/>
        <v>493.1809942206393</v>
      </c>
      <c r="N235">
        <f t="shared" si="22"/>
        <v>125.52192786209511</v>
      </c>
    </row>
    <row r="236" spans="1:14" ht="12.75">
      <c r="A236" t="s">
        <v>194</v>
      </c>
      <c r="B236" s="1">
        <v>36794</v>
      </c>
      <c r="C236" s="2">
        <v>0.48158564814814814</v>
      </c>
      <c r="D236" t="s">
        <v>419</v>
      </c>
      <c r="E236">
        <v>0.67</v>
      </c>
      <c r="F236">
        <v>10.0479</v>
      </c>
      <c r="G236" t="s">
        <v>420</v>
      </c>
      <c r="H236">
        <v>1.651</v>
      </c>
      <c r="I236">
        <v>79.9083</v>
      </c>
      <c r="K236" s="2">
        <v>0.482638888888889</v>
      </c>
      <c r="L236" s="3">
        <f t="shared" si="18"/>
        <v>269.4826388888889</v>
      </c>
      <c r="M236">
        <f t="shared" si="19"/>
        <v>535.70514597684</v>
      </c>
      <c r="N236">
        <f t="shared" si="22"/>
        <v>125.03774358836645</v>
      </c>
    </row>
    <row r="237" spans="1:14" ht="12.75">
      <c r="A237" t="s">
        <v>195</v>
      </c>
      <c r="B237" s="1">
        <v>36794</v>
      </c>
      <c r="C237" s="2">
        <v>0.48366898148148146</v>
      </c>
      <c r="D237" t="s">
        <v>419</v>
      </c>
      <c r="E237">
        <v>0.67</v>
      </c>
      <c r="F237">
        <v>9.2995</v>
      </c>
      <c r="G237" t="s">
        <v>420</v>
      </c>
      <c r="H237">
        <v>1.651</v>
      </c>
      <c r="I237">
        <v>81.1099</v>
      </c>
      <c r="K237" s="2">
        <v>0.484722222222222</v>
      </c>
      <c r="L237" s="3">
        <f t="shared" si="18"/>
        <v>269.4847222222222</v>
      </c>
      <c r="M237">
        <f t="shared" si="19"/>
        <v>495.80409886758656</v>
      </c>
      <c r="N237">
        <f t="shared" si="22"/>
        <v>126.44135232977132</v>
      </c>
    </row>
    <row r="238" spans="1:14" ht="12.75">
      <c r="A238" t="s">
        <v>196</v>
      </c>
      <c r="B238" s="1">
        <v>36794</v>
      </c>
      <c r="C238" s="2">
        <v>0.48575231481481485</v>
      </c>
      <c r="D238" t="s">
        <v>419</v>
      </c>
      <c r="E238">
        <v>0.67</v>
      </c>
      <c r="F238">
        <v>9.4975</v>
      </c>
      <c r="G238" t="s">
        <v>420</v>
      </c>
      <c r="H238">
        <v>1.651</v>
      </c>
      <c r="I238">
        <v>82.7506</v>
      </c>
      <c r="K238" s="2">
        <v>0.486805555555555</v>
      </c>
      <c r="L238" s="3">
        <f t="shared" si="18"/>
        <v>269.4868055555556</v>
      </c>
      <c r="M238">
        <f t="shared" si="19"/>
        <v>506.3604956174959</v>
      </c>
      <c r="N238">
        <f t="shared" si="22"/>
        <v>128.35788100988364</v>
      </c>
    </row>
    <row r="239" spans="1:14" ht="12.75">
      <c r="A239" t="s">
        <v>427</v>
      </c>
      <c r="B239" s="1">
        <v>36794</v>
      </c>
      <c r="C239">
        <f>AVERAGE(C238,C240)</f>
        <v>0.48783564814814817</v>
      </c>
      <c r="D239" t="s">
        <v>419</v>
      </c>
      <c r="E239" t="s">
        <v>427</v>
      </c>
      <c r="F239" t="s">
        <v>427</v>
      </c>
      <c r="G239" t="s">
        <v>420</v>
      </c>
      <c r="H239" t="s">
        <v>427</v>
      </c>
      <c r="I239" t="s">
        <v>427</v>
      </c>
      <c r="K239" s="2">
        <v>0.488888888888889</v>
      </c>
      <c r="L239" s="3">
        <f t="shared" si="18"/>
        <v>269.4888888888889</v>
      </c>
      <c r="M239" t="s">
        <v>427</v>
      </c>
      <c r="N239" t="s">
        <v>427</v>
      </c>
    </row>
    <row r="240" spans="1:14" ht="12.75">
      <c r="A240" t="s">
        <v>197</v>
      </c>
      <c r="B240" s="1">
        <v>36794</v>
      </c>
      <c r="C240" s="2">
        <v>0.4899189814814815</v>
      </c>
      <c r="D240" t="s">
        <v>419</v>
      </c>
      <c r="E240">
        <v>0.67</v>
      </c>
      <c r="F240">
        <v>9.4627</v>
      </c>
      <c r="G240" t="s">
        <v>420</v>
      </c>
      <c r="H240">
        <v>1.651</v>
      </c>
      <c r="I240">
        <v>79.3895</v>
      </c>
      <c r="K240" s="2">
        <v>0.490972222222222</v>
      </c>
      <c r="L240" s="3">
        <f t="shared" si="18"/>
        <v>269.49097222222224</v>
      </c>
      <c r="M240">
        <f t="shared" si="19"/>
        <v>504.50512891599675</v>
      </c>
      <c r="N240">
        <f aca="true" t="shared" si="23" ref="N240:N245">(277-103)/(-62+(AVERAGE($P$207,$P$367)))*I240+277-((277-103)/(-62+(AVERAGE($P$207,$P$367)))*210)</f>
        <v>124.43172476759347</v>
      </c>
    </row>
    <row r="241" spans="1:14" ht="12.75">
      <c r="A241" t="s">
        <v>198</v>
      </c>
      <c r="B241" s="1">
        <v>36794</v>
      </c>
      <c r="C241" s="2">
        <v>0.49200231481481477</v>
      </c>
      <c r="D241" t="s">
        <v>419</v>
      </c>
      <c r="E241">
        <v>0.668</v>
      </c>
      <c r="F241">
        <v>9.7828</v>
      </c>
      <c r="G241" t="s">
        <v>420</v>
      </c>
      <c r="H241">
        <v>1.65</v>
      </c>
      <c r="I241">
        <v>82.9459</v>
      </c>
      <c r="K241" s="2">
        <v>0.493055555555555</v>
      </c>
      <c r="L241" s="3">
        <f t="shared" si="18"/>
        <v>269.49305555555554</v>
      </c>
      <c r="M241">
        <f t="shared" si="19"/>
        <v>521.5713036616835</v>
      </c>
      <c r="N241">
        <f t="shared" si="23"/>
        <v>128.58601415502042</v>
      </c>
    </row>
    <row r="242" spans="1:14" ht="12.75">
      <c r="A242" t="s">
        <v>199</v>
      </c>
      <c r="B242" s="1">
        <v>36794</v>
      </c>
      <c r="C242" s="2">
        <v>0.49408564814814815</v>
      </c>
      <c r="D242" t="s">
        <v>419</v>
      </c>
      <c r="E242">
        <v>0.668</v>
      </c>
      <c r="F242">
        <v>9.0825</v>
      </c>
      <c r="G242" t="s">
        <v>420</v>
      </c>
      <c r="H242">
        <v>1.651</v>
      </c>
      <c r="I242">
        <v>81.1424</v>
      </c>
      <c r="K242" s="2">
        <v>0.495138888888889</v>
      </c>
      <c r="L242" s="3">
        <f t="shared" si="18"/>
        <v>269.4951388888889</v>
      </c>
      <c r="M242">
        <f t="shared" si="19"/>
        <v>484.2347145507667</v>
      </c>
      <c r="N242">
        <f t="shared" si="23"/>
        <v>126.47931611480433</v>
      </c>
    </row>
    <row r="243" spans="1:14" ht="12.75">
      <c r="A243" t="s">
        <v>200</v>
      </c>
      <c r="B243" s="1">
        <v>36794</v>
      </c>
      <c r="C243" s="2">
        <v>0.49618055555555557</v>
      </c>
      <c r="D243" t="s">
        <v>419</v>
      </c>
      <c r="E243">
        <v>0.67</v>
      </c>
      <c r="F243">
        <v>10.0082</v>
      </c>
      <c r="G243" t="s">
        <v>420</v>
      </c>
      <c r="H243">
        <v>1.651</v>
      </c>
      <c r="I243">
        <v>82.2294</v>
      </c>
      <c r="K243" s="2">
        <v>0.497222222222222</v>
      </c>
      <c r="L243" s="3">
        <f t="shared" si="18"/>
        <v>269.4972222222222</v>
      </c>
      <c r="M243">
        <f t="shared" si="19"/>
        <v>533.588535113348</v>
      </c>
      <c r="N243">
        <f t="shared" si="23"/>
        <v>127.74905870960052</v>
      </c>
    </row>
    <row r="244" spans="1:14" ht="12.75">
      <c r="A244" t="s">
        <v>201</v>
      </c>
      <c r="B244" s="1">
        <v>36794</v>
      </c>
      <c r="C244" s="2">
        <v>0.4982638888888889</v>
      </c>
      <c r="D244" t="s">
        <v>419</v>
      </c>
      <c r="E244">
        <v>0.668</v>
      </c>
      <c r="F244">
        <v>9.8971</v>
      </c>
      <c r="G244" t="s">
        <v>420</v>
      </c>
      <c r="H244">
        <v>1.651</v>
      </c>
      <c r="I244">
        <v>82.9197</v>
      </c>
      <c r="K244" s="2">
        <v>0.499305555555555</v>
      </c>
      <c r="L244" s="3">
        <f t="shared" si="18"/>
        <v>269.49930555555557</v>
      </c>
      <c r="M244">
        <f t="shared" si="19"/>
        <v>527.6652236036766</v>
      </c>
      <c r="N244">
        <f t="shared" si="23"/>
        <v>128.55540950370155</v>
      </c>
    </row>
    <row r="245" spans="1:14" ht="12.75">
      <c r="A245" t="s">
        <v>202</v>
      </c>
      <c r="B245" s="1">
        <v>36794</v>
      </c>
      <c r="C245" s="2">
        <v>0.5003472222222222</v>
      </c>
      <c r="D245" t="s">
        <v>419</v>
      </c>
      <c r="E245">
        <v>0.668</v>
      </c>
      <c r="F245">
        <v>9.3425</v>
      </c>
      <c r="G245" t="s">
        <v>420</v>
      </c>
      <c r="H245">
        <v>1.65</v>
      </c>
      <c r="I245">
        <v>85.5758</v>
      </c>
      <c r="K245" s="2">
        <v>0.501388888888889</v>
      </c>
      <c r="L245" s="3">
        <f t="shared" si="18"/>
        <v>269.50138888888887</v>
      </c>
      <c r="M245">
        <f t="shared" si="19"/>
        <v>498.0966496769103</v>
      </c>
      <c r="N245">
        <f t="shared" si="23"/>
        <v>131.6580436398912</v>
      </c>
    </row>
    <row r="246" spans="1:14" ht="12.75">
      <c r="A246" t="s">
        <v>427</v>
      </c>
      <c r="B246" s="1">
        <v>36794</v>
      </c>
      <c r="C246">
        <f>AVERAGE(C245,C247)</f>
        <v>0.5024305555555555</v>
      </c>
      <c r="D246" t="s">
        <v>419</v>
      </c>
      <c r="E246" t="s">
        <v>427</v>
      </c>
      <c r="F246" t="s">
        <v>427</v>
      </c>
      <c r="G246" t="s">
        <v>420</v>
      </c>
      <c r="H246" t="s">
        <v>427</v>
      </c>
      <c r="I246" t="s">
        <v>427</v>
      </c>
      <c r="K246" s="2">
        <v>0.503472222222222</v>
      </c>
      <c r="L246" s="3">
        <f t="shared" si="18"/>
        <v>269.50347222222223</v>
      </c>
      <c r="M246" t="s">
        <v>427</v>
      </c>
      <c r="N246" t="s">
        <v>427</v>
      </c>
    </row>
    <row r="247" spans="1:14" ht="12.75">
      <c r="A247" t="s">
        <v>203</v>
      </c>
      <c r="B247" s="1">
        <v>36794</v>
      </c>
      <c r="C247" s="2">
        <v>0.5045138888888888</v>
      </c>
      <c r="D247" t="s">
        <v>419</v>
      </c>
      <c r="E247">
        <v>0.668</v>
      </c>
      <c r="F247">
        <v>9.5967</v>
      </c>
      <c r="G247" t="s">
        <v>420</v>
      </c>
      <c r="H247">
        <v>1.651</v>
      </c>
      <c r="I247">
        <v>81.9075</v>
      </c>
      <c r="K247" s="2">
        <v>0.505555555555555</v>
      </c>
      <c r="L247" s="3">
        <f t="shared" si="18"/>
        <v>269.50555555555553</v>
      </c>
      <c r="M247">
        <f t="shared" si="19"/>
        <v>511.64935701947076</v>
      </c>
      <c r="N247">
        <f aca="true" t="shared" si="24" ref="N247:N263">(277-103)/(-62+(AVERAGE($P$207,$P$367)))*I247+277-((277-103)/(-62+(AVERAGE($P$207,$P$367)))*210)</f>
        <v>127.37304202030438</v>
      </c>
    </row>
    <row r="248" spans="1:14" ht="12.75">
      <c r="A248" t="s">
        <v>204</v>
      </c>
      <c r="B248" s="1">
        <v>36794</v>
      </c>
      <c r="C248" s="2">
        <v>0.5065972222222223</v>
      </c>
      <c r="D248" t="s">
        <v>419</v>
      </c>
      <c r="E248">
        <v>0.67</v>
      </c>
      <c r="F248">
        <v>9.734</v>
      </c>
      <c r="G248" t="s">
        <v>420</v>
      </c>
      <c r="H248">
        <v>1.651</v>
      </c>
      <c r="I248">
        <v>80.832</v>
      </c>
      <c r="K248" s="2">
        <v>0.507638888888889</v>
      </c>
      <c r="L248" s="3">
        <f t="shared" si="18"/>
        <v>269.5076388888889</v>
      </c>
      <c r="M248">
        <f t="shared" si="19"/>
        <v>518.9695250687765</v>
      </c>
      <c r="N248">
        <f t="shared" si="24"/>
        <v>126.11673276482756</v>
      </c>
    </row>
    <row r="249" spans="1:14" ht="12.75">
      <c r="A249" t="s">
        <v>205</v>
      </c>
      <c r="B249" s="1">
        <v>36794</v>
      </c>
      <c r="C249" s="2">
        <v>0.5086805555555556</v>
      </c>
      <c r="D249" t="s">
        <v>419</v>
      </c>
      <c r="E249">
        <v>0.67</v>
      </c>
      <c r="F249">
        <v>9.2762</v>
      </c>
      <c r="G249" t="s">
        <v>420</v>
      </c>
      <c r="H249">
        <v>1.651</v>
      </c>
      <c r="I249">
        <v>85.7252</v>
      </c>
      <c r="K249" s="2">
        <v>0.509722222222222</v>
      </c>
      <c r="L249" s="3">
        <f t="shared" si="18"/>
        <v>269.5097222222222</v>
      </c>
      <c r="M249">
        <f t="shared" si="19"/>
        <v>494.5618562197436</v>
      </c>
      <c r="N249">
        <f t="shared" si="24"/>
        <v>131.8325602393967</v>
      </c>
    </row>
    <row r="250" spans="1:14" ht="12.75">
      <c r="A250" t="s">
        <v>206</v>
      </c>
      <c r="B250" s="1">
        <v>36794</v>
      </c>
      <c r="C250" s="2">
        <v>0.510775462962963</v>
      </c>
      <c r="D250" t="s">
        <v>419</v>
      </c>
      <c r="E250">
        <v>0.67</v>
      </c>
      <c r="F250">
        <v>10.3506</v>
      </c>
      <c r="G250" t="s">
        <v>420</v>
      </c>
      <c r="H250">
        <v>1.653</v>
      </c>
      <c r="I250">
        <v>83.1076</v>
      </c>
      <c r="K250" s="2">
        <v>0.511805555555555</v>
      </c>
      <c r="L250" s="3">
        <f t="shared" si="18"/>
        <v>269.51180555555555</v>
      </c>
      <c r="M250">
        <f t="shared" si="19"/>
        <v>551.8436373717772</v>
      </c>
      <c r="N250">
        <f t="shared" si="24"/>
        <v>128.77489858701543</v>
      </c>
    </row>
    <row r="251" spans="1:14" ht="12.75">
      <c r="A251" t="s">
        <v>207</v>
      </c>
      <c r="B251" s="1">
        <v>36794</v>
      </c>
      <c r="C251" s="2">
        <v>0.5128587962962963</v>
      </c>
      <c r="D251" t="s">
        <v>419</v>
      </c>
      <c r="E251">
        <v>0.67</v>
      </c>
      <c r="F251">
        <v>9.1518</v>
      </c>
      <c r="G251" t="s">
        <v>420</v>
      </c>
      <c r="H251">
        <v>1.653</v>
      </c>
      <c r="I251">
        <v>85.233</v>
      </c>
      <c r="K251" s="2">
        <v>0.513888888888889</v>
      </c>
      <c r="L251" s="3">
        <f t="shared" si="18"/>
        <v>269.5138888888889</v>
      </c>
      <c r="M251">
        <f t="shared" si="19"/>
        <v>487.9294534132349</v>
      </c>
      <c r="N251">
        <f t="shared" si="24"/>
        <v>131.25761331652765</v>
      </c>
    </row>
    <row r="252" spans="1:14" ht="12.75">
      <c r="A252" t="s">
        <v>208</v>
      </c>
      <c r="B252" s="1">
        <v>36794</v>
      </c>
      <c r="C252" s="2">
        <v>0.5149421296296296</v>
      </c>
      <c r="D252" t="s">
        <v>419</v>
      </c>
      <c r="E252">
        <v>0.67</v>
      </c>
      <c r="F252">
        <v>9.1672</v>
      </c>
      <c r="G252" t="s">
        <v>420</v>
      </c>
      <c r="H252">
        <v>1.653</v>
      </c>
      <c r="I252">
        <v>82.9868</v>
      </c>
      <c r="K252" s="2">
        <v>0.515972222222222</v>
      </c>
      <c r="L252" s="3">
        <f t="shared" si="18"/>
        <v>269.5159722222222</v>
      </c>
      <c r="M252">
        <f t="shared" si="19"/>
        <v>488.7505064937834</v>
      </c>
      <c r="N252">
        <f t="shared" si="24"/>
        <v>128.6337901183389</v>
      </c>
    </row>
    <row r="253" spans="1:14" ht="12.75">
      <c r="A253" t="s">
        <v>209</v>
      </c>
      <c r="B253" s="1">
        <v>36794</v>
      </c>
      <c r="C253" s="2">
        <v>0.517025462962963</v>
      </c>
      <c r="D253" t="s">
        <v>419</v>
      </c>
      <c r="E253">
        <v>0.67</v>
      </c>
      <c r="F253">
        <v>9.3744</v>
      </c>
      <c r="G253" t="s">
        <v>420</v>
      </c>
      <c r="H253">
        <v>1.655</v>
      </c>
      <c r="I253">
        <v>83.4652</v>
      </c>
      <c r="K253" s="2">
        <v>0.518055555555555</v>
      </c>
      <c r="L253" s="3">
        <f t="shared" si="18"/>
        <v>269.5180555555556</v>
      </c>
      <c r="M253">
        <f t="shared" si="19"/>
        <v>499.7974024866179</v>
      </c>
      <c r="N253">
        <f t="shared" si="24"/>
        <v>129.19261703402472</v>
      </c>
    </row>
    <row r="254" spans="1:14" ht="12.75">
      <c r="A254" t="s">
        <v>210</v>
      </c>
      <c r="B254" s="1">
        <v>36794</v>
      </c>
      <c r="C254" s="2">
        <v>0.5191087962962962</v>
      </c>
      <c r="D254" t="s">
        <v>419</v>
      </c>
      <c r="E254">
        <v>0.67</v>
      </c>
      <c r="F254">
        <v>9.6088</v>
      </c>
      <c r="G254" t="s">
        <v>420</v>
      </c>
      <c r="H254">
        <v>1.655</v>
      </c>
      <c r="I254">
        <v>84.475</v>
      </c>
      <c r="K254" s="2">
        <v>0.520138888888888</v>
      </c>
      <c r="L254" s="3">
        <f t="shared" si="18"/>
        <v>269.5201388888889</v>
      </c>
      <c r="M254">
        <f t="shared" si="19"/>
        <v>512.2944701541875</v>
      </c>
      <c r="N254">
        <f t="shared" si="24"/>
        <v>130.3721810379117</v>
      </c>
    </row>
    <row r="255" spans="1:14" ht="12.75">
      <c r="A255" t="s">
        <v>211</v>
      </c>
      <c r="B255" s="1">
        <v>36794</v>
      </c>
      <c r="C255" s="2">
        <v>0.5211921296296297</v>
      </c>
      <c r="D255" t="s">
        <v>419</v>
      </c>
      <c r="E255">
        <v>0.67</v>
      </c>
      <c r="F255">
        <v>9.5867</v>
      </c>
      <c r="G255" t="s">
        <v>420</v>
      </c>
      <c r="H255">
        <v>1.656</v>
      </c>
      <c r="I255">
        <v>83.306</v>
      </c>
      <c r="K255" s="2">
        <v>0.522222222222222</v>
      </c>
      <c r="L255" s="3">
        <f t="shared" si="18"/>
        <v>269.52222222222224</v>
      </c>
      <c r="M255">
        <f t="shared" si="19"/>
        <v>511.1162056684652</v>
      </c>
      <c r="N255">
        <f t="shared" si="24"/>
        <v>129.00665289318616</v>
      </c>
    </row>
    <row r="256" spans="1:14" ht="12.75">
      <c r="A256" t="s">
        <v>212</v>
      </c>
      <c r="B256" s="1">
        <v>36794</v>
      </c>
      <c r="C256" s="2">
        <v>0.5232754629629629</v>
      </c>
      <c r="D256" t="s">
        <v>419</v>
      </c>
      <c r="E256">
        <v>0.67</v>
      </c>
      <c r="F256">
        <v>9.63</v>
      </c>
      <c r="G256" t="s">
        <v>420</v>
      </c>
      <c r="H256">
        <v>1.655</v>
      </c>
      <c r="I256">
        <v>83.5429</v>
      </c>
      <c r="K256" s="2">
        <v>0.524305555555555</v>
      </c>
      <c r="L256" s="3">
        <f t="shared" si="18"/>
        <v>269.52430555555554</v>
      </c>
      <c r="M256">
        <f t="shared" si="19"/>
        <v>513.4247510183191</v>
      </c>
      <c r="N256">
        <f t="shared" si="24"/>
        <v>129.28337968316518</v>
      </c>
    </row>
    <row r="257" spans="1:14" ht="12.75">
      <c r="A257" t="s">
        <v>213</v>
      </c>
      <c r="B257" s="1">
        <v>36794</v>
      </c>
      <c r="C257" s="2">
        <v>0.5253703703703704</v>
      </c>
      <c r="D257" t="s">
        <v>419</v>
      </c>
      <c r="E257">
        <v>0.67</v>
      </c>
      <c r="F257">
        <v>10.1684</v>
      </c>
      <c r="G257" t="s">
        <v>420</v>
      </c>
      <c r="H257">
        <v>1.655</v>
      </c>
      <c r="I257">
        <v>83.4205</v>
      </c>
      <c r="K257" s="2">
        <v>0.526388888888889</v>
      </c>
      <c r="L257" s="3">
        <f t="shared" si="18"/>
        <v>269.5263888888889</v>
      </c>
      <c r="M257">
        <f t="shared" si="19"/>
        <v>542.1296197564565</v>
      </c>
      <c r="N257">
        <f t="shared" si="24"/>
        <v>129.1404022281486</v>
      </c>
    </row>
    <row r="258" spans="1:14" ht="12.75">
      <c r="A258" t="s">
        <v>214</v>
      </c>
      <c r="B258" s="1">
        <v>36794</v>
      </c>
      <c r="C258" s="2">
        <v>0.5274537037037037</v>
      </c>
      <c r="D258" t="s">
        <v>419</v>
      </c>
      <c r="E258">
        <v>0.67</v>
      </c>
      <c r="F258">
        <v>9.5808</v>
      </c>
      <c r="G258" t="s">
        <v>420</v>
      </c>
      <c r="H258">
        <v>1.655</v>
      </c>
      <c r="I258">
        <v>83.9055</v>
      </c>
      <c r="K258" s="2">
        <v>0.528472222222222</v>
      </c>
      <c r="L258" s="3">
        <f t="shared" si="18"/>
        <v>269.5284722222222</v>
      </c>
      <c r="M258">
        <f t="shared" si="19"/>
        <v>510.8016463713719</v>
      </c>
      <c r="N258">
        <f t="shared" si="24"/>
        <v>129.70693871248724</v>
      </c>
    </row>
    <row r="259" spans="1:14" ht="12.75">
      <c r="A259" t="s">
        <v>215</v>
      </c>
      <c r="B259" s="1">
        <v>36794</v>
      </c>
      <c r="C259" s="2">
        <v>0.529537037037037</v>
      </c>
      <c r="D259" t="s">
        <v>419</v>
      </c>
      <c r="E259">
        <v>0.671</v>
      </c>
      <c r="F259">
        <v>9.2823</v>
      </c>
      <c r="G259" t="s">
        <v>420</v>
      </c>
      <c r="H259">
        <v>1.656</v>
      </c>
      <c r="I259">
        <v>82.8188</v>
      </c>
      <c r="K259" s="2">
        <v>0.530555555555555</v>
      </c>
      <c r="L259" s="3">
        <f t="shared" si="18"/>
        <v>269.53055555555557</v>
      </c>
      <c r="M259">
        <f t="shared" si="19"/>
        <v>494.887078543857</v>
      </c>
      <c r="N259">
        <f t="shared" si="24"/>
        <v>128.4375465526298</v>
      </c>
    </row>
    <row r="260" spans="1:14" ht="12.75">
      <c r="A260" t="s">
        <v>216</v>
      </c>
      <c r="B260" s="1">
        <v>36794</v>
      </c>
      <c r="C260" s="2">
        <v>0.5316203703703704</v>
      </c>
      <c r="D260" t="s">
        <v>419</v>
      </c>
      <c r="E260">
        <v>0.67</v>
      </c>
      <c r="F260">
        <v>9.8806</v>
      </c>
      <c r="G260" t="s">
        <v>420</v>
      </c>
      <c r="H260">
        <v>1.655</v>
      </c>
      <c r="I260">
        <v>83.1681</v>
      </c>
      <c r="K260" s="2">
        <v>0.532638888888889</v>
      </c>
      <c r="L260" s="3">
        <f t="shared" si="18"/>
        <v>269.53263888888887</v>
      </c>
      <c r="M260">
        <f t="shared" si="19"/>
        <v>526.7855238745175</v>
      </c>
      <c r="N260">
        <f t="shared" si="24"/>
        <v>128.84556963299994</v>
      </c>
    </row>
    <row r="261" spans="1:14" ht="12.75">
      <c r="A261" t="s">
        <v>217</v>
      </c>
      <c r="B261" s="1">
        <v>36794</v>
      </c>
      <c r="C261" s="2">
        <v>0.5337037037037037</v>
      </c>
      <c r="D261" t="s">
        <v>419</v>
      </c>
      <c r="E261">
        <v>0.671</v>
      </c>
      <c r="F261">
        <v>9.3439</v>
      </c>
      <c r="G261" t="s">
        <v>420</v>
      </c>
      <c r="H261">
        <v>1.658</v>
      </c>
      <c r="I261">
        <v>84.2445</v>
      </c>
      <c r="K261" s="2">
        <v>0.534722222222222</v>
      </c>
      <c r="L261" s="3">
        <f t="shared" si="18"/>
        <v>269.53472222222223</v>
      </c>
      <c r="M261">
        <f t="shared" si="19"/>
        <v>498.17129086605104</v>
      </c>
      <c r="N261">
        <f t="shared" si="24"/>
        <v>130.10293019329302</v>
      </c>
    </row>
    <row r="262" spans="1:14" ht="12.75">
      <c r="A262" t="s">
        <v>218</v>
      </c>
      <c r="B262" s="1">
        <v>36794</v>
      </c>
      <c r="C262" s="2">
        <v>0.535787037037037</v>
      </c>
      <c r="D262" t="s">
        <v>419</v>
      </c>
      <c r="E262">
        <v>0.67</v>
      </c>
      <c r="F262">
        <v>9.3991</v>
      </c>
      <c r="G262" t="s">
        <v>420</v>
      </c>
      <c r="H262">
        <v>1.658</v>
      </c>
      <c r="I262">
        <v>81.9642</v>
      </c>
      <c r="K262" s="2">
        <v>0.536805555555555</v>
      </c>
      <c r="L262" s="3">
        <f aca="true" t="shared" si="25" ref="L262:L325">B262-DATE(1999,12,31)+K262</f>
        <v>269.53680555555553</v>
      </c>
      <c r="M262">
        <f t="shared" si="19"/>
        <v>501.11428632360156</v>
      </c>
      <c r="N262">
        <f t="shared" si="24"/>
        <v>127.43927422373119</v>
      </c>
    </row>
    <row r="263" spans="1:14" ht="12.75">
      <c r="A263" t="s">
        <v>219</v>
      </c>
      <c r="B263" s="1">
        <v>36794</v>
      </c>
      <c r="C263" s="2">
        <v>0.5378703703703703</v>
      </c>
      <c r="D263" t="s">
        <v>419</v>
      </c>
      <c r="E263">
        <v>0.671</v>
      </c>
      <c r="F263">
        <v>9.9012</v>
      </c>
      <c r="G263" t="s">
        <v>420</v>
      </c>
      <c r="H263">
        <v>1.658</v>
      </c>
      <c r="I263">
        <v>84.9848</v>
      </c>
      <c r="K263" s="2">
        <v>0.538888888888889</v>
      </c>
      <c r="L263" s="3">
        <f t="shared" si="25"/>
        <v>269.5388888888889</v>
      </c>
      <c r="M263">
        <f t="shared" si="19"/>
        <v>527.8838156575888</v>
      </c>
      <c r="N263">
        <f t="shared" si="24"/>
        <v>130.96768681052177</v>
      </c>
    </row>
    <row r="264" spans="1:14" ht="12.75">
      <c r="A264" t="s">
        <v>427</v>
      </c>
      <c r="B264" s="1">
        <v>36794</v>
      </c>
      <c r="C264">
        <f>AVERAGE(C263,C265)</f>
        <v>0.5399594907407408</v>
      </c>
      <c r="D264" t="s">
        <v>419</v>
      </c>
      <c r="E264" t="s">
        <v>427</v>
      </c>
      <c r="F264" t="s">
        <v>427</v>
      </c>
      <c r="G264" t="s">
        <v>420</v>
      </c>
      <c r="H264" t="s">
        <v>427</v>
      </c>
      <c r="I264" t="s">
        <v>427</v>
      </c>
      <c r="K264" s="2">
        <v>0.540972222222222</v>
      </c>
      <c r="L264" s="3">
        <f t="shared" si="25"/>
        <v>269.5409722222222</v>
      </c>
      <c r="M264" t="s">
        <v>427</v>
      </c>
      <c r="N264" t="s">
        <v>427</v>
      </c>
    </row>
    <row r="265" spans="1:14" ht="12.75">
      <c r="A265" t="s">
        <v>220</v>
      </c>
      <c r="B265" s="1">
        <v>36794</v>
      </c>
      <c r="C265" s="2">
        <v>0.5420486111111111</v>
      </c>
      <c r="D265" t="s">
        <v>419</v>
      </c>
      <c r="E265">
        <v>0.671</v>
      </c>
      <c r="F265">
        <v>9.2068</v>
      </c>
      <c r="G265" t="s">
        <v>420</v>
      </c>
      <c r="H265">
        <v>1.658</v>
      </c>
      <c r="I265">
        <v>86.3569</v>
      </c>
      <c r="K265" s="2">
        <v>0.543055555555555</v>
      </c>
      <c r="L265" s="3">
        <f t="shared" si="25"/>
        <v>269.54305555555555</v>
      </c>
      <c r="M265">
        <f t="shared" si="19"/>
        <v>490.8617858437653</v>
      </c>
      <c r="N265">
        <f aca="true" t="shared" si="26" ref="N265:N276">(277-103)/(-62+(AVERAGE($P$207,$P$367)))*I265+277-((277-103)/(-62+(AVERAGE($P$207,$P$367)))*210)</f>
        <v>132.57045940879206</v>
      </c>
    </row>
    <row r="266" spans="1:14" ht="12.75">
      <c r="A266" t="s">
        <v>221</v>
      </c>
      <c r="B266" s="1">
        <v>36794</v>
      </c>
      <c r="C266" s="2">
        <v>0.5441319444444445</v>
      </c>
      <c r="D266" t="s">
        <v>419</v>
      </c>
      <c r="E266">
        <v>0.67</v>
      </c>
      <c r="F266">
        <v>9.2311</v>
      </c>
      <c r="G266" t="s">
        <v>420</v>
      </c>
      <c r="H266">
        <v>1.656</v>
      </c>
      <c r="I266">
        <v>82.2567</v>
      </c>
      <c r="K266" s="2">
        <v>0.545138888888889</v>
      </c>
      <c r="L266" s="3">
        <f t="shared" si="25"/>
        <v>269.5451388888889</v>
      </c>
      <c r="M266">
        <f t="shared" si="19"/>
        <v>492.1573436267088</v>
      </c>
      <c r="N266">
        <f t="shared" si="26"/>
        <v>127.7809482890282</v>
      </c>
    </row>
    <row r="267" spans="1:14" ht="12.75">
      <c r="A267" t="s">
        <v>222</v>
      </c>
      <c r="B267" s="1">
        <v>36794</v>
      </c>
      <c r="C267" s="2">
        <v>0.5462152777777778</v>
      </c>
      <c r="D267" t="s">
        <v>419</v>
      </c>
      <c r="E267">
        <v>0.671</v>
      </c>
      <c r="F267">
        <v>9.2672</v>
      </c>
      <c r="G267" t="s">
        <v>420</v>
      </c>
      <c r="H267">
        <v>1.658</v>
      </c>
      <c r="I267">
        <v>88.0587</v>
      </c>
      <c r="K267" s="2">
        <v>0.547222222222222</v>
      </c>
      <c r="L267" s="3">
        <f t="shared" si="25"/>
        <v>269.5472222222222</v>
      </c>
      <c r="M267">
        <f t="shared" si="19"/>
        <v>494.08202000383875</v>
      </c>
      <c r="N267">
        <f t="shared" si="26"/>
        <v>134.55836000476646</v>
      </c>
    </row>
    <row r="268" spans="1:14" ht="12.75">
      <c r="A268" t="s">
        <v>223</v>
      </c>
      <c r="B268" s="1">
        <v>36794</v>
      </c>
      <c r="C268" s="2">
        <v>0.5482986111111111</v>
      </c>
      <c r="D268" t="s">
        <v>419</v>
      </c>
      <c r="E268">
        <v>0.671</v>
      </c>
      <c r="F268">
        <v>9.0146</v>
      </c>
      <c r="G268" t="s">
        <v>420</v>
      </c>
      <c r="H268">
        <v>1.658</v>
      </c>
      <c r="I268">
        <v>83.6852</v>
      </c>
      <c r="K268" s="2">
        <v>0.549305555555555</v>
      </c>
      <c r="L268" s="3">
        <f t="shared" si="25"/>
        <v>269.5493055555556</v>
      </c>
      <c r="M268">
        <f t="shared" si="19"/>
        <v>480.61461687743923</v>
      </c>
      <c r="N268">
        <f t="shared" si="26"/>
        <v>129.4496026557866</v>
      </c>
    </row>
    <row r="269" spans="1:14" ht="12.75">
      <c r="A269" t="s">
        <v>224</v>
      </c>
      <c r="B269" s="1">
        <v>36794</v>
      </c>
      <c r="C269" s="2">
        <v>0.5503819444444444</v>
      </c>
      <c r="D269" t="s">
        <v>419</v>
      </c>
      <c r="E269">
        <v>0.671</v>
      </c>
      <c r="F269">
        <v>9.6232</v>
      </c>
      <c r="G269" t="s">
        <v>420</v>
      </c>
      <c r="H269">
        <v>1.658</v>
      </c>
      <c r="I269">
        <v>85.8998</v>
      </c>
      <c r="K269" s="2">
        <v>0.551388888888888</v>
      </c>
      <c r="L269" s="3">
        <f t="shared" si="25"/>
        <v>269.5513888888889</v>
      </c>
      <c r="M269">
        <f t="shared" si="19"/>
        <v>513.0622080996354</v>
      </c>
      <c r="N269">
        <f t="shared" si="26"/>
        <v>132.03651337375865</v>
      </c>
    </row>
    <row r="270" spans="1:14" ht="12.75">
      <c r="A270" t="s">
        <v>225</v>
      </c>
      <c r="B270" s="1">
        <v>36794</v>
      </c>
      <c r="C270" s="2">
        <v>0.5524652777777778</v>
      </c>
      <c r="D270" t="s">
        <v>419</v>
      </c>
      <c r="E270">
        <v>0.675</v>
      </c>
      <c r="F270">
        <v>9.4949</v>
      </c>
      <c r="G270" t="s">
        <v>420</v>
      </c>
      <c r="H270">
        <v>1.661</v>
      </c>
      <c r="I270">
        <v>86.501</v>
      </c>
      <c r="K270" s="2">
        <v>0.553472222222222</v>
      </c>
      <c r="L270" s="3">
        <f t="shared" si="25"/>
        <v>269.55347222222224</v>
      </c>
      <c r="M270">
        <f t="shared" si="19"/>
        <v>506.22187626623446</v>
      </c>
      <c r="N270">
        <f t="shared" si="26"/>
        <v>132.73878499104612</v>
      </c>
    </row>
    <row r="271" spans="1:14" ht="12.75">
      <c r="A271" t="s">
        <v>226</v>
      </c>
      <c r="B271" s="1">
        <v>36794</v>
      </c>
      <c r="C271" s="2">
        <v>0.5545601851851852</v>
      </c>
      <c r="D271" t="s">
        <v>419</v>
      </c>
      <c r="E271">
        <v>0.671</v>
      </c>
      <c r="F271">
        <v>8.362</v>
      </c>
      <c r="G271" t="s">
        <v>420</v>
      </c>
      <c r="H271">
        <v>1.66</v>
      </c>
      <c r="I271">
        <v>87.9454</v>
      </c>
      <c r="K271" s="2">
        <v>0.555555555555555</v>
      </c>
      <c r="L271" s="3">
        <f t="shared" si="25"/>
        <v>269.55555555555554</v>
      </c>
      <c r="M271">
        <f t="shared" si="19"/>
        <v>445.82115971081873</v>
      </c>
      <c r="N271">
        <f t="shared" si="26"/>
        <v>134.42601240955904</v>
      </c>
    </row>
    <row r="272" spans="1:14" ht="12.75">
      <c r="A272" t="s">
        <v>227</v>
      </c>
      <c r="B272" s="1">
        <v>36794</v>
      </c>
      <c r="C272" s="2">
        <v>0.5566435185185185</v>
      </c>
      <c r="D272" t="s">
        <v>419</v>
      </c>
      <c r="E272">
        <v>0.67</v>
      </c>
      <c r="F272">
        <v>9.7786</v>
      </c>
      <c r="G272" t="s">
        <v>420</v>
      </c>
      <c r="H272">
        <v>1.658</v>
      </c>
      <c r="I272">
        <v>86.395</v>
      </c>
      <c r="K272" s="2">
        <v>0.557638888888889</v>
      </c>
      <c r="L272" s="3">
        <f t="shared" si="25"/>
        <v>269.5576388888889</v>
      </c>
      <c r="M272">
        <f t="shared" si="19"/>
        <v>521.3473800942612</v>
      </c>
      <c r="N272">
        <f t="shared" si="26"/>
        <v>132.61496464601535</v>
      </c>
    </row>
    <row r="273" spans="1:14" ht="12.75">
      <c r="A273" t="s">
        <v>228</v>
      </c>
      <c r="B273" s="1">
        <v>36794</v>
      </c>
      <c r="C273" s="2">
        <v>0.5587268518518519</v>
      </c>
      <c r="D273" t="s">
        <v>419</v>
      </c>
      <c r="E273">
        <v>0.675</v>
      </c>
      <c r="F273">
        <v>9.2571</v>
      </c>
      <c r="G273" t="s">
        <v>420</v>
      </c>
      <c r="H273">
        <v>1.66</v>
      </c>
      <c r="I273">
        <v>90.6672</v>
      </c>
      <c r="K273" s="2">
        <v>0.559722222222222</v>
      </c>
      <c r="L273" s="3">
        <f t="shared" si="25"/>
        <v>269.5597222222222</v>
      </c>
      <c r="M273">
        <f aca="true" t="shared" si="27" ref="M273:M335">500*F273/AVERAGE($Q$367,$Q$207)</f>
        <v>493.54353713932306</v>
      </c>
      <c r="N273">
        <f t="shared" si="26"/>
        <v>137.6053917973385</v>
      </c>
    </row>
    <row r="274" spans="1:14" ht="12.75">
      <c r="A274" t="s">
        <v>229</v>
      </c>
      <c r="B274" s="1">
        <v>36794</v>
      </c>
      <c r="C274" s="2">
        <v>0.5608101851851852</v>
      </c>
      <c r="D274" t="s">
        <v>419</v>
      </c>
      <c r="E274">
        <v>0.67</v>
      </c>
      <c r="F274">
        <v>9.4973</v>
      </c>
      <c r="G274" t="s">
        <v>420</v>
      </c>
      <c r="H274">
        <v>1.656</v>
      </c>
      <c r="I274">
        <v>86.1948</v>
      </c>
      <c r="K274" s="2">
        <v>0.561805555555555</v>
      </c>
      <c r="L274" s="3">
        <f t="shared" si="25"/>
        <v>269.56180555555557</v>
      </c>
      <c r="M274">
        <f t="shared" si="27"/>
        <v>506.3498325904758</v>
      </c>
      <c r="N274">
        <f t="shared" si="26"/>
        <v>132.38110773021205</v>
      </c>
    </row>
    <row r="275" spans="1:14" ht="12.75">
      <c r="A275" t="s">
        <v>230</v>
      </c>
      <c r="B275" s="1">
        <v>36794</v>
      </c>
      <c r="C275" s="2">
        <v>0.5628935185185185</v>
      </c>
      <c r="D275" t="s">
        <v>419</v>
      </c>
      <c r="E275">
        <v>0.671</v>
      </c>
      <c r="F275">
        <v>9.2237</v>
      </c>
      <c r="G275" t="s">
        <v>420</v>
      </c>
      <c r="H275">
        <v>1.658</v>
      </c>
      <c r="I275">
        <v>91.4711</v>
      </c>
      <c r="K275" s="2">
        <v>0.563888888888889</v>
      </c>
      <c r="L275" s="3">
        <f t="shared" si="25"/>
        <v>269.56388888888887</v>
      </c>
      <c r="M275">
        <f t="shared" si="27"/>
        <v>491.7628116269646</v>
      </c>
      <c r="N275">
        <f t="shared" si="26"/>
        <v>138.54444062158566</v>
      </c>
    </row>
    <row r="276" spans="1:14" ht="12.75">
      <c r="A276" t="s">
        <v>231</v>
      </c>
      <c r="B276" s="1">
        <v>36794</v>
      </c>
      <c r="C276" s="2">
        <v>0.5649768518518519</v>
      </c>
      <c r="D276" t="s">
        <v>419</v>
      </c>
      <c r="E276">
        <v>0.67</v>
      </c>
      <c r="F276">
        <v>9.3646</v>
      </c>
      <c r="G276" t="s">
        <v>420</v>
      </c>
      <c r="H276">
        <v>1.658</v>
      </c>
      <c r="I276">
        <v>87.5905</v>
      </c>
      <c r="K276" s="2">
        <v>0.565972222222222</v>
      </c>
      <c r="L276" s="3">
        <f t="shared" si="25"/>
        <v>269.56597222222223</v>
      </c>
      <c r="M276">
        <f t="shared" si="27"/>
        <v>499.27491416263246</v>
      </c>
      <c r="N276">
        <f t="shared" si="26"/>
        <v>134.0114478769987</v>
      </c>
    </row>
    <row r="277" spans="1:14" ht="12.75">
      <c r="A277" t="s">
        <v>427</v>
      </c>
      <c r="B277" s="1">
        <v>36794</v>
      </c>
      <c r="C277">
        <f>AVERAGE(C276,C278)</f>
        <v>0.5670659722222222</v>
      </c>
      <c r="D277" t="s">
        <v>419</v>
      </c>
      <c r="E277" t="s">
        <v>427</v>
      </c>
      <c r="F277" t="s">
        <v>427</v>
      </c>
      <c r="G277" t="s">
        <v>420</v>
      </c>
      <c r="H277" t="s">
        <v>427</v>
      </c>
      <c r="I277" t="s">
        <v>427</v>
      </c>
      <c r="K277" s="2">
        <v>0.568055555555555</v>
      </c>
      <c r="L277" s="3">
        <f t="shared" si="25"/>
        <v>269.56805555555553</v>
      </c>
      <c r="M277" t="s">
        <v>427</v>
      </c>
      <c r="N277" t="s">
        <v>427</v>
      </c>
    </row>
    <row r="278" spans="1:14" ht="12.75">
      <c r="A278" t="s">
        <v>232</v>
      </c>
      <c r="B278" s="1">
        <v>36794</v>
      </c>
      <c r="C278" s="2">
        <v>0.5691550925925926</v>
      </c>
      <c r="D278" t="s">
        <v>419</v>
      </c>
      <c r="E278">
        <v>0.671</v>
      </c>
      <c r="F278">
        <v>9.457</v>
      </c>
      <c r="G278" t="s">
        <v>420</v>
      </c>
      <c r="H278">
        <v>1.658</v>
      </c>
      <c r="I278">
        <v>85.3849</v>
      </c>
      <c r="K278" s="2">
        <v>0.570138888888888</v>
      </c>
      <c r="L278" s="3">
        <f t="shared" si="25"/>
        <v>269.5701388888889</v>
      </c>
      <c r="M278">
        <f t="shared" si="27"/>
        <v>504.20123264592354</v>
      </c>
      <c r="N278">
        <f>(277-103)/(-62+(AVERAGE($P$207,$P$367)))*I278+277-((277-103)/(-62+(AVERAGE($P$207,$P$367)))*210)</f>
        <v>131.43505020718962</v>
      </c>
    </row>
    <row r="279" spans="1:14" ht="12.75">
      <c r="A279" t="s">
        <v>233</v>
      </c>
      <c r="B279" s="1">
        <v>36794</v>
      </c>
      <c r="C279" s="2">
        <v>0.5712384259259259</v>
      </c>
      <c r="D279" t="s">
        <v>419</v>
      </c>
      <c r="E279">
        <v>0.673</v>
      </c>
      <c r="F279">
        <v>9.6573</v>
      </c>
      <c r="G279" t="s">
        <v>420</v>
      </c>
      <c r="H279">
        <v>1.66</v>
      </c>
      <c r="I279">
        <v>88.4589</v>
      </c>
      <c r="K279" s="2">
        <v>0.572222222222222</v>
      </c>
      <c r="L279" s="3">
        <f t="shared" si="25"/>
        <v>269.5722222222222</v>
      </c>
      <c r="M279">
        <f t="shared" si="27"/>
        <v>514.8802542065641</v>
      </c>
      <c r="N279">
        <f>(277-103)/(-62+(AVERAGE($P$207,$P$367)))*I279+277-((277-103)/(-62+(AVERAGE($P$207,$P$367)))*210)</f>
        <v>135.02584021308056</v>
      </c>
    </row>
    <row r="280" spans="1:14" ht="12.75">
      <c r="A280" t="s">
        <v>234</v>
      </c>
      <c r="B280" s="1">
        <v>36794</v>
      </c>
      <c r="C280" s="2">
        <v>0.5733217592592593</v>
      </c>
      <c r="D280" t="s">
        <v>419</v>
      </c>
      <c r="E280">
        <v>0.671</v>
      </c>
      <c r="F280">
        <v>8.8499</v>
      </c>
      <c r="G280" t="s">
        <v>420</v>
      </c>
      <c r="H280">
        <v>1.658</v>
      </c>
      <c r="I280">
        <v>89.5101</v>
      </c>
      <c r="K280" s="2">
        <v>0.574305555555555</v>
      </c>
      <c r="L280" s="3">
        <f t="shared" si="25"/>
        <v>269.57430555555555</v>
      </c>
      <c r="M280">
        <f t="shared" si="27"/>
        <v>471.8336141263782</v>
      </c>
      <c r="N280">
        <f>(277-103)/(-62+(AVERAGE($P$207,$P$367)))*I280+277-((277-103)/(-62+(AVERAGE($P$207,$P$367)))*210)</f>
        <v>136.25376423851728</v>
      </c>
    </row>
    <row r="281" spans="1:14" ht="12.75">
      <c r="A281" t="s">
        <v>235</v>
      </c>
      <c r="B281" s="1">
        <v>36794</v>
      </c>
      <c r="C281" s="2">
        <v>0.5754050925925925</v>
      </c>
      <c r="D281" t="s">
        <v>419</v>
      </c>
      <c r="E281">
        <v>0.671</v>
      </c>
      <c r="F281">
        <v>9.3413</v>
      </c>
      <c r="G281" t="s">
        <v>420</v>
      </c>
      <c r="H281">
        <v>1.658</v>
      </c>
      <c r="I281">
        <v>91.9908</v>
      </c>
      <c r="K281" s="2">
        <v>0.576388888888888</v>
      </c>
      <c r="L281" s="3">
        <f t="shared" si="25"/>
        <v>269.5763888888889</v>
      </c>
      <c r="M281">
        <f t="shared" si="27"/>
        <v>498.0326715147897</v>
      </c>
      <c r="N281">
        <f>(277-103)/(-62+(AVERAGE($P$207,$P$367)))*I281+277-((277-103)/(-62+(AVERAGE($P$207,$P$367)))*210)</f>
        <v>139.1515107471749</v>
      </c>
    </row>
    <row r="282" spans="1:14" ht="12.75">
      <c r="A282" t="s">
        <v>427</v>
      </c>
      <c r="B282" s="1">
        <v>36794</v>
      </c>
      <c r="C282">
        <f>AVERAGE(C281,C283)</f>
        <v>0.5774884259259259</v>
      </c>
      <c r="D282" t="s">
        <v>419</v>
      </c>
      <c r="E282" t="s">
        <v>427</v>
      </c>
      <c r="F282" t="s">
        <v>427</v>
      </c>
      <c r="G282" t="s">
        <v>420</v>
      </c>
      <c r="H282" t="s">
        <v>427</v>
      </c>
      <c r="I282" t="s">
        <v>427</v>
      </c>
      <c r="K282" s="2">
        <v>0.578472222222222</v>
      </c>
      <c r="L282" s="3">
        <f t="shared" si="25"/>
        <v>269.5784722222222</v>
      </c>
      <c r="M282" t="s">
        <v>427</v>
      </c>
      <c r="N282" t="s">
        <v>427</v>
      </c>
    </row>
    <row r="283" spans="1:14" ht="12.75">
      <c r="A283" t="s">
        <v>236</v>
      </c>
      <c r="B283" s="1">
        <v>36794</v>
      </c>
      <c r="C283" s="2">
        <v>0.5795717592592592</v>
      </c>
      <c r="D283" t="s">
        <v>419</v>
      </c>
      <c r="E283">
        <v>0.673</v>
      </c>
      <c r="F283">
        <v>10.0323</v>
      </c>
      <c r="G283" t="s">
        <v>420</v>
      </c>
      <c r="H283">
        <v>1.66</v>
      </c>
      <c r="I283">
        <v>87.4403</v>
      </c>
      <c r="K283" s="2">
        <v>0.580555555555555</v>
      </c>
      <c r="L283" s="3">
        <f t="shared" si="25"/>
        <v>269.5805555555556</v>
      </c>
      <c r="M283">
        <f t="shared" si="27"/>
        <v>534.8734298692713</v>
      </c>
      <c r="N283">
        <f>(277-103)/(-62+(AVERAGE($P$207,$P$367)))*I283+277-((277-103)/(-62+(AVERAGE($P$207,$P$367)))*210)</f>
        <v>133.83599678432304</v>
      </c>
    </row>
    <row r="284" spans="1:14" ht="12.75">
      <c r="A284" t="s">
        <v>237</v>
      </c>
      <c r="B284" s="1">
        <v>36794</v>
      </c>
      <c r="C284" s="2">
        <v>0.5816666666666667</v>
      </c>
      <c r="D284" t="s">
        <v>419</v>
      </c>
      <c r="E284">
        <v>0.673</v>
      </c>
      <c r="F284">
        <v>9.5271</v>
      </c>
      <c r="G284" t="s">
        <v>420</v>
      </c>
      <c r="H284">
        <v>1.66</v>
      </c>
      <c r="I284">
        <v>85.6861</v>
      </c>
      <c r="K284" s="2">
        <v>0.582638888888888</v>
      </c>
      <c r="L284" s="3">
        <f t="shared" si="25"/>
        <v>269.5826388888889</v>
      </c>
      <c r="M284">
        <f t="shared" si="27"/>
        <v>507.9386236164723</v>
      </c>
      <c r="N284">
        <f>(277-103)/(-62+(AVERAGE($P$207,$P$367)))*I284+277-((277-103)/(-62+(AVERAGE($P$207,$P$367)))*210)</f>
        <v>131.78688688571086</v>
      </c>
    </row>
    <row r="285" spans="1:14" ht="12.75">
      <c r="A285" t="s">
        <v>427</v>
      </c>
      <c r="B285" s="1">
        <v>36794</v>
      </c>
      <c r="C285">
        <f>AVERAGE(C284,C286)</f>
        <v>0.58375</v>
      </c>
      <c r="D285" t="s">
        <v>419</v>
      </c>
      <c r="E285" t="s">
        <v>427</v>
      </c>
      <c r="F285" t="s">
        <v>427</v>
      </c>
      <c r="G285" t="s">
        <v>420</v>
      </c>
      <c r="H285" t="s">
        <v>427</v>
      </c>
      <c r="I285" t="s">
        <v>427</v>
      </c>
      <c r="K285" s="2">
        <v>0.584722222222221</v>
      </c>
      <c r="L285" s="3">
        <f t="shared" si="25"/>
        <v>269.58472222222224</v>
      </c>
      <c r="M285" t="s">
        <v>427</v>
      </c>
      <c r="N285" t="s">
        <v>427</v>
      </c>
    </row>
    <row r="286" spans="1:14" ht="12.75">
      <c r="A286" t="s">
        <v>238</v>
      </c>
      <c r="B286" s="1">
        <v>36794</v>
      </c>
      <c r="C286" s="2">
        <v>0.5858333333333333</v>
      </c>
      <c r="D286" t="s">
        <v>419</v>
      </c>
      <c r="E286">
        <v>0.673</v>
      </c>
      <c r="F286">
        <v>9.346</v>
      </c>
      <c r="G286" t="s">
        <v>420</v>
      </c>
      <c r="H286">
        <v>1.66</v>
      </c>
      <c r="I286">
        <v>86.4162</v>
      </c>
      <c r="K286" s="2">
        <v>0.586805555555554</v>
      </c>
      <c r="L286" s="3">
        <f t="shared" si="25"/>
        <v>269.58680555555554</v>
      </c>
      <c r="M286">
        <f t="shared" si="27"/>
        <v>498.28325264976223</v>
      </c>
      <c r="N286">
        <f>(277-103)/(-62+(AVERAGE($P$207,$P$367)))*I286+277-((277-103)/(-62+(AVERAGE($P$207,$P$367)))*210)</f>
        <v>132.6397287150215</v>
      </c>
    </row>
    <row r="287" spans="1:14" ht="12.75">
      <c r="A287" t="s">
        <v>239</v>
      </c>
      <c r="B287" s="1">
        <v>36794</v>
      </c>
      <c r="C287" s="2">
        <v>0.5879745370370371</v>
      </c>
      <c r="D287" t="s">
        <v>419</v>
      </c>
      <c r="E287">
        <v>0.671</v>
      </c>
      <c r="F287">
        <v>9.057</v>
      </c>
      <c r="G287" t="s">
        <v>420</v>
      </c>
      <c r="H287">
        <v>1.658</v>
      </c>
      <c r="I287">
        <v>88.7494</v>
      </c>
      <c r="K287" s="2">
        <v>0.588888888888888</v>
      </c>
      <c r="L287" s="3">
        <f t="shared" si="25"/>
        <v>269.5888888888889</v>
      </c>
      <c r="M287">
        <f t="shared" si="27"/>
        <v>482.8751786057026</v>
      </c>
      <c r="N287">
        <f>(277-103)/(-62+(AVERAGE($P$207,$P$367)))*I287+277-((277-103)/(-62+(AVERAGE($P$207,$P$367)))*210)</f>
        <v>135.36517804545244</v>
      </c>
    </row>
    <row r="288" spans="1:14" ht="12.75">
      <c r="A288" t="s">
        <v>427</v>
      </c>
      <c r="B288" s="1">
        <v>36794</v>
      </c>
      <c r="C288">
        <f>AVERAGE(C287,C289)</f>
        <v>0.5900289351851853</v>
      </c>
      <c r="D288" t="s">
        <v>419</v>
      </c>
      <c r="E288" t="s">
        <v>427</v>
      </c>
      <c r="F288" t="s">
        <v>427</v>
      </c>
      <c r="G288" t="s">
        <v>420</v>
      </c>
      <c r="H288" t="s">
        <v>427</v>
      </c>
      <c r="I288" t="s">
        <v>427</v>
      </c>
      <c r="K288" s="2">
        <v>0.590972222222222</v>
      </c>
      <c r="L288" s="3">
        <f t="shared" si="25"/>
        <v>269.5909722222222</v>
      </c>
      <c r="M288" t="s">
        <v>427</v>
      </c>
      <c r="N288" t="s">
        <v>427</v>
      </c>
    </row>
    <row r="289" spans="1:14" ht="12.75">
      <c r="A289" t="s">
        <v>240</v>
      </c>
      <c r="B289" s="1">
        <v>36794</v>
      </c>
      <c r="C289" s="2">
        <v>0.5920833333333334</v>
      </c>
      <c r="D289" t="s">
        <v>419</v>
      </c>
      <c r="E289">
        <v>0.673</v>
      </c>
      <c r="F289">
        <v>8.7604</v>
      </c>
      <c r="G289" t="s">
        <v>420</v>
      </c>
      <c r="H289">
        <v>1.66</v>
      </c>
      <c r="I289">
        <v>87.9256</v>
      </c>
      <c r="K289" s="2">
        <v>0.593055555555555</v>
      </c>
      <c r="L289" s="3">
        <f t="shared" si="25"/>
        <v>269.59305555555557</v>
      </c>
      <c r="M289">
        <f t="shared" si="27"/>
        <v>467.06190953487885</v>
      </c>
      <c r="N289">
        <f aca="true" t="shared" si="28" ref="N289:N301">(277-103)/(-62+(AVERAGE($P$207,$P$367)))*I289+277-((277-103)/(-62+(AVERAGE($P$207,$P$367)))*210)</f>
        <v>134.4028837036005</v>
      </c>
    </row>
    <row r="290" spans="1:14" ht="12.75">
      <c r="A290" t="s">
        <v>241</v>
      </c>
      <c r="B290" s="1">
        <v>36794</v>
      </c>
      <c r="C290" s="2">
        <v>0.5941666666666666</v>
      </c>
      <c r="D290" t="s">
        <v>419</v>
      </c>
      <c r="E290">
        <v>0.673</v>
      </c>
      <c r="F290">
        <v>9.5753</v>
      </c>
      <c r="G290" t="s">
        <v>420</v>
      </c>
      <c r="H290">
        <v>1.658</v>
      </c>
      <c r="I290">
        <v>84.8214</v>
      </c>
      <c r="K290" s="2">
        <v>0.595138888888888</v>
      </c>
      <c r="L290" s="3">
        <f t="shared" si="25"/>
        <v>269.59513888888887</v>
      </c>
      <c r="M290">
        <f t="shared" si="27"/>
        <v>510.5084131283189</v>
      </c>
      <c r="N290">
        <f t="shared" si="28"/>
        <v>130.77681658054044</v>
      </c>
    </row>
    <row r="291" spans="1:14" ht="12.75">
      <c r="A291" t="s">
        <v>242</v>
      </c>
      <c r="B291" s="1">
        <v>36794</v>
      </c>
      <c r="C291" s="2">
        <v>0.59625</v>
      </c>
      <c r="D291" t="s">
        <v>419</v>
      </c>
      <c r="E291">
        <v>0.671</v>
      </c>
      <c r="F291">
        <v>9.8704</v>
      </c>
      <c r="G291" t="s">
        <v>420</v>
      </c>
      <c r="H291">
        <v>1.66</v>
      </c>
      <c r="I291">
        <v>88.9735</v>
      </c>
      <c r="K291" s="2">
        <v>0.597222222222222</v>
      </c>
      <c r="L291" s="3">
        <f t="shared" si="25"/>
        <v>269.59722222222223</v>
      </c>
      <c r="M291">
        <f t="shared" si="27"/>
        <v>526.2417094964918</v>
      </c>
      <c r="N291">
        <f t="shared" si="28"/>
        <v>135.62695294471078</v>
      </c>
    </row>
    <row r="292" spans="1:14" ht="12.75">
      <c r="A292" t="s">
        <v>243</v>
      </c>
      <c r="B292" s="1">
        <v>36794</v>
      </c>
      <c r="C292" s="2">
        <v>0.5983449074074074</v>
      </c>
      <c r="D292" t="s">
        <v>419</v>
      </c>
      <c r="E292">
        <v>0.673</v>
      </c>
      <c r="F292">
        <v>9.3265</v>
      </c>
      <c r="G292" t="s">
        <v>420</v>
      </c>
      <c r="H292">
        <v>1.66</v>
      </c>
      <c r="I292">
        <v>84.9543</v>
      </c>
      <c r="K292" s="2">
        <v>0.599305555555555</v>
      </c>
      <c r="L292" s="3">
        <f t="shared" si="25"/>
        <v>269.59930555555553</v>
      </c>
      <c r="M292">
        <f t="shared" si="27"/>
        <v>497.24360751530145</v>
      </c>
      <c r="N292">
        <f t="shared" si="28"/>
        <v>130.93205925841383</v>
      </c>
    </row>
    <row r="293" spans="1:14" ht="12.75">
      <c r="A293" t="s">
        <v>244</v>
      </c>
      <c r="B293" s="1">
        <v>36794</v>
      </c>
      <c r="C293" s="2">
        <v>0.6004282407407407</v>
      </c>
      <c r="D293" t="s">
        <v>419</v>
      </c>
      <c r="E293">
        <v>0.671</v>
      </c>
      <c r="F293">
        <v>9.3249</v>
      </c>
      <c r="G293" t="s">
        <v>420</v>
      </c>
      <c r="H293">
        <v>1.66</v>
      </c>
      <c r="I293">
        <v>88.7889</v>
      </c>
      <c r="K293" s="2">
        <v>0.601388888888888</v>
      </c>
      <c r="L293" s="3">
        <f t="shared" si="25"/>
        <v>269.6013888888889</v>
      </c>
      <c r="M293">
        <f t="shared" si="27"/>
        <v>497.1583032991406</v>
      </c>
      <c r="N293">
        <f t="shared" si="28"/>
        <v>135.41131864572336</v>
      </c>
    </row>
    <row r="294" spans="1:14" ht="12.75">
      <c r="A294" t="s">
        <v>245</v>
      </c>
      <c r="B294" s="1">
        <v>36794</v>
      </c>
      <c r="C294" s="2">
        <v>0.6025115740740741</v>
      </c>
      <c r="D294" t="s">
        <v>419</v>
      </c>
      <c r="E294">
        <v>0.673</v>
      </c>
      <c r="F294">
        <v>9.7938</v>
      </c>
      <c r="G294" t="s">
        <v>420</v>
      </c>
      <c r="H294">
        <v>1.66</v>
      </c>
      <c r="I294">
        <v>83.366</v>
      </c>
      <c r="K294" s="2">
        <v>0.603472222222222</v>
      </c>
      <c r="L294" s="3">
        <f t="shared" si="25"/>
        <v>269.6034722222222</v>
      </c>
      <c r="M294">
        <f t="shared" si="27"/>
        <v>522.1577701477895</v>
      </c>
      <c r="N294">
        <f t="shared" si="28"/>
        <v>129.07673988093936</v>
      </c>
    </row>
    <row r="295" spans="1:14" ht="12.75">
      <c r="A295" t="s">
        <v>246</v>
      </c>
      <c r="B295" s="1">
        <v>36794</v>
      </c>
      <c r="C295" s="2">
        <v>0.6045949074074074</v>
      </c>
      <c r="D295" t="s">
        <v>419</v>
      </c>
      <c r="E295">
        <v>0.673</v>
      </c>
      <c r="F295">
        <v>9.9251</v>
      </c>
      <c r="G295" t="s">
        <v>420</v>
      </c>
      <c r="H295">
        <v>1.66</v>
      </c>
      <c r="I295">
        <v>88.4228</v>
      </c>
      <c r="K295" s="2">
        <v>0.605555555555555</v>
      </c>
      <c r="L295" s="3">
        <f t="shared" si="25"/>
        <v>269.60555555555555</v>
      </c>
      <c r="M295">
        <f t="shared" si="27"/>
        <v>529.1580473864922</v>
      </c>
      <c r="N295">
        <f t="shared" si="28"/>
        <v>134.98367120878234</v>
      </c>
    </row>
    <row r="296" spans="1:14" ht="12.75">
      <c r="A296" t="s">
        <v>247</v>
      </c>
      <c r="B296" s="1">
        <v>36794</v>
      </c>
      <c r="C296" s="2">
        <v>0.6066782407407407</v>
      </c>
      <c r="D296" t="s">
        <v>419</v>
      </c>
      <c r="E296">
        <v>0.673</v>
      </c>
      <c r="F296">
        <v>9.2332</v>
      </c>
      <c r="G296" t="s">
        <v>420</v>
      </c>
      <c r="H296">
        <v>1.66</v>
      </c>
      <c r="I296">
        <v>84.1982</v>
      </c>
      <c r="K296" s="2">
        <v>0.607638888888888</v>
      </c>
      <c r="L296" s="3">
        <f t="shared" si="25"/>
        <v>269.6076388888889</v>
      </c>
      <c r="M296">
        <f t="shared" si="27"/>
        <v>492.26930541042</v>
      </c>
      <c r="N296">
        <f t="shared" si="28"/>
        <v>130.04884640107676</v>
      </c>
    </row>
    <row r="297" spans="1:14" ht="12.75">
      <c r="A297" t="s">
        <v>248</v>
      </c>
      <c r="B297" s="1">
        <v>36794</v>
      </c>
      <c r="C297" s="2">
        <v>0.608761574074074</v>
      </c>
      <c r="D297" t="s">
        <v>419</v>
      </c>
      <c r="E297">
        <v>0.673</v>
      </c>
      <c r="F297">
        <v>9.7418</v>
      </c>
      <c r="G297" t="s">
        <v>420</v>
      </c>
      <c r="H297">
        <v>1.66</v>
      </c>
      <c r="I297">
        <v>85.335</v>
      </c>
      <c r="K297" s="2">
        <v>0.609722222222222</v>
      </c>
      <c r="L297" s="3">
        <f t="shared" si="25"/>
        <v>269.6097222222222</v>
      </c>
      <c r="M297">
        <f t="shared" si="27"/>
        <v>519.3853831225608</v>
      </c>
      <c r="N297">
        <f t="shared" si="28"/>
        <v>131.37676119570816</v>
      </c>
    </row>
    <row r="298" spans="1:14" ht="12.75">
      <c r="A298" t="s">
        <v>249</v>
      </c>
      <c r="B298" s="1">
        <v>36794</v>
      </c>
      <c r="C298" s="2">
        <v>0.6108564814814815</v>
      </c>
      <c r="D298" t="s">
        <v>419</v>
      </c>
      <c r="E298">
        <v>0.673</v>
      </c>
      <c r="F298">
        <v>9.7102</v>
      </c>
      <c r="G298" t="s">
        <v>420</v>
      </c>
      <c r="H298">
        <v>1.66</v>
      </c>
      <c r="I298">
        <v>85.6595</v>
      </c>
      <c r="K298" s="2">
        <v>0.611805555555555</v>
      </c>
      <c r="L298" s="3">
        <f t="shared" si="25"/>
        <v>269.6118055555556</v>
      </c>
      <c r="M298">
        <f t="shared" si="27"/>
        <v>517.7006248533835</v>
      </c>
      <c r="N298">
        <f t="shared" si="28"/>
        <v>131.75581498780693</v>
      </c>
    </row>
    <row r="299" spans="1:14" ht="12.75">
      <c r="A299" t="s">
        <v>250</v>
      </c>
      <c r="B299" s="1">
        <v>36794</v>
      </c>
      <c r="C299" s="2">
        <v>0.6129398148148147</v>
      </c>
      <c r="D299" t="s">
        <v>419</v>
      </c>
      <c r="E299">
        <v>0.673</v>
      </c>
      <c r="F299">
        <v>9.5592</v>
      </c>
      <c r="G299" t="s">
        <v>420</v>
      </c>
      <c r="H299">
        <v>1.66</v>
      </c>
      <c r="I299">
        <v>88.4153</v>
      </c>
      <c r="K299" s="2">
        <v>0.613888888888888</v>
      </c>
      <c r="L299" s="3">
        <f t="shared" si="25"/>
        <v>269.6138888888889</v>
      </c>
      <c r="M299">
        <f t="shared" si="27"/>
        <v>509.6500394532</v>
      </c>
      <c r="N299">
        <f t="shared" si="28"/>
        <v>134.97491033531318</v>
      </c>
    </row>
    <row r="300" spans="1:14" ht="12.75">
      <c r="A300" t="s">
        <v>251</v>
      </c>
      <c r="B300" s="1">
        <v>36794</v>
      </c>
      <c r="C300" s="2">
        <v>0.6150231481481482</v>
      </c>
      <c r="D300" t="s">
        <v>419</v>
      </c>
      <c r="E300">
        <v>0.671</v>
      </c>
      <c r="F300">
        <v>9.439</v>
      </c>
      <c r="G300" t="s">
        <v>420</v>
      </c>
      <c r="H300">
        <v>1.66</v>
      </c>
      <c r="I300">
        <v>85.5126</v>
      </c>
      <c r="K300" s="2">
        <v>0.615972222222221</v>
      </c>
      <c r="L300" s="3">
        <f t="shared" si="25"/>
        <v>269.61597222222224</v>
      </c>
      <c r="M300">
        <f t="shared" si="27"/>
        <v>503.2415602141136</v>
      </c>
      <c r="N300">
        <f t="shared" si="28"/>
        <v>131.58421867945773</v>
      </c>
    </row>
    <row r="301" spans="1:14" ht="12.75">
      <c r="A301" t="s">
        <v>252</v>
      </c>
      <c r="B301" s="1">
        <v>36794</v>
      </c>
      <c r="C301" s="2">
        <v>0.6171064814814815</v>
      </c>
      <c r="D301" t="s">
        <v>419</v>
      </c>
      <c r="E301">
        <v>0.676</v>
      </c>
      <c r="F301">
        <v>9.2408</v>
      </c>
      <c r="G301" t="s">
        <v>420</v>
      </c>
      <c r="H301">
        <v>1.665</v>
      </c>
      <c r="I301">
        <v>89.3529</v>
      </c>
      <c r="K301" s="2">
        <v>0.618055555555554</v>
      </c>
      <c r="L301" s="3">
        <f t="shared" si="25"/>
        <v>269.61805555555554</v>
      </c>
      <c r="M301">
        <f t="shared" si="27"/>
        <v>492.67450043718407</v>
      </c>
      <c r="N301">
        <f t="shared" si="28"/>
        <v>136.0701363306038</v>
      </c>
    </row>
    <row r="302" spans="1:14" ht="12.75">
      <c r="A302" t="s">
        <v>427</v>
      </c>
      <c r="B302" s="1">
        <v>36794</v>
      </c>
      <c r="C302">
        <f>AVERAGE(C301,C304)</f>
        <v>0.6202314814814816</v>
      </c>
      <c r="D302" t="s">
        <v>419</v>
      </c>
      <c r="E302" t="s">
        <v>427</v>
      </c>
      <c r="F302" t="s">
        <v>427</v>
      </c>
      <c r="G302" t="s">
        <v>420</v>
      </c>
      <c r="H302" t="s">
        <v>427</v>
      </c>
      <c r="I302" t="s">
        <v>427</v>
      </c>
      <c r="K302" s="2">
        <v>0.620138888888888</v>
      </c>
      <c r="L302" s="3">
        <f t="shared" si="25"/>
        <v>269.6201388888889</v>
      </c>
      <c r="M302" t="s">
        <v>427</v>
      </c>
      <c r="N302" t="s">
        <v>427</v>
      </c>
    </row>
    <row r="303" spans="1:14" ht="12.75">
      <c r="A303" t="s">
        <v>427</v>
      </c>
      <c r="B303" s="1">
        <v>36794</v>
      </c>
      <c r="C303">
        <f>AVERAGE(C302,C304)</f>
        <v>0.6217939814814815</v>
      </c>
      <c r="D303" t="s">
        <v>419</v>
      </c>
      <c r="E303" t="s">
        <v>427</v>
      </c>
      <c r="F303" t="s">
        <v>427</v>
      </c>
      <c r="G303" t="s">
        <v>420</v>
      </c>
      <c r="H303" t="s">
        <v>427</v>
      </c>
      <c r="I303" t="s">
        <v>427</v>
      </c>
      <c r="K303" s="2">
        <v>0.622222222222222</v>
      </c>
      <c r="L303" s="3">
        <f t="shared" si="25"/>
        <v>269.6222222222222</v>
      </c>
      <c r="M303" t="s">
        <v>427</v>
      </c>
      <c r="N303" t="s">
        <v>427</v>
      </c>
    </row>
    <row r="304" spans="1:14" ht="12.75">
      <c r="A304" t="s">
        <v>253</v>
      </c>
      <c r="B304" s="1">
        <v>36794</v>
      </c>
      <c r="C304" s="2">
        <v>0.6233564814814815</v>
      </c>
      <c r="D304" t="s">
        <v>419</v>
      </c>
      <c r="E304">
        <v>0.671</v>
      </c>
      <c r="F304">
        <v>9.5352</v>
      </c>
      <c r="G304" t="s">
        <v>420</v>
      </c>
      <c r="H304">
        <v>1.66</v>
      </c>
      <c r="I304">
        <v>83.5294</v>
      </c>
      <c r="K304" s="2">
        <v>0.624305555555555</v>
      </c>
      <c r="L304" s="3">
        <f t="shared" si="25"/>
        <v>269.62430555555557</v>
      </c>
      <c r="M304">
        <f t="shared" si="27"/>
        <v>508.3704762107867</v>
      </c>
      <c r="N304">
        <f aca="true" t="shared" si="29" ref="N304:N312">(277-103)/(-62+(AVERAGE($P$207,$P$367)))*I304+277-((277-103)/(-62+(AVERAGE($P$207,$P$367)))*210)</f>
        <v>129.26761011092069</v>
      </c>
    </row>
    <row r="305" spans="1:14" ht="12.75">
      <c r="A305" t="s">
        <v>254</v>
      </c>
      <c r="B305" s="1">
        <v>36794</v>
      </c>
      <c r="C305" s="2">
        <v>0.625451388888889</v>
      </c>
      <c r="D305" t="s">
        <v>419</v>
      </c>
      <c r="E305">
        <v>0.673</v>
      </c>
      <c r="F305">
        <v>10.121</v>
      </c>
      <c r="G305" t="s">
        <v>420</v>
      </c>
      <c r="H305">
        <v>1.66</v>
      </c>
      <c r="I305">
        <v>87.8802</v>
      </c>
      <c r="K305" s="2">
        <v>0.626388888888888</v>
      </c>
      <c r="L305" s="3">
        <f t="shared" si="25"/>
        <v>269.62638888888887</v>
      </c>
      <c r="M305">
        <f t="shared" si="27"/>
        <v>539.6024823526903</v>
      </c>
      <c r="N305">
        <f t="shared" si="29"/>
        <v>134.34985121620056</v>
      </c>
    </row>
    <row r="306" spans="1:14" ht="12.75">
      <c r="A306" t="s">
        <v>255</v>
      </c>
      <c r="B306" s="1">
        <v>36794</v>
      </c>
      <c r="C306" s="2">
        <v>0.6275347222222222</v>
      </c>
      <c r="D306" t="s">
        <v>419</v>
      </c>
      <c r="E306">
        <v>0.673</v>
      </c>
      <c r="F306">
        <v>9.3886</v>
      </c>
      <c r="G306" t="s">
        <v>420</v>
      </c>
      <c r="H306">
        <v>1.66</v>
      </c>
      <c r="I306">
        <v>87.9506</v>
      </c>
      <c r="K306" s="2">
        <v>0.628472222222222</v>
      </c>
      <c r="L306" s="3">
        <f t="shared" si="25"/>
        <v>269.62847222222223</v>
      </c>
      <c r="M306">
        <f t="shared" si="27"/>
        <v>500.55447740504576</v>
      </c>
      <c r="N306">
        <f t="shared" si="29"/>
        <v>134.4320866151643</v>
      </c>
    </row>
    <row r="307" spans="1:14" ht="12.75">
      <c r="A307" t="s">
        <v>256</v>
      </c>
      <c r="B307" s="1">
        <v>36794</v>
      </c>
      <c r="C307" s="2">
        <v>0.6296180555555556</v>
      </c>
      <c r="D307" t="s">
        <v>419</v>
      </c>
      <c r="E307">
        <v>0.676</v>
      </c>
      <c r="F307">
        <v>9.8267</v>
      </c>
      <c r="G307" t="s">
        <v>420</v>
      </c>
      <c r="H307">
        <v>1.665</v>
      </c>
      <c r="I307">
        <v>87.43</v>
      </c>
      <c r="K307" s="2">
        <v>0.630555555555555</v>
      </c>
      <c r="L307" s="3">
        <f t="shared" si="25"/>
        <v>269.63055555555553</v>
      </c>
      <c r="M307">
        <f t="shared" si="27"/>
        <v>523.9118380925978</v>
      </c>
      <c r="N307">
        <f t="shared" si="29"/>
        <v>133.82396518475875</v>
      </c>
    </row>
    <row r="308" spans="1:14" ht="12.75">
      <c r="A308" t="s">
        <v>257</v>
      </c>
      <c r="B308" s="1">
        <v>36794</v>
      </c>
      <c r="C308" s="2">
        <v>0.6317013888888888</v>
      </c>
      <c r="D308" t="s">
        <v>419</v>
      </c>
      <c r="E308">
        <v>0.673</v>
      </c>
      <c r="F308">
        <v>9.6565</v>
      </c>
      <c r="G308" t="s">
        <v>420</v>
      </c>
      <c r="H308">
        <v>1.66</v>
      </c>
      <c r="I308">
        <v>85.0428</v>
      </c>
      <c r="K308" s="2">
        <v>0.632638888888888</v>
      </c>
      <c r="L308" s="3">
        <f t="shared" si="25"/>
        <v>269.6326388888889</v>
      </c>
      <c r="M308">
        <f t="shared" si="27"/>
        <v>514.8376020984838</v>
      </c>
      <c r="N308">
        <f t="shared" si="29"/>
        <v>131.0354375653499</v>
      </c>
    </row>
    <row r="309" spans="1:14" ht="12.75">
      <c r="A309" t="s">
        <v>258</v>
      </c>
      <c r="B309" s="1">
        <v>36794</v>
      </c>
      <c r="C309" s="2">
        <v>0.6337847222222223</v>
      </c>
      <c r="D309" t="s">
        <v>419</v>
      </c>
      <c r="E309">
        <v>0.673</v>
      </c>
      <c r="F309">
        <v>9.2188</v>
      </c>
      <c r="G309" t="s">
        <v>420</v>
      </c>
      <c r="H309">
        <v>1.66</v>
      </c>
      <c r="I309">
        <v>89.8556</v>
      </c>
      <c r="K309" s="2">
        <v>0.634722222222222</v>
      </c>
      <c r="L309" s="3">
        <f t="shared" si="25"/>
        <v>269.6347222222222</v>
      </c>
      <c r="M309">
        <f t="shared" si="27"/>
        <v>491.5015674649719</v>
      </c>
      <c r="N309">
        <f t="shared" si="29"/>
        <v>136.65734847632964</v>
      </c>
    </row>
    <row r="310" spans="1:14" ht="12.75">
      <c r="A310" t="s">
        <v>259</v>
      </c>
      <c r="B310" s="1">
        <v>36794</v>
      </c>
      <c r="C310" s="2">
        <v>0.6358680555555556</v>
      </c>
      <c r="D310" t="s">
        <v>419</v>
      </c>
      <c r="E310">
        <v>0.673</v>
      </c>
      <c r="F310">
        <v>9.4638</v>
      </c>
      <c r="G310" t="s">
        <v>420</v>
      </c>
      <c r="H310">
        <v>1.66</v>
      </c>
      <c r="I310">
        <v>86.9626</v>
      </c>
      <c r="K310" s="2">
        <v>0.636805555555555</v>
      </c>
      <c r="L310" s="3">
        <f t="shared" si="25"/>
        <v>269.63680555555555</v>
      </c>
      <c r="M310">
        <f t="shared" si="27"/>
        <v>504.56377556460734</v>
      </c>
      <c r="N310">
        <f t="shared" si="29"/>
        <v>133.277987550161</v>
      </c>
    </row>
    <row r="311" spans="1:14" ht="12.75">
      <c r="A311" t="s">
        <v>260</v>
      </c>
      <c r="B311" s="1">
        <v>36794</v>
      </c>
      <c r="C311" s="2">
        <v>0.6379513888888889</v>
      </c>
      <c r="D311" t="s">
        <v>419</v>
      </c>
      <c r="E311">
        <v>0.673</v>
      </c>
      <c r="F311">
        <v>10.2027</v>
      </c>
      <c r="G311" t="s">
        <v>420</v>
      </c>
      <c r="H311">
        <v>1.661</v>
      </c>
      <c r="I311">
        <v>87.5413</v>
      </c>
      <c r="K311" s="2">
        <v>0.638888888888888</v>
      </c>
      <c r="L311" s="3">
        <f t="shared" si="25"/>
        <v>269.6388888888889</v>
      </c>
      <c r="M311">
        <f t="shared" si="27"/>
        <v>543.9583288904055</v>
      </c>
      <c r="N311">
        <f t="shared" si="29"/>
        <v>133.95397654704098</v>
      </c>
    </row>
    <row r="312" spans="1:14" ht="12.75">
      <c r="A312" t="s">
        <v>261</v>
      </c>
      <c r="B312" s="1">
        <v>36794</v>
      </c>
      <c r="C312" s="2">
        <v>0.6400462962962963</v>
      </c>
      <c r="D312" t="s">
        <v>419</v>
      </c>
      <c r="E312">
        <v>0.673</v>
      </c>
      <c r="F312">
        <v>9.5398</v>
      </c>
      <c r="G312" t="s">
        <v>420</v>
      </c>
      <c r="H312">
        <v>1.66</v>
      </c>
      <c r="I312">
        <v>86.355</v>
      </c>
      <c r="K312" s="2">
        <v>0.640972222222222</v>
      </c>
      <c r="L312" s="3">
        <f t="shared" si="25"/>
        <v>269.6409722222222</v>
      </c>
      <c r="M312">
        <f t="shared" si="27"/>
        <v>508.6157258322492</v>
      </c>
      <c r="N312">
        <f t="shared" si="29"/>
        <v>132.56823998751324</v>
      </c>
    </row>
    <row r="313" spans="1:14" ht="12.75">
      <c r="A313" t="s">
        <v>427</v>
      </c>
      <c r="B313" s="1">
        <v>36794</v>
      </c>
      <c r="C313">
        <f>AVERAGE(C312,C314)</f>
        <v>0.6421296296296296</v>
      </c>
      <c r="D313" t="s">
        <v>419</v>
      </c>
      <c r="E313" t="s">
        <v>427</v>
      </c>
      <c r="F313" t="s">
        <v>427</v>
      </c>
      <c r="G313" t="s">
        <v>420</v>
      </c>
      <c r="H313" t="s">
        <v>427</v>
      </c>
      <c r="I313" t="s">
        <v>427</v>
      </c>
      <c r="K313" s="2">
        <v>0.643055555555555</v>
      </c>
      <c r="L313" s="3">
        <f t="shared" si="25"/>
        <v>269.6430555555556</v>
      </c>
      <c r="M313" t="s">
        <v>427</v>
      </c>
      <c r="N313" t="s">
        <v>427</v>
      </c>
    </row>
    <row r="314" spans="1:14" ht="12.75">
      <c r="A314" t="s">
        <v>262</v>
      </c>
      <c r="B314" s="1">
        <v>36794</v>
      </c>
      <c r="C314" s="2">
        <v>0.6442129629629629</v>
      </c>
      <c r="D314" t="s">
        <v>419</v>
      </c>
      <c r="E314">
        <v>0.671</v>
      </c>
      <c r="F314">
        <v>9.852</v>
      </c>
      <c r="G314" t="s">
        <v>420</v>
      </c>
      <c r="H314">
        <v>1.66</v>
      </c>
      <c r="I314">
        <v>86.8274</v>
      </c>
      <c r="K314" s="2">
        <v>0.645138888888888</v>
      </c>
      <c r="L314" s="3">
        <f t="shared" si="25"/>
        <v>269.6451388888889</v>
      </c>
      <c r="M314">
        <f t="shared" si="27"/>
        <v>525.2607110106417</v>
      </c>
      <c r="N314">
        <f>(277-103)/(-62+(AVERAGE($P$207,$P$367)))*I314+277-((277-103)/(-62+(AVERAGE($P$207,$P$367)))*210)</f>
        <v>133.1200582044237</v>
      </c>
    </row>
    <row r="315" spans="1:14" ht="12.75">
      <c r="A315" t="s">
        <v>263</v>
      </c>
      <c r="B315" s="1">
        <v>36794</v>
      </c>
      <c r="C315" s="2">
        <v>0.6463541666666667</v>
      </c>
      <c r="D315" t="s">
        <v>419</v>
      </c>
      <c r="E315">
        <v>0.671</v>
      </c>
      <c r="F315">
        <v>9.5004</v>
      </c>
      <c r="G315" t="s">
        <v>420</v>
      </c>
      <c r="H315">
        <v>1.658</v>
      </c>
      <c r="I315">
        <v>91.2943</v>
      </c>
      <c r="K315" s="2">
        <v>0.647222222222221</v>
      </c>
      <c r="L315" s="3">
        <f t="shared" si="25"/>
        <v>269.64722222222224</v>
      </c>
      <c r="M315">
        <f t="shared" si="27"/>
        <v>506.5151095092876</v>
      </c>
      <c r="N315">
        <f>(277-103)/(-62+(AVERAGE($P$207,$P$367)))*I315+277-((277-103)/(-62+(AVERAGE($P$207,$P$367)))*210)</f>
        <v>138.3379176310061</v>
      </c>
    </row>
    <row r="316" spans="1:14" ht="12.75">
      <c r="A316" t="s">
        <v>264</v>
      </c>
      <c r="B316" s="1">
        <v>36794</v>
      </c>
      <c r="C316" s="2">
        <v>0.6483796296296297</v>
      </c>
      <c r="D316" t="s">
        <v>419</v>
      </c>
      <c r="E316">
        <v>0.673</v>
      </c>
      <c r="F316">
        <v>9.538</v>
      </c>
      <c r="G316" t="s">
        <v>420</v>
      </c>
      <c r="H316">
        <v>1.66</v>
      </c>
      <c r="I316">
        <v>88.5187</v>
      </c>
      <c r="K316" s="2">
        <v>0.649305555555554</v>
      </c>
      <c r="L316" s="3">
        <f t="shared" si="25"/>
        <v>269.64930555555554</v>
      </c>
      <c r="M316">
        <f t="shared" si="27"/>
        <v>508.51975858906826</v>
      </c>
      <c r="N316">
        <f>(277-103)/(-62+(AVERAGE($P$207,$P$367)))*I316+277-((277-103)/(-62+(AVERAGE($P$207,$P$367)))*210)</f>
        <v>135.09569357754125</v>
      </c>
    </row>
    <row r="317" spans="1:14" ht="12.75">
      <c r="A317" t="s">
        <v>427</v>
      </c>
      <c r="B317" s="1">
        <v>36794</v>
      </c>
      <c r="C317">
        <f>AVERAGE(C316,C318)</f>
        <v>0.650462962962963</v>
      </c>
      <c r="D317" t="s">
        <v>419</v>
      </c>
      <c r="E317" t="s">
        <v>427</v>
      </c>
      <c r="F317" t="s">
        <v>427</v>
      </c>
      <c r="G317" t="s">
        <v>420</v>
      </c>
      <c r="H317" t="s">
        <v>427</v>
      </c>
      <c r="I317" t="s">
        <v>427</v>
      </c>
      <c r="K317" s="2">
        <v>0.651388888888888</v>
      </c>
      <c r="L317" s="3">
        <f t="shared" si="25"/>
        <v>269.6513888888889</v>
      </c>
      <c r="M317" t="s">
        <v>427</v>
      </c>
      <c r="N317" t="s">
        <v>427</v>
      </c>
    </row>
    <row r="318" spans="1:14" ht="12.75">
      <c r="A318" t="s">
        <v>265</v>
      </c>
      <c r="B318" s="1">
        <v>36794</v>
      </c>
      <c r="C318" s="2">
        <v>0.6525462962962963</v>
      </c>
      <c r="D318" t="s">
        <v>419</v>
      </c>
      <c r="E318">
        <v>0.671</v>
      </c>
      <c r="F318">
        <v>9.3716</v>
      </c>
      <c r="G318" t="s">
        <v>420</v>
      </c>
      <c r="H318">
        <v>1.658</v>
      </c>
      <c r="I318">
        <v>84.7715</v>
      </c>
      <c r="K318" s="2">
        <v>0.653472222222222</v>
      </c>
      <c r="L318" s="3">
        <f t="shared" si="25"/>
        <v>269.6534722222222</v>
      </c>
      <c r="M318">
        <f t="shared" si="27"/>
        <v>499.6481201083364</v>
      </c>
      <c r="N318">
        <f aca="true" t="shared" si="30" ref="N318:N326">(277-103)/(-62+(AVERAGE($P$207,$P$367)))*I318+277-((277-103)/(-62+(AVERAGE($P$207,$P$367)))*210)</f>
        <v>130.71852756905898</v>
      </c>
    </row>
    <row r="319" spans="1:14" ht="12.75">
      <c r="A319" t="s">
        <v>266</v>
      </c>
      <c r="B319" s="1">
        <v>36794</v>
      </c>
      <c r="C319" s="2">
        <v>0.6546412037037037</v>
      </c>
      <c r="D319" t="s">
        <v>419</v>
      </c>
      <c r="E319">
        <v>0.671</v>
      </c>
      <c r="F319">
        <v>10.0186</v>
      </c>
      <c r="G319" t="s">
        <v>420</v>
      </c>
      <c r="H319">
        <v>1.66</v>
      </c>
      <c r="I319">
        <v>90.3974</v>
      </c>
      <c r="K319" s="2">
        <v>0.655555555555555</v>
      </c>
      <c r="L319" s="3">
        <f t="shared" si="25"/>
        <v>269.65555555555557</v>
      </c>
      <c r="M319">
        <f t="shared" si="27"/>
        <v>534.1430125183937</v>
      </c>
      <c r="N319">
        <f t="shared" si="30"/>
        <v>137.29023397574142</v>
      </c>
    </row>
    <row r="320" spans="1:14" ht="12.75">
      <c r="A320" t="s">
        <v>267</v>
      </c>
      <c r="B320" s="1">
        <v>36794</v>
      </c>
      <c r="C320" s="2">
        <v>0.656724537037037</v>
      </c>
      <c r="D320" t="s">
        <v>419</v>
      </c>
      <c r="E320">
        <v>0.671</v>
      </c>
      <c r="F320">
        <v>9.3592</v>
      </c>
      <c r="G320" t="s">
        <v>420</v>
      </c>
      <c r="H320">
        <v>1.66</v>
      </c>
      <c r="I320">
        <v>86.6928</v>
      </c>
      <c r="K320" s="2">
        <v>0.657638888888888</v>
      </c>
      <c r="L320" s="3">
        <f t="shared" si="25"/>
        <v>269.65763888888887</v>
      </c>
      <c r="M320">
        <f t="shared" si="27"/>
        <v>498.9870124330895</v>
      </c>
      <c r="N320">
        <f t="shared" si="30"/>
        <v>132.96282972856395</v>
      </c>
    </row>
    <row r="321" spans="1:14" ht="12.75">
      <c r="A321" t="s">
        <v>268</v>
      </c>
      <c r="B321" s="1">
        <v>36794</v>
      </c>
      <c r="C321" s="2">
        <v>0.6588078703703704</v>
      </c>
      <c r="D321" t="s">
        <v>419</v>
      </c>
      <c r="E321">
        <v>0.671</v>
      </c>
      <c r="F321">
        <v>9.5295</v>
      </c>
      <c r="G321" t="s">
        <v>420</v>
      </c>
      <c r="H321">
        <v>1.66</v>
      </c>
      <c r="I321">
        <v>89.781</v>
      </c>
      <c r="K321" s="2">
        <v>0.659722222222221</v>
      </c>
      <c r="L321" s="3">
        <f t="shared" si="25"/>
        <v>269.65972222222223</v>
      </c>
      <c r="M321">
        <f t="shared" si="27"/>
        <v>508.0665799407136</v>
      </c>
      <c r="N321">
        <f t="shared" si="30"/>
        <v>136.57020698822313</v>
      </c>
    </row>
    <row r="322" spans="1:14" ht="12.75">
      <c r="A322" t="s">
        <v>269</v>
      </c>
      <c r="B322" s="1">
        <v>36794</v>
      </c>
      <c r="C322" s="2">
        <v>0.6608912037037037</v>
      </c>
      <c r="D322" t="s">
        <v>419</v>
      </c>
      <c r="E322">
        <v>0.673</v>
      </c>
      <c r="F322">
        <v>10.1964</v>
      </c>
      <c r="G322" t="s">
        <v>420</v>
      </c>
      <c r="H322">
        <v>1.66</v>
      </c>
      <c r="I322">
        <v>89.3292</v>
      </c>
      <c r="K322" s="2">
        <v>0.661805555555555</v>
      </c>
      <c r="L322" s="3">
        <f t="shared" si="25"/>
        <v>269.66180555555553</v>
      </c>
      <c r="M322">
        <f t="shared" si="27"/>
        <v>543.622443539272</v>
      </c>
      <c r="N322">
        <f t="shared" si="30"/>
        <v>136.04245197044125</v>
      </c>
    </row>
    <row r="323" spans="1:14" ht="12.75">
      <c r="A323" t="s">
        <v>270</v>
      </c>
      <c r="B323" s="1">
        <v>36794</v>
      </c>
      <c r="C323" s="2">
        <v>0.662974537037037</v>
      </c>
      <c r="D323" t="s">
        <v>419</v>
      </c>
      <c r="E323">
        <v>0.671</v>
      </c>
      <c r="F323">
        <v>9.363</v>
      </c>
      <c r="G323" t="s">
        <v>420</v>
      </c>
      <c r="H323">
        <v>1.658</v>
      </c>
      <c r="I323">
        <v>92.0444</v>
      </c>
      <c r="K323" s="2">
        <v>0.663888888888888</v>
      </c>
      <c r="L323" s="3">
        <f t="shared" si="25"/>
        <v>269.6638888888889</v>
      </c>
      <c r="M323">
        <f t="shared" si="27"/>
        <v>499.18960994647165</v>
      </c>
      <c r="N323">
        <f t="shared" si="30"/>
        <v>139.21412178956783</v>
      </c>
    </row>
    <row r="324" spans="1:14" ht="12.75">
      <c r="A324" t="s">
        <v>271</v>
      </c>
      <c r="B324" s="1">
        <v>36794</v>
      </c>
      <c r="C324" s="2">
        <v>0.6650578703703703</v>
      </c>
      <c r="D324" t="s">
        <v>419</v>
      </c>
      <c r="E324">
        <v>0.671</v>
      </c>
      <c r="F324">
        <v>9.9144</v>
      </c>
      <c r="G324" t="s">
        <v>420</v>
      </c>
      <c r="H324">
        <v>1.66</v>
      </c>
      <c r="I324">
        <v>91.364</v>
      </c>
      <c r="K324" s="2">
        <v>0.665972222222221</v>
      </c>
      <c r="L324" s="3">
        <f t="shared" si="25"/>
        <v>269.6659722222222</v>
      </c>
      <c r="M324">
        <f t="shared" si="27"/>
        <v>528.5875754409162</v>
      </c>
      <c r="N324">
        <f t="shared" si="30"/>
        <v>138.41933534844608</v>
      </c>
    </row>
    <row r="325" spans="1:14" ht="12.75">
      <c r="A325" t="s">
        <v>272</v>
      </c>
      <c r="B325" s="1">
        <v>36794</v>
      </c>
      <c r="C325" s="2">
        <v>0.6671412037037037</v>
      </c>
      <c r="D325" t="s">
        <v>419</v>
      </c>
      <c r="E325">
        <v>0.673</v>
      </c>
      <c r="F325">
        <v>10.2752</v>
      </c>
      <c r="G325" t="s">
        <v>420</v>
      </c>
      <c r="H325">
        <v>1.661</v>
      </c>
      <c r="I325">
        <v>93.9731</v>
      </c>
      <c r="K325" s="2">
        <v>0.668055555555555</v>
      </c>
      <c r="L325" s="3">
        <f t="shared" si="25"/>
        <v>269.66805555555555</v>
      </c>
      <c r="M325">
        <f t="shared" si="27"/>
        <v>547.8236761851955</v>
      </c>
      <c r="N325">
        <f t="shared" si="30"/>
        <v>141.4670680108957</v>
      </c>
    </row>
    <row r="326" spans="1:14" ht="12.75">
      <c r="A326" t="s">
        <v>273</v>
      </c>
      <c r="B326" s="1">
        <v>36794</v>
      </c>
      <c r="C326" s="2">
        <v>0.6692361111111111</v>
      </c>
      <c r="D326" t="s">
        <v>419</v>
      </c>
      <c r="E326">
        <v>0.673</v>
      </c>
      <c r="F326">
        <v>10.4645</v>
      </c>
      <c r="G326" t="s">
        <v>420</v>
      </c>
      <c r="H326">
        <v>1.661</v>
      </c>
      <c r="I326">
        <v>89.7553</v>
      </c>
      <c r="K326" s="2">
        <v>0.670138888888888</v>
      </c>
      <c r="L326" s="3">
        <f aca="true" t="shared" si="31" ref="L326:L389">B326-DATE(1999,12,31)+K326</f>
        <v>269.6701388888889</v>
      </c>
      <c r="M326">
        <f t="shared" si="27"/>
        <v>557.91623125973</v>
      </c>
      <c r="N326">
        <f t="shared" si="30"/>
        <v>136.54018639513552</v>
      </c>
    </row>
    <row r="327" spans="1:14" ht="12.75">
      <c r="A327" t="s">
        <v>427</v>
      </c>
      <c r="B327" s="1">
        <v>36794</v>
      </c>
      <c r="C327">
        <f>AVERAGE(C326,C328)</f>
        <v>0.6713194444444444</v>
      </c>
      <c r="D327" t="s">
        <v>419</v>
      </c>
      <c r="E327" t="s">
        <v>427</v>
      </c>
      <c r="F327" t="s">
        <v>427</v>
      </c>
      <c r="G327" t="s">
        <v>420</v>
      </c>
      <c r="H327" t="s">
        <v>427</v>
      </c>
      <c r="I327" t="s">
        <v>427</v>
      </c>
      <c r="K327" s="2">
        <v>0.672222222222221</v>
      </c>
      <c r="L327" s="3">
        <f t="shared" si="31"/>
        <v>269.6722222222222</v>
      </c>
      <c r="M327" t="s">
        <v>427</v>
      </c>
      <c r="N327" t="s">
        <v>427</v>
      </c>
    </row>
    <row r="328" spans="1:14" ht="12.75">
      <c r="A328" t="s">
        <v>274</v>
      </c>
      <c r="B328" s="1">
        <v>36794</v>
      </c>
      <c r="C328" s="2">
        <v>0.6734027777777777</v>
      </c>
      <c r="D328" t="s">
        <v>419</v>
      </c>
      <c r="E328">
        <v>0.671</v>
      </c>
      <c r="F328">
        <v>10.1935</v>
      </c>
      <c r="G328" t="s">
        <v>420</v>
      </c>
      <c r="H328">
        <v>1.66</v>
      </c>
      <c r="I328">
        <v>88.529</v>
      </c>
      <c r="K328" s="2">
        <v>0.674305555555555</v>
      </c>
      <c r="L328" s="3">
        <f t="shared" si="31"/>
        <v>269.6743055555556</v>
      </c>
      <c r="M328">
        <f t="shared" si="27"/>
        <v>543.4678296474804</v>
      </c>
      <c r="N328">
        <f aca="true" t="shared" si="32" ref="N328:N335">(277-103)/(-62+(AVERAGE($P$207,$P$367)))*I328+277-((277-103)/(-62+(AVERAGE($P$207,$P$367)))*210)</f>
        <v>135.10772517710555</v>
      </c>
    </row>
    <row r="329" spans="1:14" ht="12.75">
      <c r="A329" t="s">
        <v>275</v>
      </c>
      <c r="B329" s="1">
        <v>36794</v>
      </c>
      <c r="C329" s="2">
        <v>0.6754861111111111</v>
      </c>
      <c r="D329" t="s">
        <v>419</v>
      </c>
      <c r="E329">
        <v>0.673</v>
      </c>
      <c r="F329">
        <v>10.5852</v>
      </c>
      <c r="G329" t="s">
        <v>420</v>
      </c>
      <c r="H329">
        <v>1.66</v>
      </c>
      <c r="I329">
        <v>94.496</v>
      </c>
      <c r="K329" s="2">
        <v>0.676388888888888</v>
      </c>
      <c r="L329" s="3">
        <f t="shared" si="31"/>
        <v>269.6763888888889</v>
      </c>
      <c r="M329">
        <f t="shared" si="27"/>
        <v>564.3513680663667</v>
      </c>
      <c r="N329">
        <f t="shared" si="32"/>
        <v>142.07787610916515</v>
      </c>
    </row>
    <row r="330" spans="1:14" ht="12.75">
      <c r="A330" t="s">
        <v>276</v>
      </c>
      <c r="B330" s="1">
        <v>36794</v>
      </c>
      <c r="C330" s="2">
        <v>0.6775694444444444</v>
      </c>
      <c r="D330" t="s">
        <v>419</v>
      </c>
      <c r="E330">
        <v>0.673</v>
      </c>
      <c r="F330">
        <v>9.5896</v>
      </c>
      <c r="G330" t="s">
        <v>420</v>
      </c>
      <c r="H330">
        <v>1.66</v>
      </c>
      <c r="I330">
        <v>95.1335</v>
      </c>
      <c r="K330" s="2">
        <v>0.678472222222221</v>
      </c>
      <c r="L330" s="3">
        <f t="shared" si="31"/>
        <v>269.67847222222224</v>
      </c>
      <c r="M330">
        <f t="shared" si="27"/>
        <v>511.2708195602568</v>
      </c>
      <c r="N330">
        <f t="shared" si="32"/>
        <v>142.82255035404333</v>
      </c>
    </row>
    <row r="331" spans="1:14" ht="12.75">
      <c r="A331" t="s">
        <v>277</v>
      </c>
      <c r="B331" s="1">
        <v>36794</v>
      </c>
      <c r="C331" s="2">
        <v>0.6796527777777778</v>
      </c>
      <c r="D331" t="s">
        <v>419</v>
      </c>
      <c r="E331">
        <v>0.673</v>
      </c>
      <c r="F331">
        <v>9.7774</v>
      </c>
      <c r="G331" t="s">
        <v>420</v>
      </c>
      <c r="H331">
        <v>1.66</v>
      </c>
      <c r="I331">
        <v>97.999</v>
      </c>
      <c r="K331" s="2">
        <v>0.680555555555554</v>
      </c>
      <c r="L331" s="3">
        <f t="shared" si="31"/>
        <v>269.68055555555554</v>
      </c>
      <c r="M331">
        <f t="shared" si="27"/>
        <v>521.2834019321405</v>
      </c>
      <c r="N331">
        <f t="shared" si="32"/>
        <v>146.16978807749175</v>
      </c>
    </row>
    <row r="332" spans="1:14" ht="12.75">
      <c r="A332" t="s">
        <v>278</v>
      </c>
      <c r="B332" s="1">
        <v>36794</v>
      </c>
      <c r="C332" s="2">
        <v>0.6817476851851851</v>
      </c>
      <c r="D332" t="s">
        <v>419</v>
      </c>
      <c r="E332">
        <v>0.671</v>
      </c>
      <c r="F332">
        <v>9.9362</v>
      </c>
      <c r="G332" t="s">
        <v>420</v>
      </c>
      <c r="H332">
        <v>1.66</v>
      </c>
      <c r="I332">
        <v>96.6682</v>
      </c>
      <c r="K332" s="2">
        <v>0.682638888888888</v>
      </c>
      <c r="L332" s="3">
        <f t="shared" si="31"/>
        <v>269.6826388888889</v>
      </c>
      <c r="M332">
        <f t="shared" si="27"/>
        <v>529.7498453861082</v>
      </c>
      <c r="N332">
        <f t="shared" si="32"/>
        <v>144.6152586891249</v>
      </c>
    </row>
    <row r="333" spans="1:14" ht="12.75">
      <c r="A333" t="s">
        <v>279</v>
      </c>
      <c r="B333" s="1">
        <v>36794</v>
      </c>
      <c r="C333" s="2">
        <v>0.6838310185185185</v>
      </c>
      <c r="D333" t="s">
        <v>419</v>
      </c>
      <c r="E333">
        <v>0.671</v>
      </c>
      <c r="F333">
        <v>9.9179</v>
      </c>
      <c r="G333" t="s">
        <v>420</v>
      </c>
      <c r="H333">
        <v>1.658</v>
      </c>
      <c r="I333">
        <v>100.0966</v>
      </c>
      <c r="K333" s="2">
        <v>0.684722222222221</v>
      </c>
      <c r="L333" s="3">
        <f t="shared" si="31"/>
        <v>269.6847222222222</v>
      </c>
      <c r="M333">
        <f t="shared" si="27"/>
        <v>528.7741784137681</v>
      </c>
      <c r="N333">
        <f t="shared" si="32"/>
        <v>148.62002916934497</v>
      </c>
    </row>
    <row r="334" spans="1:14" ht="12.75">
      <c r="A334" t="s">
        <v>280</v>
      </c>
      <c r="B334" s="1">
        <v>36794</v>
      </c>
      <c r="C334" s="2">
        <v>0.6859143518518519</v>
      </c>
      <c r="D334" t="s">
        <v>419</v>
      </c>
      <c r="E334">
        <v>0.671</v>
      </c>
      <c r="F334">
        <v>10.1993</v>
      </c>
      <c r="G334" t="s">
        <v>420</v>
      </c>
      <c r="H334">
        <v>1.658</v>
      </c>
      <c r="I334">
        <v>97.6052</v>
      </c>
      <c r="K334" s="2">
        <v>0.686805555555555</v>
      </c>
      <c r="L334" s="3">
        <f t="shared" si="31"/>
        <v>269.68680555555557</v>
      </c>
      <c r="M334">
        <f t="shared" si="27"/>
        <v>543.7770574310636</v>
      </c>
      <c r="N334">
        <f t="shared" si="32"/>
        <v>145.70978381453799</v>
      </c>
    </row>
    <row r="335" spans="1:14" ht="12.75">
      <c r="A335" t="s">
        <v>281</v>
      </c>
      <c r="B335" s="1">
        <v>36794</v>
      </c>
      <c r="C335" s="2">
        <v>0.6879976851851852</v>
      </c>
      <c r="D335" t="s">
        <v>419</v>
      </c>
      <c r="E335">
        <v>0.671</v>
      </c>
      <c r="F335">
        <v>10.037</v>
      </c>
      <c r="G335" t="s">
        <v>420</v>
      </c>
      <c r="H335">
        <v>1.66</v>
      </c>
      <c r="I335">
        <v>103.3222</v>
      </c>
      <c r="K335" s="2">
        <v>0.688888888888888</v>
      </c>
      <c r="L335" s="3">
        <f t="shared" si="31"/>
        <v>269.68888888888887</v>
      </c>
      <c r="M335">
        <f t="shared" si="27"/>
        <v>535.1240110042439</v>
      </c>
      <c r="N335">
        <f t="shared" si="32"/>
        <v>152.38790563095907</v>
      </c>
    </row>
    <row r="336" spans="1:14" ht="12.75">
      <c r="A336" t="s">
        <v>427</v>
      </c>
      <c r="B336" s="1">
        <v>36794</v>
      </c>
      <c r="C336">
        <f>AVERAGE(C335,C338)</f>
        <v>0.6911226851851853</v>
      </c>
      <c r="D336" t="s">
        <v>419</v>
      </c>
      <c r="E336" t="s">
        <v>427</v>
      </c>
      <c r="F336" t="s">
        <v>427</v>
      </c>
      <c r="G336" t="s">
        <v>420</v>
      </c>
      <c r="H336" t="s">
        <v>427</v>
      </c>
      <c r="I336" t="s">
        <v>427</v>
      </c>
      <c r="K336" s="2">
        <v>0.690972222222221</v>
      </c>
      <c r="L336" s="3">
        <f t="shared" si="31"/>
        <v>269.69097222222223</v>
      </c>
      <c r="M336" t="s">
        <v>427</v>
      </c>
      <c r="N336" t="s">
        <v>427</v>
      </c>
    </row>
    <row r="337" spans="1:14" ht="12.75">
      <c r="A337" t="s">
        <v>427</v>
      </c>
      <c r="B337" s="1">
        <v>36794</v>
      </c>
      <c r="C337">
        <f>AVERAGE(C336,C338)</f>
        <v>0.6926851851851852</v>
      </c>
      <c r="D337" t="s">
        <v>419</v>
      </c>
      <c r="E337" t="s">
        <v>427</v>
      </c>
      <c r="F337" t="s">
        <v>427</v>
      </c>
      <c r="G337" t="s">
        <v>420</v>
      </c>
      <c r="H337" t="s">
        <v>427</v>
      </c>
      <c r="I337" t="s">
        <v>427</v>
      </c>
      <c r="K337" s="2">
        <v>0.693055555555555</v>
      </c>
      <c r="L337" s="3">
        <f t="shared" si="31"/>
        <v>269.69305555555553</v>
      </c>
      <c r="M337" t="s">
        <v>427</v>
      </c>
      <c r="N337" t="s">
        <v>427</v>
      </c>
    </row>
    <row r="338" spans="1:14" ht="12.75">
      <c r="A338" t="s">
        <v>282</v>
      </c>
      <c r="B338" s="1">
        <v>36794</v>
      </c>
      <c r="C338" s="2">
        <v>0.6942476851851852</v>
      </c>
      <c r="D338" t="s">
        <v>419</v>
      </c>
      <c r="E338">
        <v>0.671</v>
      </c>
      <c r="F338">
        <v>10.1369</v>
      </c>
      <c r="G338" t="s">
        <v>420</v>
      </c>
      <c r="H338">
        <v>1.66</v>
      </c>
      <c r="I338">
        <v>97.6293</v>
      </c>
      <c r="K338" s="2">
        <v>0.695138888888888</v>
      </c>
      <c r="L338" s="3">
        <f t="shared" si="31"/>
        <v>269.6951388888889</v>
      </c>
      <c r="M338">
        <f aca="true" t="shared" si="33" ref="M338:M364">500*F338/AVERAGE($Q$367,$Q$207)</f>
        <v>540.4501930007891</v>
      </c>
      <c r="N338">
        <f>(277-103)/(-62+(AVERAGE($P$207,$P$367)))*I338+277-((277-103)/(-62+(AVERAGE($P$207,$P$367)))*210)</f>
        <v>145.73793542128553</v>
      </c>
    </row>
    <row r="339" spans="1:14" ht="12.75">
      <c r="A339" t="s">
        <v>283</v>
      </c>
      <c r="B339" s="1">
        <v>36794</v>
      </c>
      <c r="C339" s="2">
        <v>0.6963425925925927</v>
      </c>
      <c r="D339" t="s">
        <v>419</v>
      </c>
      <c r="E339">
        <v>0.671</v>
      </c>
      <c r="F339">
        <v>10.3306</v>
      </c>
      <c r="G339" t="s">
        <v>420</v>
      </c>
      <c r="H339">
        <v>1.66</v>
      </c>
      <c r="I339">
        <v>103.212</v>
      </c>
      <c r="K339" s="2">
        <v>0.697222222222221</v>
      </c>
      <c r="L339" s="3">
        <f t="shared" si="31"/>
        <v>269.6972222222222</v>
      </c>
      <c r="M339">
        <f t="shared" si="33"/>
        <v>550.7773346697661</v>
      </c>
      <c r="N339">
        <f>(277-103)/(-62+(AVERAGE($P$207,$P$367)))*I339+277-((277-103)/(-62+(AVERAGE($P$207,$P$367)))*210)</f>
        <v>152.25917919678565</v>
      </c>
    </row>
    <row r="340" spans="1:14" ht="12.75">
      <c r="A340" t="s">
        <v>427</v>
      </c>
      <c r="B340" s="1">
        <v>36794</v>
      </c>
      <c r="C340">
        <f>AVERAGE(C339,C341)</f>
        <v>0.698425925925926</v>
      </c>
      <c r="D340" t="s">
        <v>419</v>
      </c>
      <c r="E340" t="s">
        <v>427</v>
      </c>
      <c r="F340" t="s">
        <v>427</v>
      </c>
      <c r="G340" t="s">
        <v>420</v>
      </c>
      <c r="H340" t="s">
        <v>427</v>
      </c>
      <c r="I340" t="s">
        <v>427</v>
      </c>
      <c r="K340" s="2">
        <v>0.699305555555555</v>
      </c>
      <c r="L340" s="3">
        <f t="shared" si="31"/>
        <v>269.69930555555555</v>
      </c>
      <c r="M340" t="s">
        <v>427</v>
      </c>
      <c r="N340" t="s">
        <v>427</v>
      </c>
    </row>
    <row r="341" spans="1:14" ht="12.75">
      <c r="A341" t="s">
        <v>284</v>
      </c>
      <c r="B341" s="1">
        <v>36794</v>
      </c>
      <c r="C341" s="2">
        <v>0.7005092592592592</v>
      </c>
      <c r="D341" t="s">
        <v>419</v>
      </c>
      <c r="E341">
        <v>0.671</v>
      </c>
      <c r="F341">
        <v>9.8569</v>
      </c>
      <c r="G341" t="s">
        <v>420</v>
      </c>
      <c r="H341">
        <v>1.66</v>
      </c>
      <c r="I341">
        <v>100.1812</v>
      </c>
      <c r="K341" s="2">
        <v>0.701388888888888</v>
      </c>
      <c r="L341" s="3">
        <f t="shared" si="31"/>
        <v>269.7013888888889</v>
      </c>
      <c r="M341">
        <f t="shared" si="33"/>
        <v>525.5219551726344</v>
      </c>
      <c r="N341">
        <f>(277-103)/(-62+(AVERAGE($P$207,$P$367)))*I341+277-((277-103)/(-62+(AVERAGE($P$207,$P$367)))*210)</f>
        <v>148.71885182207703</v>
      </c>
    </row>
    <row r="342" spans="1:14" ht="12.75">
      <c r="A342" t="s">
        <v>285</v>
      </c>
      <c r="B342" s="1">
        <v>36794</v>
      </c>
      <c r="C342" s="2">
        <v>0.7025925925925925</v>
      </c>
      <c r="D342" t="s">
        <v>419</v>
      </c>
      <c r="E342">
        <v>0.671</v>
      </c>
      <c r="F342">
        <v>9.5426</v>
      </c>
      <c r="G342" t="s">
        <v>420</v>
      </c>
      <c r="H342">
        <v>1.658</v>
      </c>
      <c r="I342">
        <v>103.2017</v>
      </c>
      <c r="K342" s="2">
        <v>0.703472222222221</v>
      </c>
      <c r="L342" s="3">
        <f t="shared" si="31"/>
        <v>269.7034722222222</v>
      </c>
      <c r="M342">
        <f t="shared" si="33"/>
        <v>508.7650082105308</v>
      </c>
      <c r="N342">
        <f>(277-103)/(-62+(AVERAGE($P$207,$P$367)))*I342+277-((277-103)/(-62+(AVERAGE($P$207,$P$367)))*210)</f>
        <v>152.24714759722136</v>
      </c>
    </row>
    <row r="343" spans="1:14" ht="12.75">
      <c r="A343" t="s">
        <v>286</v>
      </c>
      <c r="B343" s="1">
        <v>36794</v>
      </c>
      <c r="C343" s="2">
        <v>0.704675925925926</v>
      </c>
      <c r="D343" t="s">
        <v>419</v>
      </c>
      <c r="E343">
        <v>0.671</v>
      </c>
      <c r="F343">
        <v>10.2433</v>
      </c>
      <c r="G343" t="s">
        <v>420</v>
      </c>
      <c r="H343">
        <v>1.658</v>
      </c>
      <c r="I343">
        <v>108.5412</v>
      </c>
      <c r="K343" s="2">
        <v>0.705555555555555</v>
      </c>
      <c r="L343" s="3">
        <f t="shared" si="31"/>
        <v>269.7055555555556</v>
      </c>
      <c r="M343">
        <f t="shared" si="33"/>
        <v>546.1229233754879</v>
      </c>
      <c r="N343">
        <f>(277-103)/(-62+(AVERAGE($P$207,$P$367)))*I343+277-((277-103)/(-62+(AVERAGE($P$207,$P$367)))*210)</f>
        <v>158.4843054490283</v>
      </c>
    </row>
    <row r="344" spans="1:14" ht="12.75">
      <c r="A344" t="s">
        <v>287</v>
      </c>
      <c r="B344" s="1">
        <v>36794</v>
      </c>
      <c r="C344" s="2">
        <v>0.7067592592592593</v>
      </c>
      <c r="D344" t="s">
        <v>419</v>
      </c>
      <c r="E344">
        <v>0.671</v>
      </c>
      <c r="F344">
        <v>9.8982</v>
      </c>
      <c r="G344" t="s">
        <v>420</v>
      </c>
      <c r="H344">
        <v>1.66</v>
      </c>
      <c r="I344">
        <v>103.2329</v>
      </c>
      <c r="K344" s="2">
        <v>0.707638888888888</v>
      </c>
      <c r="L344" s="3">
        <f t="shared" si="31"/>
        <v>269.7076388888889</v>
      </c>
      <c r="M344">
        <f t="shared" si="33"/>
        <v>527.7238702522872</v>
      </c>
      <c r="N344">
        <f>(277-103)/(-62+(AVERAGE($P$207,$P$367)))*I344+277-((277-103)/(-62+(AVERAGE($P$207,$P$367)))*210)</f>
        <v>152.283592830853</v>
      </c>
    </row>
    <row r="345" spans="1:14" ht="12.75">
      <c r="A345" t="s">
        <v>288</v>
      </c>
      <c r="B345" s="1">
        <v>36794</v>
      </c>
      <c r="C345" s="2">
        <v>0.7088425925925925</v>
      </c>
      <c r="D345" t="s">
        <v>419</v>
      </c>
      <c r="E345">
        <v>0.671</v>
      </c>
      <c r="F345">
        <v>9.8538</v>
      </c>
      <c r="G345" t="s">
        <v>420</v>
      </c>
      <c r="H345">
        <v>1.658</v>
      </c>
      <c r="I345">
        <v>105.4459</v>
      </c>
      <c r="K345" s="2">
        <v>0.709722222222221</v>
      </c>
      <c r="L345" s="3">
        <f t="shared" si="31"/>
        <v>269.70972222222224</v>
      </c>
      <c r="M345">
        <f t="shared" si="33"/>
        <v>525.3566782538227</v>
      </c>
      <c r="N345">
        <f>(277-103)/(-62+(AVERAGE($P$207,$P$367)))*I345+277-((277-103)/(-62+(AVERAGE($P$207,$P$367)))*210)</f>
        <v>154.86863456248497</v>
      </c>
    </row>
    <row r="346" spans="1:14" ht="12.75">
      <c r="A346" t="s">
        <v>427</v>
      </c>
      <c r="B346" s="1">
        <v>36794</v>
      </c>
      <c r="C346">
        <f>AVERAGE(C345,C347)</f>
        <v>0.7109606481481481</v>
      </c>
      <c r="D346" t="s">
        <v>419</v>
      </c>
      <c r="E346" t="s">
        <v>427</v>
      </c>
      <c r="F346" t="s">
        <v>427</v>
      </c>
      <c r="G346" t="s">
        <v>420</v>
      </c>
      <c r="H346" t="s">
        <v>427</v>
      </c>
      <c r="I346" t="s">
        <v>427</v>
      </c>
      <c r="K346" s="2">
        <v>0.711805555555554</v>
      </c>
      <c r="L346" s="3">
        <f t="shared" si="31"/>
        <v>269.71180555555554</v>
      </c>
      <c r="M346" t="s">
        <v>427</v>
      </c>
      <c r="N346" t="s">
        <v>427</v>
      </c>
    </row>
    <row r="347" spans="1:14" ht="12.75">
      <c r="A347" t="s">
        <v>289</v>
      </c>
      <c r="B347" s="1">
        <v>36794</v>
      </c>
      <c r="C347" s="2">
        <v>0.7130787037037036</v>
      </c>
      <c r="D347" t="s">
        <v>419</v>
      </c>
      <c r="E347">
        <v>0.671</v>
      </c>
      <c r="F347">
        <v>10.2576</v>
      </c>
      <c r="G347" t="s">
        <v>420</v>
      </c>
      <c r="H347">
        <v>1.66</v>
      </c>
      <c r="I347">
        <v>104.0927</v>
      </c>
      <c r="K347" s="2">
        <v>0.713888888888888</v>
      </c>
      <c r="L347" s="3">
        <f t="shared" si="31"/>
        <v>269.7138888888889</v>
      </c>
      <c r="M347">
        <f t="shared" si="33"/>
        <v>546.8853298074258</v>
      </c>
      <c r="N347">
        <f aca="true" t="shared" si="34" ref="N347:N363">(277-103)/(-62+(AVERAGE($P$207,$P$367)))*I347+277-((277-103)/(-62+(AVERAGE($P$207,$P$367)))*210)</f>
        <v>153.28793936535695</v>
      </c>
    </row>
    <row r="348" spans="1:14" ht="12.75">
      <c r="A348" t="s">
        <v>290</v>
      </c>
      <c r="B348" s="1">
        <v>36794</v>
      </c>
      <c r="C348" s="2">
        <v>0.7151041666666668</v>
      </c>
      <c r="D348" t="s">
        <v>419</v>
      </c>
      <c r="E348">
        <v>0.675</v>
      </c>
      <c r="F348">
        <v>9.6476</v>
      </c>
      <c r="G348" t="s">
        <v>420</v>
      </c>
      <c r="H348">
        <v>1.661</v>
      </c>
      <c r="I348">
        <v>104.2466</v>
      </c>
      <c r="K348" s="2">
        <v>0.715972222222221</v>
      </c>
      <c r="L348" s="3">
        <f t="shared" si="31"/>
        <v>269.7159722222222</v>
      </c>
      <c r="M348">
        <f t="shared" si="33"/>
        <v>514.3630973960888</v>
      </c>
      <c r="N348">
        <f t="shared" si="34"/>
        <v>153.467712488944</v>
      </c>
    </row>
    <row r="349" spans="1:14" ht="12.75">
      <c r="A349" t="s">
        <v>291</v>
      </c>
      <c r="B349" s="1">
        <v>36794</v>
      </c>
      <c r="C349" s="2">
        <v>0.7171875</v>
      </c>
      <c r="D349" t="s">
        <v>419</v>
      </c>
      <c r="E349">
        <v>0.673</v>
      </c>
      <c r="F349">
        <v>9.4889</v>
      </c>
      <c r="G349" t="s">
        <v>420</v>
      </c>
      <c r="H349">
        <v>1.66</v>
      </c>
      <c r="I349">
        <v>107.2044</v>
      </c>
      <c r="K349" s="2">
        <v>0.718055555555555</v>
      </c>
      <c r="L349" s="3">
        <f t="shared" si="31"/>
        <v>269.71805555555557</v>
      </c>
      <c r="M349">
        <f t="shared" si="33"/>
        <v>505.9019854556311</v>
      </c>
      <c r="N349">
        <f t="shared" si="34"/>
        <v>156.92276736188617</v>
      </c>
    </row>
    <row r="350" spans="1:14" ht="12.75">
      <c r="A350" t="s">
        <v>292</v>
      </c>
      <c r="B350" s="1">
        <v>36794</v>
      </c>
      <c r="C350" s="2">
        <v>0.7192708333333333</v>
      </c>
      <c r="D350" t="s">
        <v>419</v>
      </c>
      <c r="E350">
        <v>0.671</v>
      </c>
      <c r="F350">
        <v>9.5844</v>
      </c>
      <c r="G350" t="s">
        <v>420</v>
      </c>
      <c r="H350">
        <v>1.66</v>
      </c>
      <c r="I350">
        <v>100.5639</v>
      </c>
      <c r="K350" s="2">
        <v>0.720138888888888</v>
      </c>
      <c r="L350" s="3">
        <f t="shared" si="31"/>
        <v>269.72013888888887</v>
      </c>
      <c r="M350">
        <f t="shared" si="33"/>
        <v>510.9935808577339</v>
      </c>
      <c r="N350">
        <f t="shared" si="34"/>
        <v>149.16588999229648</v>
      </c>
    </row>
    <row r="351" spans="1:14" ht="12.75">
      <c r="A351" t="s">
        <v>293</v>
      </c>
      <c r="B351" s="1">
        <v>36794</v>
      </c>
      <c r="C351" s="2">
        <v>0.7213541666666666</v>
      </c>
      <c r="D351" t="s">
        <v>419</v>
      </c>
      <c r="E351">
        <v>0.671</v>
      </c>
      <c r="F351">
        <v>9.4029</v>
      </c>
      <c r="G351" t="s">
        <v>420</v>
      </c>
      <c r="H351">
        <v>1.66</v>
      </c>
      <c r="I351">
        <v>105.1391</v>
      </c>
      <c r="K351" s="2">
        <v>0.722222222222221</v>
      </c>
      <c r="L351" s="3">
        <f t="shared" si="31"/>
        <v>269.72222222222223</v>
      </c>
      <c r="M351">
        <f t="shared" si="33"/>
        <v>501.3168838369837</v>
      </c>
      <c r="N351">
        <f t="shared" si="34"/>
        <v>154.5102564317734</v>
      </c>
    </row>
    <row r="352" spans="1:14" ht="12.75">
      <c r="A352" t="s">
        <v>294</v>
      </c>
      <c r="B352" s="1">
        <v>36794</v>
      </c>
      <c r="C352" s="2">
        <v>0.7234375</v>
      </c>
      <c r="D352" t="s">
        <v>419</v>
      </c>
      <c r="E352">
        <v>0.671</v>
      </c>
      <c r="F352">
        <v>9.6647</v>
      </c>
      <c r="G352" t="s">
        <v>420</v>
      </c>
      <c r="H352">
        <v>1.66</v>
      </c>
      <c r="I352">
        <v>101.8951</v>
      </c>
      <c r="K352" s="2">
        <v>0.724305555555555</v>
      </c>
      <c r="L352" s="3">
        <f t="shared" si="31"/>
        <v>269.72430555555553</v>
      </c>
      <c r="M352">
        <f t="shared" si="33"/>
        <v>515.2747862063082</v>
      </c>
      <c r="N352">
        <f t="shared" si="34"/>
        <v>150.7208866272483</v>
      </c>
    </row>
    <row r="353" spans="1:14" ht="12.75">
      <c r="A353" t="s">
        <v>295</v>
      </c>
      <c r="B353" s="1">
        <v>36794</v>
      </c>
      <c r="C353" s="2">
        <v>0.7255208333333334</v>
      </c>
      <c r="D353" t="s">
        <v>419</v>
      </c>
      <c r="E353">
        <v>0.671</v>
      </c>
      <c r="F353">
        <v>9.5235</v>
      </c>
      <c r="G353" t="s">
        <v>420</v>
      </c>
      <c r="H353">
        <v>1.66</v>
      </c>
      <c r="I353">
        <v>102.2988</v>
      </c>
      <c r="K353" s="2">
        <v>0.726388888888888</v>
      </c>
      <c r="L353" s="3">
        <f t="shared" si="31"/>
        <v>269.7263888888889</v>
      </c>
      <c r="M353">
        <f t="shared" si="33"/>
        <v>507.74668913011027</v>
      </c>
      <c r="N353">
        <f t="shared" si="34"/>
        <v>151.19245524318134</v>
      </c>
    </row>
    <row r="354" spans="1:14" ht="12.75">
      <c r="A354" t="s">
        <v>296</v>
      </c>
      <c r="B354" s="1">
        <v>36794</v>
      </c>
      <c r="C354" s="2">
        <v>0.7276157407407408</v>
      </c>
      <c r="D354" t="s">
        <v>419</v>
      </c>
      <c r="E354">
        <v>0.671</v>
      </c>
      <c r="F354">
        <v>9.0742</v>
      </c>
      <c r="G354" t="s">
        <v>420</v>
      </c>
      <c r="H354">
        <v>1.66</v>
      </c>
      <c r="I354">
        <v>103.272</v>
      </c>
      <c r="K354" s="2">
        <v>0.728472222222221</v>
      </c>
      <c r="L354" s="3">
        <f t="shared" si="31"/>
        <v>269.7284722222222</v>
      </c>
      <c r="M354">
        <f t="shared" si="33"/>
        <v>483.79219892943206</v>
      </c>
      <c r="N354">
        <f t="shared" si="34"/>
        <v>152.3292661845389</v>
      </c>
    </row>
    <row r="355" spans="1:14" ht="12.75">
      <c r="A355" t="s">
        <v>297</v>
      </c>
      <c r="B355" s="1">
        <v>36794</v>
      </c>
      <c r="C355" s="2">
        <v>0.7296990740740741</v>
      </c>
      <c r="D355" t="s">
        <v>419</v>
      </c>
      <c r="E355">
        <v>0.671</v>
      </c>
      <c r="F355">
        <v>9.2896</v>
      </c>
      <c r="G355" t="s">
        <v>420</v>
      </c>
      <c r="H355">
        <v>1.66</v>
      </c>
      <c r="I355">
        <v>102.9408</v>
      </c>
      <c r="K355" s="2">
        <v>0.730555555555555</v>
      </c>
      <c r="L355" s="3">
        <f t="shared" si="31"/>
        <v>269.73055555555555</v>
      </c>
      <c r="M355">
        <f t="shared" si="33"/>
        <v>495.2762790300911</v>
      </c>
      <c r="N355">
        <f t="shared" si="34"/>
        <v>151.942386012141</v>
      </c>
    </row>
    <row r="356" spans="1:14" ht="12.75">
      <c r="A356" t="s">
        <v>298</v>
      </c>
      <c r="B356" s="1">
        <v>36794</v>
      </c>
      <c r="C356" s="2">
        <v>0.7317824074074074</v>
      </c>
      <c r="D356" t="s">
        <v>419</v>
      </c>
      <c r="E356">
        <v>0.671</v>
      </c>
      <c r="F356">
        <v>9.7871</v>
      </c>
      <c r="G356" t="s">
        <v>420</v>
      </c>
      <c r="H356">
        <v>1.661</v>
      </c>
      <c r="I356">
        <v>100.9688</v>
      </c>
      <c r="K356" s="2">
        <v>0.732638888888888</v>
      </c>
      <c r="L356" s="3">
        <f t="shared" si="31"/>
        <v>269.7326388888889</v>
      </c>
      <c r="M356">
        <f t="shared" si="33"/>
        <v>521.8005587426159</v>
      </c>
      <c r="N356">
        <f t="shared" si="34"/>
        <v>149.63886034798455</v>
      </c>
    </row>
    <row r="357" spans="1:14" ht="12.75">
      <c r="A357" t="s">
        <v>299</v>
      </c>
      <c r="B357" s="1">
        <v>36794</v>
      </c>
      <c r="C357" s="2">
        <v>0.7338657407407408</v>
      </c>
      <c r="D357" t="s">
        <v>419</v>
      </c>
      <c r="E357">
        <v>0.671</v>
      </c>
      <c r="F357">
        <v>9.6727</v>
      </c>
      <c r="G357" t="s">
        <v>420</v>
      </c>
      <c r="H357">
        <v>1.661</v>
      </c>
      <c r="I357">
        <v>109.0574</v>
      </c>
      <c r="K357" s="2">
        <v>0.734722222222221</v>
      </c>
      <c r="L357" s="3">
        <f t="shared" si="31"/>
        <v>269.7347222222222</v>
      </c>
      <c r="M357">
        <f t="shared" si="33"/>
        <v>515.7013072871127</v>
      </c>
      <c r="N357">
        <f t="shared" si="34"/>
        <v>159.08728716699866</v>
      </c>
    </row>
    <row r="358" spans="1:14" ht="12.75">
      <c r="A358" t="s">
        <v>300</v>
      </c>
      <c r="B358" s="1">
        <v>36794</v>
      </c>
      <c r="C358" s="2">
        <v>0.7359490740740741</v>
      </c>
      <c r="D358" t="s">
        <v>419</v>
      </c>
      <c r="E358">
        <v>0.67</v>
      </c>
      <c r="F358">
        <v>10.3927</v>
      </c>
      <c r="G358" t="s">
        <v>420</v>
      </c>
      <c r="H358">
        <v>1.66</v>
      </c>
      <c r="I358">
        <v>101.5673</v>
      </c>
      <c r="K358" s="2">
        <v>0.736805555555555</v>
      </c>
      <c r="L358" s="3">
        <f t="shared" si="31"/>
        <v>269.7368055555556</v>
      </c>
      <c r="M358">
        <f t="shared" si="33"/>
        <v>554.0882045595104</v>
      </c>
      <c r="N358">
        <f t="shared" si="34"/>
        <v>150.33797805082312</v>
      </c>
    </row>
    <row r="359" spans="1:14" ht="12.75">
      <c r="A359" t="s">
        <v>301</v>
      </c>
      <c r="B359" s="1">
        <v>36794</v>
      </c>
      <c r="C359" s="2">
        <v>0.7380324074074074</v>
      </c>
      <c r="D359" t="s">
        <v>419</v>
      </c>
      <c r="E359">
        <v>0.671</v>
      </c>
      <c r="F359">
        <v>9.4937</v>
      </c>
      <c r="G359" t="s">
        <v>420</v>
      </c>
      <c r="H359">
        <v>1.663</v>
      </c>
      <c r="I359">
        <v>99.7702</v>
      </c>
      <c r="K359" s="2">
        <v>0.738888888888888</v>
      </c>
      <c r="L359" s="3">
        <f t="shared" si="31"/>
        <v>269.7388888888889</v>
      </c>
      <c r="M359">
        <f t="shared" si="33"/>
        <v>506.1578981041138</v>
      </c>
      <c r="N359">
        <f t="shared" si="34"/>
        <v>148.23875595596738</v>
      </c>
    </row>
    <row r="360" spans="1:14" ht="12.75">
      <c r="A360" t="s">
        <v>302</v>
      </c>
      <c r="B360" s="1">
        <v>36794</v>
      </c>
      <c r="C360" s="2">
        <v>0.7401157407407407</v>
      </c>
      <c r="D360" t="s">
        <v>419</v>
      </c>
      <c r="E360">
        <v>0.671</v>
      </c>
      <c r="F360">
        <v>9.6092</v>
      </c>
      <c r="G360" t="s">
        <v>420</v>
      </c>
      <c r="H360">
        <v>1.661</v>
      </c>
      <c r="I360">
        <v>101.3148</v>
      </c>
      <c r="K360" s="2">
        <v>0.740972222222221</v>
      </c>
      <c r="L360" s="3">
        <f t="shared" si="31"/>
        <v>269.74097222222224</v>
      </c>
      <c r="M360">
        <f t="shared" si="33"/>
        <v>512.3157962082275</v>
      </c>
      <c r="N360">
        <f t="shared" si="34"/>
        <v>150.04302864402823</v>
      </c>
    </row>
    <row r="361" spans="1:14" ht="12.75">
      <c r="A361" t="s">
        <v>303</v>
      </c>
      <c r="B361" s="1">
        <v>36794</v>
      </c>
      <c r="C361" s="2">
        <v>0.7422106481481481</v>
      </c>
      <c r="D361" t="s">
        <v>419</v>
      </c>
      <c r="E361">
        <v>0.675</v>
      </c>
      <c r="F361">
        <v>9.0439</v>
      </c>
      <c r="G361" t="s">
        <v>420</v>
      </c>
      <c r="H361">
        <v>1.666</v>
      </c>
      <c r="I361">
        <v>105.8254</v>
      </c>
      <c r="K361" s="2">
        <v>0.743055555555554</v>
      </c>
      <c r="L361" s="3">
        <f t="shared" si="31"/>
        <v>269.74305555555554</v>
      </c>
      <c r="M361">
        <f t="shared" si="33"/>
        <v>482.17675033588546</v>
      </c>
      <c r="N361">
        <f t="shared" si="34"/>
        <v>155.31193476002423</v>
      </c>
    </row>
    <row r="362" spans="1:14" ht="12.75">
      <c r="A362" t="s">
        <v>304</v>
      </c>
      <c r="B362" s="1">
        <v>36794</v>
      </c>
      <c r="C362" s="2">
        <v>0.7442939814814814</v>
      </c>
      <c r="D362" t="s">
        <v>419</v>
      </c>
      <c r="E362">
        <v>0.67</v>
      </c>
      <c r="F362">
        <v>9.2466</v>
      </c>
      <c r="G362" t="s">
        <v>420</v>
      </c>
      <c r="H362">
        <v>1.661</v>
      </c>
      <c r="I362">
        <v>108.8647</v>
      </c>
      <c r="K362" s="2">
        <v>0.745138888888888</v>
      </c>
      <c r="L362" s="3">
        <f t="shared" si="31"/>
        <v>269.7451388888889</v>
      </c>
      <c r="M362">
        <f t="shared" si="33"/>
        <v>492.9837282207674</v>
      </c>
      <c r="N362">
        <f t="shared" si="34"/>
        <v>158.86219112466452</v>
      </c>
    </row>
    <row r="363" spans="1:14" ht="12.75">
      <c r="A363" t="s">
        <v>305</v>
      </c>
      <c r="B363" s="1">
        <v>36794</v>
      </c>
      <c r="C363" s="2">
        <v>0.7463773148148148</v>
      </c>
      <c r="D363" t="s">
        <v>419</v>
      </c>
      <c r="E363">
        <v>0.671</v>
      </c>
      <c r="F363">
        <v>9.9784</v>
      </c>
      <c r="G363" t="s">
        <v>420</v>
      </c>
      <c r="H363">
        <v>1.663</v>
      </c>
      <c r="I363">
        <v>122.1533</v>
      </c>
      <c r="K363" s="2">
        <v>0.747222222222221</v>
      </c>
      <c r="L363" s="3">
        <f t="shared" si="31"/>
        <v>269.7472222222222</v>
      </c>
      <c r="M363">
        <f t="shared" si="33"/>
        <v>531.9997440873516</v>
      </c>
      <c r="N363">
        <f t="shared" si="34"/>
        <v>174.3848235489593</v>
      </c>
    </row>
    <row r="364" spans="1:14" ht="12.75">
      <c r="A364" t="s">
        <v>306</v>
      </c>
      <c r="B364" s="1">
        <v>36794</v>
      </c>
      <c r="C364" s="2">
        <v>0.7484606481481482</v>
      </c>
      <c r="D364" t="s">
        <v>419</v>
      </c>
      <c r="E364">
        <v>0.671</v>
      </c>
      <c r="F364">
        <v>9.6408</v>
      </c>
      <c r="G364" t="s">
        <v>420</v>
      </c>
      <c r="H364">
        <v>1.663</v>
      </c>
      <c r="I364">
        <v>125.5637</v>
      </c>
      <c r="K364" s="2">
        <v>0.749305555555555</v>
      </c>
      <c r="L364" s="3">
        <f t="shared" si="31"/>
        <v>269.74930555555557</v>
      </c>
      <c r="M364">
        <f t="shared" si="33"/>
        <v>514.0005544774051</v>
      </c>
      <c r="N364">
        <f>$O$4/AVERAGE($P$207,$P$367)*I364</f>
        <v>164.87256287100143</v>
      </c>
    </row>
    <row r="365" spans="1:17" ht="12.75">
      <c r="A365" t="s">
        <v>307</v>
      </c>
      <c r="B365" s="1">
        <v>36794</v>
      </c>
      <c r="C365" s="2">
        <v>0.7505439814814815</v>
      </c>
      <c r="D365" t="s">
        <v>419</v>
      </c>
      <c r="E365">
        <v>0.671</v>
      </c>
      <c r="F365">
        <v>8.9862</v>
      </c>
      <c r="G365" t="s">
        <v>420</v>
      </c>
      <c r="H365">
        <v>1.663</v>
      </c>
      <c r="I365">
        <v>209.6925</v>
      </c>
      <c r="K365" s="2">
        <v>0.751388888888888</v>
      </c>
      <c r="L365" s="3">
        <f t="shared" si="31"/>
        <v>269.75138888888887</v>
      </c>
      <c r="M365" t="s">
        <v>427</v>
      </c>
      <c r="N365" t="s">
        <v>427</v>
      </c>
      <c r="P365" t="s">
        <v>428</v>
      </c>
      <c r="Q365" t="s">
        <v>419</v>
      </c>
    </row>
    <row r="366" spans="1:14" ht="12.75">
      <c r="A366" t="s">
        <v>308</v>
      </c>
      <c r="B366" s="1">
        <v>36794</v>
      </c>
      <c r="C366" s="2">
        <v>0.7526273148148147</v>
      </c>
      <c r="D366" t="s">
        <v>419</v>
      </c>
      <c r="E366">
        <v>0.673</v>
      </c>
      <c r="F366">
        <v>9.1928</v>
      </c>
      <c r="G366" t="s">
        <v>420</v>
      </c>
      <c r="H366">
        <v>1.665</v>
      </c>
      <c r="I366">
        <v>207.5177</v>
      </c>
      <c r="K366" s="2">
        <v>0.753472222222221</v>
      </c>
      <c r="L366" s="3">
        <f t="shared" si="31"/>
        <v>269.75347222222223</v>
      </c>
      <c r="M366" t="s">
        <v>427</v>
      </c>
      <c r="N366" t="s">
        <v>427</v>
      </c>
    </row>
    <row r="367" spans="1:17" ht="12.75">
      <c r="A367" t="s">
        <v>309</v>
      </c>
      <c r="B367" s="1">
        <v>36794</v>
      </c>
      <c r="C367" s="2">
        <v>0.7547106481481481</v>
      </c>
      <c r="D367" t="s">
        <v>419</v>
      </c>
      <c r="E367">
        <v>0.671</v>
      </c>
      <c r="F367">
        <v>9.1856</v>
      </c>
      <c r="G367" t="s">
        <v>420</v>
      </c>
      <c r="H367">
        <v>1.665</v>
      </c>
      <c r="I367">
        <v>209.872</v>
      </c>
      <c r="K367" s="2">
        <v>0.755555555555554</v>
      </c>
      <c r="L367" s="3">
        <f t="shared" si="31"/>
        <v>269.75555555555553</v>
      </c>
      <c r="M367" t="s">
        <v>427</v>
      </c>
      <c r="N367" t="s">
        <v>427</v>
      </c>
      <c r="P367">
        <f>AVERAGE(I366:I368)</f>
        <v>209.7895</v>
      </c>
      <c r="Q367">
        <f>AVERAGE(F366:F368)</f>
        <v>9.5066</v>
      </c>
    </row>
    <row r="368" spans="1:17" ht="12.75">
      <c r="A368" t="s">
        <v>310</v>
      </c>
      <c r="B368" s="1">
        <v>36794</v>
      </c>
      <c r="C368" s="2">
        <v>0.7567939814814815</v>
      </c>
      <c r="D368" t="s">
        <v>419</v>
      </c>
      <c r="E368">
        <v>0.675</v>
      </c>
      <c r="F368">
        <v>10.1414</v>
      </c>
      <c r="G368" t="s">
        <v>420</v>
      </c>
      <c r="H368">
        <v>1.666</v>
      </c>
      <c r="I368">
        <v>211.9788</v>
      </c>
      <c r="K368" s="2">
        <v>0.757638888888888</v>
      </c>
      <c r="L368" s="3">
        <f t="shared" si="31"/>
        <v>269.7576388888889</v>
      </c>
      <c r="M368" t="s">
        <v>427</v>
      </c>
      <c r="N368" t="s">
        <v>427</v>
      </c>
      <c r="P368">
        <f>STDEV(I366:I368)</f>
        <v>2.231693973194743</v>
      </c>
      <c r="Q368">
        <f>STDEV(F366:F368)</f>
        <v>0.5497647133092749</v>
      </c>
    </row>
    <row r="369" spans="1:14" ht="12.75">
      <c r="A369" t="s">
        <v>427</v>
      </c>
      <c r="B369" s="1">
        <v>36794</v>
      </c>
      <c r="C369">
        <f>AVERAGE(C368,C370)</f>
        <v>0.7588831018518518</v>
      </c>
      <c r="D369" t="s">
        <v>419</v>
      </c>
      <c r="E369" t="s">
        <v>427</v>
      </c>
      <c r="F369" t="s">
        <v>427</v>
      </c>
      <c r="G369" t="s">
        <v>420</v>
      </c>
      <c r="H369" t="s">
        <v>427</v>
      </c>
      <c r="I369" t="s">
        <v>427</v>
      </c>
      <c r="K369" s="2">
        <v>0.759722222222221</v>
      </c>
      <c r="L369" s="3">
        <f t="shared" si="31"/>
        <v>269.7597222222222</v>
      </c>
      <c r="M369" t="s">
        <v>427</v>
      </c>
      <c r="N369" t="s">
        <v>427</v>
      </c>
    </row>
    <row r="370" spans="1:14" ht="12.75">
      <c r="A370" t="s">
        <v>311</v>
      </c>
      <c r="B370" s="1">
        <v>36794</v>
      </c>
      <c r="C370" s="2">
        <v>0.7609722222222222</v>
      </c>
      <c r="D370" t="s">
        <v>419</v>
      </c>
      <c r="E370">
        <v>0.675</v>
      </c>
      <c r="F370">
        <v>11.4786</v>
      </c>
      <c r="G370" t="s">
        <v>420</v>
      </c>
      <c r="H370">
        <v>1.668</v>
      </c>
      <c r="I370">
        <v>94.7639</v>
      </c>
      <c r="K370" s="2">
        <v>0.761805555555554</v>
      </c>
      <c r="L370" s="3">
        <f t="shared" si="31"/>
        <v>269.76180555555555</v>
      </c>
      <c r="M370">
        <f aca="true" t="shared" si="35" ref="M370:M433">500*F370/AVERAGE($Q$367,$Q$6)</f>
        <v>624.8818223224704</v>
      </c>
      <c r="N370">
        <f>(277-103)/(-62+(AVERAGE($Q$4,$P$367)))*I370+277-((277-103)/(-62+(AVERAGE($Q$4,$P$367)))*210)</f>
        <v>138.46213658083275</v>
      </c>
    </row>
    <row r="371" spans="1:14" ht="12.75">
      <c r="A371" t="s">
        <v>312</v>
      </c>
      <c r="B371" s="1">
        <v>36794</v>
      </c>
      <c r="C371" s="2">
        <v>0.7630555555555555</v>
      </c>
      <c r="D371" t="s">
        <v>419</v>
      </c>
      <c r="E371">
        <v>0.673</v>
      </c>
      <c r="F371">
        <v>9.391</v>
      </c>
      <c r="G371" t="s">
        <v>420</v>
      </c>
      <c r="H371">
        <v>1.668</v>
      </c>
      <c r="I371">
        <v>96.6647</v>
      </c>
      <c r="K371" s="2">
        <v>0.763888888888888</v>
      </c>
      <c r="L371" s="3">
        <f t="shared" si="31"/>
        <v>269.7638888888889</v>
      </c>
      <c r="M371">
        <f t="shared" si="35"/>
        <v>511.23527202187717</v>
      </c>
      <c r="N371">
        <f>(277-103)/(-62+(AVERAGE($Q$4,$P$367)))*I371+277-((277-103)/(-62+(AVERAGE($Q$4,$P$367)))*210)</f>
        <v>140.74729523152598</v>
      </c>
    </row>
    <row r="372" spans="1:14" ht="12.75">
      <c r="A372" t="s">
        <v>313</v>
      </c>
      <c r="B372" s="1">
        <v>36794</v>
      </c>
      <c r="C372" s="2">
        <v>0.7651388888888889</v>
      </c>
      <c r="D372" t="s">
        <v>419</v>
      </c>
      <c r="E372">
        <v>0.671</v>
      </c>
      <c r="F372">
        <v>10.5379</v>
      </c>
      <c r="G372" t="s">
        <v>420</v>
      </c>
      <c r="H372">
        <v>1.668</v>
      </c>
      <c r="I372">
        <v>108.8738</v>
      </c>
      <c r="K372" s="2">
        <v>0.765972222222221</v>
      </c>
      <c r="L372" s="3">
        <f t="shared" si="31"/>
        <v>269.7659722222222</v>
      </c>
      <c r="M372">
        <f t="shared" si="35"/>
        <v>573.6711929548865</v>
      </c>
      <c r="N372">
        <f>(277-103)/(-62+(AVERAGE($Q$4,$P$367)))*I372+277-((277-103)/(-62+(AVERAGE($Q$4,$P$367)))*210)</f>
        <v>155.42518374277336</v>
      </c>
    </row>
    <row r="373" spans="1:14" ht="12.75">
      <c r="A373" t="s">
        <v>427</v>
      </c>
      <c r="B373" s="1">
        <v>36794</v>
      </c>
      <c r="C373">
        <f>AVERAGE(C372,C374)</f>
        <v>0.7672222222222222</v>
      </c>
      <c r="D373" t="s">
        <v>419</v>
      </c>
      <c r="E373" t="s">
        <v>427</v>
      </c>
      <c r="F373" t="s">
        <v>427</v>
      </c>
      <c r="G373" t="s">
        <v>420</v>
      </c>
      <c r="H373" t="s">
        <v>427</v>
      </c>
      <c r="I373" t="s">
        <v>427</v>
      </c>
      <c r="K373" s="2">
        <v>0.768055555555553</v>
      </c>
      <c r="L373" s="3">
        <f t="shared" si="31"/>
        <v>269.7680555555556</v>
      </c>
      <c r="M373" t="s">
        <v>427</v>
      </c>
      <c r="N373" t="s">
        <v>427</v>
      </c>
    </row>
    <row r="374" spans="1:14" ht="12.75">
      <c r="A374" t="s">
        <v>314</v>
      </c>
      <c r="B374" s="1">
        <v>36794</v>
      </c>
      <c r="C374" s="2">
        <v>0.7693055555555556</v>
      </c>
      <c r="D374" t="s">
        <v>419</v>
      </c>
      <c r="E374">
        <v>0.673</v>
      </c>
      <c r="F374">
        <v>10.4878</v>
      </c>
      <c r="G374" t="s">
        <v>420</v>
      </c>
      <c r="H374">
        <v>1.668</v>
      </c>
      <c r="I374">
        <v>85.322</v>
      </c>
      <c r="K374" s="2">
        <v>0.770138888888888</v>
      </c>
      <c r="L374" s="3">
        <f t="shared" si="31"/>
        <v>269.7701388888889</v>
      </c>
      <c r="M374">
        <f t="shared" si="35"/>
        <v>570.9438064009204</v>
      </c>
      <c r="N374">
        <f>(277-103)/(-62+(AVERAGE($Q$4,$P$367)))*I374+277-((277-103)/(-62+(AVERAGE($Q$4,$P$367)))*210)</f>
        <v>127.1110004991931</v>
      </c>
    </row>
    <row r="375" spans="1:14" ht="12.75">
      <c r="A375" t="s">
        <v>315</v>
      </c>
      <c r="B375" s="1">
        <v>36794</v>
      </c>
      <c r="C375" s="2">
        <v>0.7714004629629629</v>
      </c>
      <c r="D375" t="s">
        <v>419</v>
      </c>
      <c r="E375">
        <v>0.671</v>
      </c>
      <c r="F375">
        <v>9.6684</v>
      </c>
      <c r="G375" t="s">
        <v>420</v>
      </c>
      <c r="H375">
        <v>1.666</v>
      </c>
      <c r="I375">
        <v>92.7793</v>
      </c>
      <c r="K375" s="2">
        <v>0.772222222222221</v>
      </c>
      <c r="L375" s="3">
        <f t="shared" si="31"/>
        <v>269.77222222222224</v>
      </c>
      <c r="M375">
        <f t="shared" si="35"/>
        <v>526.3366099474301</v>
      </c>
      <c r="N375">
        <f>(277-103)/(-62+(AVERAGE($Q$4,$P$367)))*I375+277-((277-103)/(-62+(AVERAGE($Q$4,$P$367)))*210)</f>
        <v>136.07623282548457</v>
      </c>
    </row>
    <row r="376" spans="1:14" ht="12.75">
      <c r="A376" t="s">
        <v>316</v>
      </c>
      <c r="B376" s="1">
        <v>36794</v>
      </c>
      <c r="C376" s="2">
        <v>0.7734837962962963</v>
      </c>
      <c r="D376" t="s">
        <v>419</v>
      </c>
      <c r="E376">
        <v>0.671</v>
      </c>
      <c r="F376">
        <v>9.683</v>
      </c>
      <c r="G376" t="s">
        <v>420</v>
      </c>
      <c r="H376">
        <v>1.666</v>
      </c>
      <c r="I376">
        <v>90.1679</v>
      </c>
      <c r="K376" s="2">
        <v>0.774305555555554</v>
      </c>
      <c r="L376" s="3">
        <f t="shared" si="31"/>
        <v>269.77430555555554</v>
      </c>
      <c r="M376">
        <f t="shared" si="35"/>
        <v>527.1314172066699</v>
      </c>
      <c r="N376">
        <f>(277-103)/(-62+(AVERAGE($Q$4,$P$367)))*I376+277-((277-103)/(-62+(AVERAGE($Q$4,$P$367)))*210)</f>
        <v>132.93678454033073</v>
      </c>
    </row>
    <row r="377" spans="1:14" ht="12.75">
      <c r="A377" t="s">
        <v>427</v>
      </c>
      <c r="B377" s="1">
        <v>36794</v>
      </c>
      <c r="C377">
        <f>AVERAGE(C376,C378)</f>
        <v>0.7755671296296296</v>
      </c>
      <c r="D377" t="s">
        <v>419</v>
      </c>
      <c r="E377" t="s">
        <v>427</v>
      </c>
      <c r="F377" t="s">
        <v>427</v>
      </c>
      <c r="G377" t="s">
        <v>420</v>
      </c>
      <c r="H377" t="s">
        <v>427</v>
      </c>
      <c r="I377" t="s">
        <v>427</v>
      </c>
      <c r="K377" s="2">
        <v>0.776388888888888</v>
      </c>
      <c r="L377" s="3">
        <f t="shared" si="31"/>
        <v>269.7763888888889</v>
      </c>
      <c r="M377" t="s">
        <v>427</v>
      </c>
      <c r="N377" t="s">
        <v>427</v>
      </c>
    </row>
    <row r="378" spans="1:14" ht="12.75">
      <c r="A378" t="s">
        <v>317</v>
      </c>
      <c r="B378" s="1">
        <v>36794</v>
      </c>
      <c r="C378" s="2">
        <v>0.777650462962963</v>
      </c>
      <c r="D378" t="s">
        <v>419</v>
      </c>
      <c r="E378">
        <v>0.678</v>
      </c>
      <c r="F378">
        <v>10.1093</v>
      </c>
      <c r="G378" t="s">
        <v>420</v>
      </c>
      <c r="H378">
        <v>1.671</v>
      </c>
      <c r="I378">
        <v>84.2828</v>
      </c>
      <c r="K378" s="2">
        <v>0.778472222222221</v>
      </c>
      <c r="L378" s="3">
        <f t="shared" si="31"/>
        <v>269.7784722222222</v>
      </c>
      <c r="M378">
        <f t="shared" si="35"/>
        <v>550.3387003993996</v>
      </c>
      <c r="N378">
        <f aca="true" t="shared" si="36" ref="N378:N387">(277-103)/(-62+(AVERAGE($Q$4,$P$367)))*I378+277-((277-103)/(-62+(AVERAGE($Q$4,$P$367)))*210)</f>
        <v>125.86166502476101</v>
      </c>
    </row>
    <row r="379" spans="1:14" ht="12.75">
      <c r="A379" t="s">
        <v>318</v>
      </c>
      <c r="B379" s="1">
        <v>36794</v>
      </c>
      <c r="C379" s="2">
        <v>0.7797337962962962</v>
      </c>
      <c r="D379" t="s">
        <v>419</v>
      </c>
      <c r="E379">
        <v>0.673</v>
      </c>
      <c r="F379">
        <v>9.9164</v>
      </c>
      <c r="G379" t="s">
        <v>420</v>
      </c>
      <c r="H379">
        <v>1.665</v>
      </c>
      <c r="I379">
        <v>88.6492</v>
      </c>
      <c r="K379" s="2">
        <v>0.780555555555554</v>
      </c>
      <c r="L379" s="3">
        <f t="shared" si="31"/>
        <v>269.78055555555557</v>
      </c>
      <c r="M379">
        <f t="shared" si="35"/>
        <v>539.8374455838294</v>
      </c>
      <c r="N379">
        <f t="shared" si="36"/>
        <v>131.11098990501512</v>
      </c>
    </row>
    <row r="380" spans="1:14" ht="12.75">
      <c r="A380" t="s">
        <v>319</v>
      </c>
      <c r="B380" s="1">
        <v>36794</v>
      </c>
      <c r="C380" s="2">
        <v>0.7818171296296296</v>
      </c>
      <c r="D380" t="s">
        <v>419</v>
      </c>
      <c r="E380">
        <v>0.673</v>
      </c>
      <c r="F380">
        <v>9.9309</v>
      </c>
      <c r="G380" t="s">
        <v>420</v>
      </c>
      <c r="H380">
        <v>1.666</v>
      </c>
      <c r="I380">
        <v>86.8775</v>
      </c>
      <c r="K380" s="2">
        <v>0.782638888888888</v>
      </c>
      <c r="L380" s="3">
        <f t="shared" si="31"/>
        <v>269.78263888888887</v>
      </c>
      <c r="M380">
        <f t="shared" si="35"/>
        <v>540.6268089577318</v>
      </c>
      <c r="N380">
        <f t="shared" si="36"/>
        <v>128.98103642151705</v>
      </c>
    </row>
    <row r="381" spans="1:14" ht="12.75">
      <c r="A381" t="s">
        <v>320</v>
      </c>
      <c r="B381" s="1">
        <v>36794</v>
      </c>
      <c r="C381" s="2">
        <v>0.7839583333333334</v>
      </c>
      <c r="D381" t="s">
        <v>419</v>
      </c>
      <c r="E381">
        <v>0.673</v>
      </c>
      <c r="F381">
        <v>9.9225</v>
      </c>
      <c r="G381" t="s">
        <v>420</v>
      </c>
      <c r="H381">
        <v>1.665</v>
      </c>
      <c r="I381">
        <v>90.0215</v>
      </c>
      <c r="K381" s="2">
        <v>0.784722222222221</v>
      </c>
      <c r="L381" s="3">
        <f t="shared" si="31"/>
        <v>269.78472222222223</v>
      </c>
      <c r="M381">
        <f t="shared" si="35"/>
        <v>540.1695225894022</v>
      </c>
      <c r="N381">
        <f t="shared" si="36"/>
        <v>132.76078115940612</v>
      </c>
    </row>
    <row r="382" spans="1:14" ht="12.75">
      <c r="A382" t="s">
        <v>321</v>
      </c>
      <c r="B382" s="1">
        <v>36794</v>
      </c>
      <c r="C382" s="2">
        <v>0.7859953703703703</v>
      </c>
      <c r="D382" t="s">
        <v>419</v>
      </c>
      <c r="E382">
        <v>0.673</v>
      </c>
      <c r="F382">
        <v>10.1144</v>
      </c>
      <c r="G382" t="s">
        <v>420</v>
      </c>
      <c r="H382">
        <v>1.665</v>
      </c>
      <c r="I382">
        <v>88.7755</v>
      </c>
      <c r="K382" s="2">
        <v>0.786805555555554</v>
      </c>
      <c r="L382" s="3">
        <f t="shared" si="31"/>
        <v>269.78680555555553</v>
      </c>
      <c r="M382">
        <f t="shared" si="35"/>
        <v>550.6163385515998</v>
      </c>
      <c r="N382">
        <f t="shared" si="36"/>
        <v>131.2628288873292</v>
      </c>
    </row>
    <row r="383" spans="1:14" ht="12.75">
      <c r="A383" t="s">
        <v>322</v>
      </c>
      <c r="B383" s="1">
        <v>36794</v>
      </c>
      <c r="C383" s="2">
        <v>0.7880787037037037</v>
      </c>
      <c r="D383" t="s">
        <v>419</v>
      </c>
      <c r="E383">
        <v>0.675</v>
      </c>
      <c r="F383">
        <v>9.9643</v>
      </c>
      <c r="G383" t="s">
        <v>420</v>
      </c>
      <c r="H383">
        <v>1.666</v>
      </c>
      <c r="I383">
        <v>88.9764</v>
      </c>
      <c r="K383" s="2">
        <v>0.788888888888888</v>
      </c>
      <c r="L383" s="3">
        <f t="shared" si="31"/>
        <v>269.7888888888889</v>
      </c>
      <c r="M383">
        <f t="shared" si="35"/>
        <v>542.4450666603759</v>
      </c>
      <c r="N383">
        <f t="shared" si="36"/>
        <v>131.50435265254612</v>
      </c>
    </row>
    <row r="384" spans="1:14" ht="12.75">
      <c r="A384" t="s">
        <v>323</v>
      </c>
      <c r="B384" s="1">
        <v>36794</v>
      </c>
      <c r="C384" s="2">
        <v>0.790162037037037</v>
      </c>
      <c r="D384" t="s">
        <v>419</v>
      </c>
      <c r="E384">
        <v>0.671</v>
      </c>
      <c r="F384">
        <v>9.4308</v>
      </c>
      <c r="G384" t="s">
        <v>420</v>
      </c>
      <c r="H384">
        <v>1.663</v>
      </c>
      <c r="I384">
        <v>88.0126</v>
      </c>
      <c r="K384" s="2">
        <v>0.790972222222221</v>
      </c>
      <c r="L384" s="3">
        <f t="shared" si="31"/>
        <v>269.7909722222222</v>
      </c>
      <c r="M384">
        <f t="shared" si="35"/>
        <v>513.4019383861057</v>
      </c>
      <c r="N384">
        <f t="shared" si="36"/>
        <v>130.34566372812577</v>
      </c>
    </row>
    <row r="385" spans="1:14" ht="12.75">
      <c r="A385" t="s">
        <v>324</v>
      </c>
      <c r="B385" s="1">
        <v>36794</v>
      </c>
      <c r="C385" s="2">
        <v>0.7922453703703703</v>
      </c>
      <c r="D385" t="s">
        <v>419</v>
      </c>
      <c r="E385">
        <v>0.671</v>
      </c>
      <c r="F385">
        <v>10.4656</v>
      </c>
      <c r="G385" t="s">
        <v>420</v>
      </c>
      <c r="H385">
        <v>1.663</v>
      </c>
      <c r="I385">
        <v>88.9629</v>
      </c>
      <c r="K385" s="2">
        <v>0.793055555555554</v>
      </c>
      <c r="L385" s="3">
        <f t="shared" si="31"/>
        <v>269.79305555555555</v>
      </c>
      <c r="M385">
        <f t="shared" si="35"/>
        <v>569.7352638560492</v>
      </c>
      <c r="N385">
        <f t="shared" si="36"/>
        <v>131.48812283258383</v>
      </c>
    </row>
    <row r="386" spans="1:14" ht="12.75">
      <c r="A386" t="s">
        <v>325</v>
      </c>
      <c r="B386" s="1">
        <v>36794</v>
      </c>
      <c r="C386" s="2">
        <v>0.7943287037037038</v>
      </c>
      <c r="D386" t="s">
        <v>419</v>
      </c>
      <c r="E386">
        <v>0.671</v>
      </c>
      <c r="F386">
        <v>9.3414</v>
      </c>
      <c r="G386" t="s">
        <v>420</v>
      </c>
      <c r="H386">
        <v>1.663</v>
      </c>
      <c r="I386">
        <v>88.0832</v>
      </c>
      <c r="K386" s="2">
        <v>0.795138888888888</v>
      </c>
      <c r="L386" s="3">
        <f t="shared" si="31"/>
        <v>269.7951388888889</v>
      </c>
      <c r="M386">
        <f t="shared" si="35"/>
        <v>508.5351048945973</v>
      </c>
      <c r="N386">
        <f t="shared" si="36"/>
        <v>130.43053967548423</v>
      </c>
    </row>
    <row r="387" spans="1:14" ht="12.75">
      <c r="A387" t="s">
        <v>326</v>
      </c>
      <c r="B387" s="1">
        <v>36794</v>
      </c>
      <c r="C387" s="2">
        <v>0.796412037037037</v>
      </c>
      <c r="D387" t="s">
        <v>419</v>
      </c>
      <c r="E387">
        <v>0.671</v>
      </c>
      <c r="F387">
        <v>9.7698</v>
      </c>
      <c r="G387" t="s">
        <v>420</v>
      </c>
      <c r="H387">
        <v>1.661</v>
      </c>
      <c r="I387">
        <v>90.8505</v>
      </c>
      <c r="K387" s="2">
        <v>0.797222222222221</v>
      </c>
      <c r="L387" s="3">
        <f t="shared" si="31"/>
        <v>269.7972222222222</v>
      </c>
      <c r="M387">
        <f t="shared" si="35"/>
        <v>531.8567096794095</v>
      </c>
      <c r="N387">
        <f t="shared" si="36"/>
        <v>133.75741232598057</v>
      </c>
    </row>
    <row r="388" spans="1:14" ht="12.75">
      <c r="A388" t="s">
        <v>427</v>
      </c>
      <c r="B388" s="1">
        <v>36794</v>
      </c>
      <c r="C388">
        <f>AVERAGE(C387,C390)</f>
        <v>0.7995428240740741</v>
      </c>
      <c r="D388" t="s">
        <v>419</v>
      </c>
      <c r="E388" t="s">
        <v>427</v>
      </c>
      <c r="F388" t="s">
        <v>427</v>
      </c>
      <c r="G388" t="s">
        <v>420</v>
      </c>
      <c r="H388" t="s">
        <v>427</v>
      </c>
      <c r="I388" t="s">
        <v>427</v>
      </c>
      <c r="K388" s="2">
        <v>0.799305555555553</v>
      </c>
      <c r="L388" s="3">
        <f t="shared" si="31"/>
        <v>269.7993055555556</v>
      </c>
      <c r="M388" t="s">
        <v>427</v>
      </c>
      <c r="N388" t="s">
        <v>427</v>
      </c>
    </row>
    <row r="389" spans="1:14" ht="12.75">
      <c r="A389" t="s">
        <v>427</v>
      </c>
      <c r="B389" s="1">
        <v>36794</v>
      </c>
      <c r="C389">
        <f>AVERAGE(C388,C390)</f>
        <v>0.8011082175925925</v>
      </c>
      <c r="D389" t="s">
        <v>419</v>
      </c>
      <c r="E389" t="s">
        <v>427</v>
      </c>
      <c r="F389" t="s">
        <v>427</v>
      </c>
      <c r="G389" t="s">
        <v>420</v>
      </c>
      <c r="H389" t="s">
        <v>427</v>
      </c>
      <c r="I389" t="s">
        <v>427</v>
      </c>
      <c r="K389" s="2">
        <v>0.801388888888888</v>
      </c>
      <c r="L389" s="3">
        <f t="shared" si="31"/>
        <v>269.8013888888889</v>
      </c>
      <c r="M389" t="s">
        <v>427</v>
      </c>
      <c r="N389" t="s">
        <v>427</v>
      </c>
    </row>
    <row r="390" spans="1:14" ht="12.75">
      <c r="A390" t="s">
        <v>327</v>
      </c>
      <c r="B390" s="1">
        <v>36794</v>
      </c>
      <c r="C390" s="2">
        <v>0.8026736111111111</v>
      </c>
      <c r="D390" t="s">
        <v>419</v>
      </c>
      <c r="E390">
        <v>0.671</v>
      </c>
      <c r="F390">
        <v>9.6018</v>
      </c>
      <c r="G390" t="s">
        <v>420</v>
      </c>
      <c r="H390">
        <v>1.663</v>
      </c>
      <c r="I390">
        <v>89.84</v>
      </c>
      <c r="K390" s="2">
        <v>0.803472222222221</v>
      </c>
      <c r="L390" s="3">
        <f aca="true" t="shared" si="37" ref="L390:L453">B390-DATE(1999,12,31)+K390</f>
        <v>269.80347222222224</v>
      </c>
      <c r="M390">
        <f t="shared" si="35"/>
        <v>522.7109823128166</v>
      </c>
      <c r="N390">
        <f>(277-103)/(-62+(AVERAGE($Q$4,$P$367)))*I390+277-((277-103)/(-62+(AVERAGE($Q$4,$P$367)))*210)</f>
        <v>132.54258024657952</v>
      </c>
    </row>
    <row r="391" spans="1:14" ht="12.75">
      <c r="A391" t="s">
        <v>328</v>
      </c>
      <c r="B391" s="1">
        <v>36794</v>
      </c>
      <c r="C391" s="2">
        <v>0.8048148148148148</v>
      </c>
      <c r="D391" t="s">
        <v>419</v>
      </c>
      <c r="E391">
        <v>0.671</v>
      </c>
      <c r="F391">
        <v>9.8717</v>
      </c>
      <c r="G391" t="s">
        <v>420</v>
      </c>
      <c r="H391">
        <v>1.66</v>
      </c>
      <c r="I391">
        <v>91.5561</v>
      </c>
      <c r="K391" s="2">
        <v>0.805555555555554</v>
      </c>
      <c r="L391" s="3">
        <f t="shared" si="37"/>
        <v>269.80555555555554</v>
      </c>
      <c r="M391">
        <f t="shared" si="35"/>
        <v>537.4040288380753</v>
      </c>
      <c r="N391">
        <f>(277-103)/(-62+(AVERAGE($Q$4,$P$367)))*I391+277-((277-103)/(-62+(AVERAGE($Q$4,$P$367)))*210)</f>
        <v>134.60569091601064</v>
      </c>
    </row>
    <row r="392" spans="1:14" ht="12.75">
      <c r="A392" t="s">
        <v>329</v>
      </c>
      <c r="B392" s="1">
        <v>36794</v>
      </c>
      <c r="C392" s="2">
        <v>0.8068402777777778</v>
      </c>
      <c r="D392" t="s">
        <v>419</v>
      </c>
      <c r="E392">
        <v>0.671</v>
      </c>
      <c r="F392">
        <v>9.5412</v>
      </c>
      <c r="G392" t="s">
        <v>420</v>
      </c>
      <c r="H392">
        <v>1.663</v>
      </c>
      <c r="I392">
        <v>86.7142</v>
      </c>
      <c r="K392" s="2">
        <v>0.807638888888888</v>
      </c>
      <c r="L392" s="3">
        <f t="shared" si="37"/>
        <v>269.8076388888889</v>
      </c>
      <c r="M392">
        <f t="shared" si="35"/>
        <v>519.4119877984383</v>
      </c>
      <c r="N392">
        <f>(277-103)/(-62+(AVERAGE($Q$4,$P$367)))*I392+277-((277-103)/(-62+(AVERAGE($Q$4,$P$367)))*210)</f>
        <v>128.7847157104174</v>
      </c>
    </row>
    <row r="393" spans="1:14" ht="12.75">
      <c r="A393" t="s">
        <v>330</v>
      </c>
      <c r="B393" s="1">
        <v>36794</v>
      </c>
      <c r="C393" s="2">
        <v>0.8089236111111111</v>
      </c>
      <c r="D393" t="s">
        <v>419</v>
      </c>
      <c r="E393">
        <v>0.671</v>
      </c>
      <c r="F393">
        <v>9.8809</v>
      </c>
      <c r="G393" t="s">
        <v>420</v>
      </c>
      <c r="H393">
        <v>1.663</v>
      </c>
      <c r="I393">
        <v>91.326</v>
      </c>
      <c r="K393" s="2">
        <v>0.809722222222221</v>
      </c>
      <c r="L393" s="3">
        <f t="shared" si="37"/>
        <v>269.8097222222222</v>
      </c>
      <c r="M393">
        <f t="shared" si="35"/>
        <v>537.904866289103</v>
      </c>
      <c r="N393">
        <f>(277-103)/(-62+(AVERAGE($Q$4,$P$367)))*I393+277-((277-103)/(-62+(AVERAGE($Q$4,$P$367)))*210)</f>
        <v>134.3290626513197</v>
      </c>
    </row>
    <row r="394" spans="1:14" ht="12.75">
      <c r="A394" t="s">
        <v>427</v>
      </c>
      <c r="B394" s="1">
        <v>36794</v>
      </c>
      <c r="C394">
        <f>AVERAGE(C393,C395)</f>
        <v>0.8110069444444445</v>
      </c>
      <c r="D394" t="s">
        <v>419</v>
      </c>
      <c r="E394" t="s">
        <v>427</v>
      </c>
      <c r="F394" t="s">
        <v>427</v>
      </c>
      <c r="G394" t="s">
        <v>420</v>
      </c>
      <c r="H394" t="s">
        <v>427</v>
      </c>
      <c r="I394" t="s">
        <v>427</v>
      </c>
      <c r="K394" s="2">
        <v>0.811805555555554</v>
      </c>
      <c r="L394" s="3">
        <f t="shared" si="37"/>
        <v>269.81180555555557</v>
      </c>
      <c r="M394" t="s">
        <v>427</v>
      </c>
      <c r="N394" t="s">
        <v>427</v>
      </c>
    </row>
    <row r="395" spans="1:14" ht="12.75">
      <c r="A395" t="s">
        <v>331</v>
      </c>
      <c r="B395" s="1">
        <v>36794</v>
      </c>
      <c r="C395" s="2">
        <v>0.8130902777777779</v>
      </c>
      <c r="D395" t="s">
        <v>419</v>
      </c>
      <c r="E395">
        <v>0.67</v>
      </c>
      <c r="F395">
        <v>9.4596</v>
      </c>
      <c r="G395" t="s">
        <v>420</v>
      </c>
      <c r="H395">
        <v>1.66</v>
      </c>
      <c r="I395">
        <v>91.9711</v>
      </c>
      <c r="K395" s="2">
        <v>0.813888888888888</v>
      </c>
      <c r="L395" s="3">
        <f t="shared" si="37"/>
        <v>269.81388888888887</v>
      </c>
      <c r="M395">
        <f t="shared" si="35"/>
        <v>514.969777363236</v>
      </c>
      <c r="N395">
        <f>(277-103)/(-62+(AVERAGE($Q$4,$P$367)))*I395+277-((277-103)/(-62+(AVERAGE($Q$4,$P$367)))*210)</f>
        <v>135.10460760374093</v>
      </c>
    </row>
    <row r="396" spans="1:14" ht="12.75">
      <c r="A396" t="s">
        <v>427</v>
      </c>
      <c r="B396" s="1">
        <v>36794</v>
      </c>
      <c r="C396">
        <f>AVERAGE(C395,C397)</f>
        <v>0.8151793981481482</v>
      </c>
      <c r="D396" t="s">
        <v>419</v>
      </c>
      <c r="E396" t="s">
        <v>427</v>
      </c>
      <c r="F396" t="s">
        <v>427</v>
      </c>
      <c r="G396" t="s">
        <v>420</v>
      </c>
      <c r="H396" t="s">
        <v>427</v>
      </c>
      <c r="I396" t="s">
        <v>427</v>
      </c>
      <c r="K396" s="2">
        <v>0.815972222222221</v>
      </c>
      <c r="L396" s="3">
        <f t="shared" si="37"/>
        <v>269.81597222222223</v>
      </c>
      <c r="M396" t="s">
        <v>427</v>
      </c>
      <c r="N396" t="s">
        <v>427</v>
      </c>
    </row>
    <row r="397" spans="1:14" ht="12.75">
      <c r="A397" t="s">
        <v>332</v>
      </c>
      <c r="B397" s="1">
        <v>36794</v>
      </c>
      <c r="C397" s="2">
        <v>0.8172685185185186</v>
      </c>
      <c r="D397" t="s">
        <v>419</v>
      </c>
      <c r="E397">
        <v>0.671</v>
      </c>
      <c r="F397">
        <v>9.6575</v>
      </c>
      <c r="G397" t="s">
        <v>420</v>
      </c>
      <c r="H397">
        <v>1.661</v>
      </c>
      <c r="I397">
        <v>91.3475</v>
      </c>
      <c r="K397" s="2">
        <v>0.818055555555554</v>
      </c>
      <c r="L397" s="3">
        <f t="shared" si="37"/>
        <v>269.81805555555553</v>
      </c>
      <c r="M397">
        <f t="shared" si="35"/>
        <v>525.743226445669</v>
      </c>
      <c r="N397">
        <f aca="true" t="shared" si="38" ref="N397:N409">(277-103)/(-62+(AVERAGE($Q$4,$P$367)))*I397+277-((277-103)/(-62+(AVERAGE($Q$4,$P$367)))*210)</f>
        <v>134.35491014237078</v>
      </c>
    </row>
    <row r="398" spans="1:14" ht="12.75">
      <c r="A398" t="s">
        <v>333</v>
      </c>
      <c r="B398" s="1">
        <v>36794</v>
      </c>
      <c r="C398" s="2">
        <v>0.8193518518518519</v>
      </c>
      <c r="D398" t="s">
        <v>419</v>
      </c>
      <c r="E398">
        <v>0.67</v>
      </c>
      <c r="F398">
        <v>9.41</v>
      </c>
      <c r="G398" t="s">
        <v>420</v>
      </c>
      <c r="H398">
        <v>1.66</v>
      </c>
      <c r="I398">
        <v>92.0717</v>
      </c>
      <c r="K398" s="2">
        <v>0.820138888888888</v>
      </c>
      <c r="L398" s="3">
        <f t="shared" si="37"/>
        <v>269.8201388888889</v>
      </c>
      <c r="M398">
        <f t="shared" si="35"/>
        <v>512.2696102359562</v>
      </c>
      <c r="N398">
        <f t="shared" si="38"/>
        <v>135.2255498176823</v>
      </c>
    </row>
    <row r="399" spans="1:14" ht="12.75">
      <c r="A399" t="s">
        <v>334</v>
      </c>
      <c r="B399" s="1">
        <v>36794</v>
      </c>
      <c r="C399" s="2">
        <v>0.8214351851851852</v>
      </c>
      <c r="D399" t="s">
        <v>419</v>
      </c>
      <c r="E399">
        <v>0.67</v>
      </c>
      <c r="F399">
        <v>9.8748</v>
      </c>
      <c r="G399" t="s">
        <v>420</v>
      </c>
      <c r="H399">
        <v>1.661</v>
      </c>
      <c r="I399">
        <v>98.0297</v>
      </c>
      <c r="K399" s="2">
        <v>0.822222222222221</v>
      </c>
      <c r="L399" s="3">
        <f t="shared" si="37"/>
        <v>269.8222222222222</v>
      </c>
      <c r="M399">
        <f t="shared" si="35"/>
        <v>537.5727892835303</v>
      </c>
      <c r="N399">
        <f t="shared" si="38"/>
        <v>142.38831036104847</v>
      </c>
    </row>
    <row r="400" spans="1:14" ht="12.75">
      <c r="A400" t="s">
        <v>335</v>
      </c>
      <c r="B400" s="1">
        <v>36794</v>
      </c>
      <c r="C400" s="2">
        <v>0.8235185185185184</v>
      </c>
      <c r="D400" t="s">
        <v>419</v>
      </c>
      <c r="E400">
        <v>0.671</v>
      </c>
      <c r="F400">
        <v>10.1517</v>
      </c>
      <c r="G400" t="s">
        <v>420</v>
      </c>
      <c r="H400">
        <v>1.661</v>
      </c>
      <c r="I400">
        <v>94.6559</v>
      </c>
      <c r="K400" s="2">
        <v>0.824305555555554</v>
      </c>
      <c r="L400" s="3">
        <f t="shared" si="37"/>
        <v>269.82430555555555</v>
      </c>
      <c r="M400">
        <f t="shared" si="35"/>
        <v>552.6469077823971</v>
      </c>
      <c r="N400">
        <f t="shared" si="38"/>
        <v>138.33229802113425</v>
      </c>
    </row>
    <row r="401" spans="1:14" ht="12.75">
      <c r="A401" t="s">
        <v>336</v>
      </c>
      <c r="B401" s="1">
        <v>36794</v>
      </c>
      <c r="C401" s="2">
        <v>0.8256134259259259</v>
      </c>
      <c r="D401" t="s">
        <v>419</v>
      </c>
      <c r="E401">
        <v>0.671</v>
      </c>
      <c r="F401">
        <v>10.039</v>
      </c>
      <c r="G401" t="s">
        <v>420</v>
      </c>
      <c r="H401">
        <v>1.661</v>
      </c>
      <c r="I401">
        <v>96.0217</v>
      </c>
      <c r="K401" s="2">
        <v>0.826388888888888</v>
      </c>
      <c r="L401" s="3">
        <f t="shared" si="37"/>
        <v>269.8263888888889</v>
      </c>
      <c r="M401">
        <f t="shared" si="35"/>
        <v>546.5116490073075</v>
      </c>
      <c r="N401">
        <f t="shared" si="38"/>
        <v>139.97427491776557</v>
      </c>
    </row>
    <row r="402" spans="1:14" ht="12.75">
      <c r="A402" t="s">
        <v>337</v>
      </c>
      <c r="B402" s="1">
        <v>36794</v>
      </c>
      <c r="C402" s="2">
        <v>0.8276851851851852</v>
      </c>
      <c r="D402" t="s">
        <v>419</v>
      </c>
      <c r="E402">
        <v>0.676</v>
      </c>
      <c r="F402">
        <v>9.452</v>
      </c>
      <c r="G402" t="s">
        <v>420</v>
      </c>
      <c r="H402">
        <v>1.665</v>
      </c>
      <c r="I402">
        <v>95.4306</v>
      </c>
      <c r="K402" s="2">
        <v>0.828472222222221</v>
      </c>
      <c r="L402" s="3">
        <f t="shared" si="37"/>
        <v>269.8284722222222</v>
      </c>
      <c r="M402">
        <f t="shared" si="35"/>
        <v>514.5560420776044</v>
      </c>
      <c r="N402">
        <f t="shared" si="38"/>
        <v>139.26364924519362</v>
      </c>
    </row>
    <row r="403" spans="1:14" ht="12.75">
      <c r="A403" t="s">
        <v>338</v>
      </c>
      <c r="B403" s="1">
        <v>36794</v>
      </c>
      <c r="C403" s="2">
        <v>0.8297685185185185</v>
      </c>
      <c r="D403" t="s">
        <v>419</v>
      </c>
      <c r="E403">
        <v>0.671</v>
      </c>
      <c r="F403">
        <v>9.811</v>
      </c>
      <c r="G403" t="s">
        <v>420</v>
      </c>
      <c r="H403">
        <v>1.66</v>
      </c>
      <c r="I403">
        <v>95.8334</v>
      </c>
      <c r="K403" s="2">
        <v>0.830555555555553</v>
      </c>
      <c r="L403" s="3">
        <f t="shared" si="37"/>
        <v>269.8305555555556</v>
      </c>
      <c r="M403">
        <f t="shared" si="35"/>
        <v>534.0995904383598</v>
      </c>
      <c r="N403">
        <f t="shared" si="38"/>
        <v>139.74789898451354</v>
      </c>
    </row>
    <row r="404" spans="1:14" ht="12.75">
      <c r="A404" t="s">
        <v>339</v>
      </c>
      <c r="B404" s="1">
        <v>36794</v>
      </c>
      <c r="C404" s="2">
        <v>0.8318634259259259</v>
      </c>
      <c r="D404" t="s">
        <v>419</v>
      </c>
      <c r="E404">
        <v>0.671</v>
      </c>
      <c r="F404">
        <v>9.6366</v>
      </c>
      <c r="G404" t="s">
        <v>420</v>
      </c>
      <c r="H404">
        <v>1.66</v>
      </c>
      <c r="I404">
        <v>94.6443</v>
      </c>
      <c r="K404" s="2">
        <v>0.832638888888888</v>
      </c>
      <c r="L404" s="3">
        <f t="shared" si="37"/>
        <v>269.8326388888889</v>
      </c>
      <c r="M404">
        <f t="shared" si="35"/>
        <v>524.6054544101822</v>
      </c>
      <c r="N404">
        <f t="shared" si="38"/>
        <v>138.31835239805554</v>
      </c>
    </row>
    <row r="405" spans="1:14" ht="12.75">
      <c r="A405" t="s">
        <v>340</v>
      </c>
      <c r="B405" s="1">
        <v>36794</v>
      </c>
      <c r="C405" s="2">
        <v>0.8339467592592592</v>
      </c>
      <c r="D405" t="s">
        <v>419</v>
      </c>
      <c r="E405">
        <v>0.671</v>
      </c>
      <c r="F405">
        <v>10.0255</v>
      </c>
      <c r="G405" t="s">
        <v>420</v>
      </c>
      <c r="H405">
        <v>1.661</v>
      </c>
      <c r="I405">
        <v>97.8157</v>
      </c>
      <c r="K405" s="2">
        <v>0.834722222222221</v>
      </c>
      <c r="L405" s="3">
        <f t="shared" si="37"/>
        <v>269.83472222222224</v>
      </c>
      <c r="M405">
        <f t="shared" si="35"/>
        <v>545.7767244867777</v>
      </c>
      <c r="N405">
        <f t="shared" si="38"/>
        <v>142.13103765942367</v>
      </c>
    </row>
    <row r="406" spans="1:14" ht="12.75">
      <c r="A406" t="s">
        <v>341</v>
      </c>
      <c r="B406" s="1">
        <v>36794</v>
      </c>
      <c r="C406" s="2">
        <v>0.8360300925925926</v>
      </c>
      <c r="D406" t="s">
        <v>419</v>
      </c>
      <c r="E406">
        <v>0.671</v>
      </c>
      <c r="F406">
        <v>9.5065</v>
      </c>
      <c r="G406" t="s">
        <v>420</v>
      </c>
      <c r="H406">
        <v>1.661</v>
      </c>
      <c r="I406">
        <v>95.5767</v>
      </c>
      <c r="K406" s="2">
        <v>0.836805555555554</v>
      </c>
      <c r="L406" s="3">
        <f t="shared" si="37"/>
        <v>269.83680555555554</v>
      </c>
      <c r="M406">
        <f t="shared" si="35"/>
        <v>517.5229595864099</v>
      </c>
      <c r="N406">
        <f t="shared" si="38"/>
        <v>139.43929196345243</v>
      </c>
    </row>
    <row r="407" spans="1:14" ht="12.75">
      <c r="A407" t="s">
        <v>342</v>
      </c>
      <c r="B407" s="1">
        <v>36794</v>
      </c>
      <c r="C407" s="2">
        <v>0.838113425925926</v>
      </c>
      <c r="D407" t="s">
        <v>419</v>
      </c>
      <c r="E407">
        <v>0.671</v>
      </c>
      <c r="F407">
        <v>10.0142</v>
      </c>
      <c r="G407" t="s">
        <v>420</v>
      </c>
      <c r="H407">
        <v>1.661</v>
      </c>
      <c r="I407">
        <v>99.5461</v>
      </c>
      <c r="K407" s="2">
        <v>0.838888888888887</v>
      </c>
      <c r="L407" s="3">
        <f t="shared" si="37"/>
        <v>269.8388888888889</v>
      </c>
      <c r="M407">
        <f t="shared" si="35"/>
        <v>545.1615654436677</v>
      </c>
      <c r="N407">
        <f t="shared" si="38"/>
        <v>144.21133991592603</v>
      </c>
    </row>
    <row r="408" spans="1:14" ht="12.75">
      <c r="A408" t="s">
        <v>343</v>
      </c>
      <c r="B408" s="1">
        <v>36794</v>
      </c>
      <c r="C408" s="2">
        <v>0.8401967592592593</v>
      </c>
      <c r="D408" t="s">
        <v>419</v>
      </c>
      <c r="E408">
        <v>0.673</v>
      </c>
      <c r="F408">
        <v>9.9018</v>
      </c>
      <c r="G408" t="s">
        <v>420</v>
      </c>
      <c r="H408">
        <v>1.663</v>
      </c>
      <c r="I408">
        <v>96.3742</v>
      </c>
      <c r="K408" s="2">
        <v>0.84097222222222</v>
      </c>
      <c r="L408" s="3">
        <f t="shared" si="37"/>
        <v>269.8409722222222</v>
      </c>
      <c r="M408">
        <f t="shared" si="35"/>
        <v>539.0426383245898</v>
      </c>
      <c r="N408">
        <f t="shared" si="38"/>
        <v>140.3980535501148</v>
      </c>
    </row>
    <row r="409" spans="1:14" ht="12.75">
      <c r="A409" t="s">
        <v>344</v>
      </c>
      <c r="B409" s="1">
        <v>36794</v>
      </c>
      <c r="C409" s="2">
        <v>0.8422800925925925</v>
      </c>
      <c r="D409" t="s">
        <v>419</v>
      </c>
      <c r="E409">
        <v>0.671</v>
      </c>
      <c r="F409">
        <v>9.6387</v>
      </c>
      <c r="G409" t="s">
        <v>420</v>
      </c>
      <c r="H409">
        <v>1.661</v>
      </c>
      <c r="I409">
        <v>92.4061</v>
      </c>
      <c r="K409" s="2">
        <v>0.843055555555553</v>
      </c>
      <c r="L409" s="3">
        <f t="shared" si="37"/>
        <v>269.84305555555557</v>
      </c>
      <c r="M409">
        <f t="shared" si="35"/>
        <v>524.7197760022647</v>
      </c>
      <c r="N409">
        <f t="shared" si="38"/>
        <v>135.62756846919314</v>
      </c>
    </row>
    <row r="410" spans="1:14" ht="12.75">
      <c r="A410" t="s">
        <v>427</v>
      </c>
      <c r="B410" s="1">
        <v>36794</v>
      </c>
      <c r="C410">
        <f>AVERAGE(C409,C411)</f>
        <v>0.844369212962963</v>
      </c>
      <c r="D410" t="s">
        <v>419</v>
      </c>
      <c r="E410" t="s">
        <v>427</v>
      </c>
      <c r="F410" t="s">
        <v>427</v>
      </c>
      <c r="G410" t="s">
        <v>420</v>
      </c>
      <c r="H410" t="s">
        <v>427</v>
      </c>
      <c r="I410" t="s">
        <v>427</v>
      </c>
      <c r="K410" s="2">
        <v>0.845138888888888</v>
      </c>
      <c r="L410" s="3">
        <f t="shared" si="37"/>
        <v>269.84513888888887</v>
      </c>
      <c r="M410" t="s">
        <v>427</v>
      </c>
      <c r="N410" t="s">
        <v>427</v>
      </c>
    </row>
    <row r="411" spans="1:14" ht="12.75">
      <c r="A411" t="s">
        <v>345</v>
      </c>
      <c r="B411" s="1">
        <v>36794</v>
      </c>
      <c r="C411" s="2">
        <v>0.8464583333333334</v>
      </c>
      <c r="D411" t="s">
        <v>419</v>
      </c>
      <c r="E411">
        <v>0.671</v>
      </c>
      <c r="F411">
        <v>9.5269</v>
      </c>
      <c r="G411" t="s">
        <v>420</v>
      </c>
      <c r="H411">
        <v>1.661</v>
      </c>
      <c r="I411">
        <v>96.1997</v>
      </c>
      <c r="K411" s="2">
        <v>0.847222222222221</v>
      </c>
      <c r="L411" s="3">
        <f t="shared" si="37"/>
        <v>269.84722222222223</v>
      </c>
      <c r="M411">
        <f t="shared" si="35"/>
        <v>518.6335121952104</v>
      </c>
      <c r="N411">
        <f aca="true" t="shared" si="39" ref="N411:N416">(277-103)/(-62+(AVERAGE($Q$4,$P$367)))*I411+277-((277-103)/(-62+(AVERAGE($Q$4,$P$367)))*210)</f>
        <v>140.18826809949087</v>
      </c>
    </row>
    <row r="412" spans="1:14" ht="12.75">
      <c r="A412" t="s">
        <v>346</v>
      </c>
      <c r="B412" s="1">
        <v>36794</v>
      </c>
      <c r="C412" s="2">
        <v>0.8485416666666666</v>
      </c>
      <c r="D412" t="s">
        <v>419</v>
      </c>
      <c r="E412">
        <v>0.671</v>
      </c>
      <c r="F412">
        <v>10.2326</v>
      </c>
      <c r="G412" t="s">
        <v>420</v>
      </c>
      <c r="H412">
        <v>1.661</v>
      </c>
      <c r="I412">
        <v>89.8975</v>
      </c>
      <c r="K412" s="2">
        <v>0.849305555555554</v>
      </c>
      <c r="L412" s="3">
        <f t="shared" si="37"/>
        <v>269.84930555555553</v>
      </c>
      <c r="M412">
        <f t="shared" si="35"/>
        <v>557.0510110202385</v>
      </c>
      <c r="N412">
        <f t="shared" si="39"/>
        <v>132.6117072575301</v>
      </c>
    </row>
    <row r="413" spans="1:14" ht="12.75">
      <c r="A413" t="s">
        <v>347</v>
      </c>
      <c r="B413" s="1">
        <v>36794</v>
      </c>
      <c r="C413" s="2">
        <v>0.850625</v>
      </c>
      <c r="D413" t="s">
        <v>419</v>
      </c>
      <c r="E413">
        <v>0.671</v>
      </c>
      <c r="F413">
        <v>9.7282</v>
      </c>
      <c r="G413" t="s">
        <v>420</v>
      </c>
      <c r="H413">
        <v>1.661</v>
      </c>
      <c r="I413">
        <v>95.4871</v>
      </c>
      <c r="K413" s="2">
        <v>0.851388888888887</v>
      </c>
      <c r="L413" s="3">
        <f t="shared" si="37"/>
        <v>269.8513888888889</v>
      </c>
      <c r="M413">
        <f t="shared" si="35"/>
        <v>529.5920533791103</v>
      </c>
      <c r="N413">
        <f t="shared" si="39"/>
        <v>139.33157404725813</v>
      </c>
    </row>
    <row r="414" spans="1:14" ht="12.75">
      <c r="A414" t="s">
        <v>348</v>
      </c>
      <c r="B414" s="1">
        <v>36794</v>
      </c>
      <c r="C414" s="2">
        <v>0.8527083333333333</v>
      </c>
      <c r="D414" t="s">
        <v>419</v>
      </c>
      <c r="E414">
        <v>0.671</v>
      </c>
      <c r="F414">
        <v>9.9276</v>
      </c>
      <c r="G414" t="s">
        <v>420</v>
      </c>
      <c r="H414">
        <v>1.661</v>
      </c>
      <c r="I414">
        <v>91.7361</v>
      </c>
      <c r="K414" s="2">
        <v>0.853472222222221</v>
      </c>
      <c r="L414" s="3">
        <f t="shared" si="37"/>
        <v>269.8534722222222</v>
      </c>
      <c r="M414">
        <f t="shared" si="35"/>
        <v>540.4471607416024</v>
      </c>
      <c r="N414">
        <f t="shared" si="39"/>
        <v>134.82208851550809</v>
      </c>
    </row>
    <row r="415" spans="1:14" ht="12.75">
      <c r="A415" t="s">
        <v>349</v>
      </c>
      <c r="B415" s="1">
        <v>36794</v>
      </c>
      <c r="C415" s="2">
        <v>0.8547916666666667</v>
      </c>
      <c r="D415" t="s">
        <v>419</v>
      </c>
      <c r="E415">
        <v>0.671</v>
      </c>
      <c r="F415">
        <v>10.4807</v>
      </c>
      <c r="G415" t="s">
        <v>420</v>
      </c>
      <c r="H415">
        <v>1.663</v>
      </c>
      <c r="I415">
        <v>91.1776</v>
      </c>
      <c r="K415" s="2">
        <v>0.855555555555554</v>
      </c>
      <c r="L415" s="3">
        <f t="shared" si="37"/>
        <v>269.85555555555555</v>
      </c>
      <c r="M415">
        <f t="shared" si="35"/>
        <v>570.5572905419751</v>
      </c>
      <c r="N415">
        <f t="shared" si="39"/>
        <v>134.1506548526229</v>
      </c>
    </row>
    <row r="416" spans="1:14" ht="12.75">
      <c r="A416" t="s">
        <v>350</v>
      </c>
      <c r="B416" s="1">
        <v>36794</v>
      </c>
      <c r="C416" s="2">
        <v>0.856886574074074</v>
      </c>
      <c r="D416" t="s">
        <v>419</v>
      </c>
      <c r="E416">
        <v>0.671</v>
      </c>
      <c r="F416">
        <v>9.958</v>
      </c>
      <c r="G416" t="s">
        <v>420</v>
      </c>
      <c r="H416">
        <v>1.661</v>
      </c>
      <c r="I416">
        <v>91.2061</v>
      </c>
      <c r="K416" s="2">
        <v>0.857638888888887</v>
      </c>
      <c r="L416" s="3">
        <f t="shared" si="37"/>
        <v>269.8576388888889</v>
      </c>
      <c r="M416">
        <f t="shared" si="35"/>
        <v>542.1021018841287</v>
      </c>
      <c r="N416">
        <f t="shared" si="39"/>
        <v>134.1849178058767</v>
      </c>
    </row>
    <row r="417" spans="1:14" ht="12.75">
      <c r="A417" t="s">
        <v>427</v>
      </c>
      <c r="B417" s="1">
        <v>36794</v>
      </c>
      <c r="C417">
        <f>AVERAGE(C416,C418)</f>
        <v>0.8589699074074073</v>
      </c>
      <c r="D417" t="s">
        <v>419</v>
      </c>
      <c r="E417" t="s">
        <v>427</v>
      </c>
      <c r="F417" t="s">
        <v>427</v>
      </c>
      <c r="G417" t="s">
        <v>420</v>
      </c>
      <c r="H417" t="s">
        <v>427</v>
      </c>
      <c r="I417" t="s">
        <v>427</v>
      </c>
      <c r="K417" s="2">
        <v>0.859722222222221</v>
      </c>
      <c r="L417" s="3">
        <f t="shared" si="37"/>
        <v>269.8597222222222</v>
      </c>
      <c r="M417" t="s">
        <v>427</v>
      </c>
      <c r="N417" t="s">
        <v>427</v>
      </c>
    </row>
    <row r="418" spans="1:14" ht="12.75">
      <c r="A418" t="s">
        <v>351</v>
      </c>
      <c r="B418" s="1">
        <v>36794</v>
      </c>
      <c r="C418" s="2">
        <v>0.8610532407407407</v>
      </c>
      <c r="D418" t="s">
        <v>419</v>
      </c>
      <c r="E418">
        <v>0.671</v>
      </c>
      <c r="F418">
        <v>9.9502</v>
      </c>
      <c r="G418" t="s">
        <v>420</v>
      </c>
      <c r="H418">
        <v>1.66</v>
      </c>
      <c r="I418">
        <v>90.786</v>
      </c>
      <c r="K418" s="2">
        <v>0.861805555555553</v>
      </c>
      <c r="L418" s="3">
        <f t="shared" si="37"/>
        <v>269.8618055555556</v>
      </c>
      <c r="M418">
        <f t="shared" si="35"/>
        <v>541.6774788278226</v>
      </c>
      <c r="N418">
        <f>(277-103)/(-62+(AVERAGE($Q$4,$P$367)))*I418+277-((277-103)/(-62+(AVERAGE($Q$4,$P$367)))*210)</f>
        <v>133.67986985282732</v>
      </c>
    </row>
    <row r="419" spans="1:14" ht="12.75">
      <c r="A419" t="s">
        <v>427</v>
      </c>
      <c r="B419" s="1">
        <v>36794</v>
      </c>
      <c r="C419">
        <f>AVERAGE(C418,C420)</f>
        <v>0.8631365740740742</v>
      </c>
      <c r="D419" t="s">
        <v>419</v>
      </c>
      <c r="E419" t="s">
        <v>427</v>
      </c>
      <c r="F419" t="s">
        <v>427</v>
      </c>
      <c r="G419" t="s">
        <v>420</v>
      </c>
      <c r="H419" t="s">
        <v>427</v>
      </c>
      <c r="I419" t="s">
        <v>427</v>
      </c>
      <c r="K419" s="2">
        <v>0.863888888888886</v>
      </c>
      <c r="L419" s="3">
        <f t="shared" si="37"/>
        <v>269.8638888888889</v>
      </c>
      <c r="M419" t="s">
        <v>427</v>
      </c>
      <c r="N419" t="s">
        <v>427</v>
      </c>
    </row>
    <row r="420" spans="1:14" ht="12.75">
      <c r="A420" t="s">
        <v>352</v>
      </c>
      <c r="B420" s="1">
        <v>36794</v>
      </c>
      <c r="C420" s="2">
        <v>0.8652199074074075</v>
      </c>
      <c r="D420" t="s">
        <v>419</v>
      </c>
      <c r="E420">
        <v>0.673</v>
      </c>
      <c r="F420">
        <v>9.3912</v>
      </c>
      <c r="G420" t="s">
        <v>420</v>
      </c>
      <c r="H420">
        <v>1.663</v>
      </c>
      <c r="I420">
        <v>91.0696</v>
      </c>
      <c r="K420" s="2">
        <v>0.865972222222221</v>
      </c>
      <c r="L420" s="3">
        <f t="shared" si="37"/>
        <v>269.86597222222224</v>
      </c>
      <c r="M420">
        <f t="shared" si="35"/>
        <v>511.2461597925516</v>
      </c>
      <c r="N420">
        <f aca="true" t="shared" si="40" ref="N420:N428">(277-103)/(-62+(AVERAGE($Q$4,$P$367)))*I420+277-((277-103)/(-62+(AVERAGE($Q$4,$P$367)))*210)</f>
        <v>134.02081629292445</v>
      </c>
    </row>
    <row r="421" spans="1:14" ht="12.75">
      <c r="A421" t="s">
        <v>353</v>
      </c>
      <c r="B421" s="1">
        <v>36794</v>
      </c>
      <c r="C421" s="2">
        <v>0.8673032407407407</v>
      </c>
      <c r="D421" t="s">
        <v>419</v>
      </c>
      <c r="E421">
        <v>0.671</v>
      </c>
      <c r="F421">
        <v>9.7196</v>
      </c>
      <c r="G421" t="s">
        <v>420</v>
      </c>
      <c r="H421">
        <v>1.661</v>
      </c>
      <c r="I421">
        <v>95.7232</v>
      </c>
      <c r="K421" s="2">
        <v>0.868055555555554</v>
      </c>
      <c r="L421" s="3">
        <f t="shared" si="37"/>
        <v>269.86805555555554</v>
      </c>
      <c r="M421">
        <f t="shared" si="35"/>
        <v>529.1238792401062</v>
      </c>
      <c r="N421">
        <f t="shared" si="40"/>
        <v>139.6154155652656</v>
      </c>
    </row>
    <row r="422" spans="1:14" ht="12.75">
      <c r="A422" t="s">
        <v>354</v>
      </c>
      <c r="B422" s="1">
        <v>36794</v>
      </c>
      <c r="C422" s="2">
        <v>0.869386574074074</v>
      </c>
      <c r="D422" t="s">
        <v>419</v>
      </c>
      <c r="E422">
        <v>0.671</v>
      </c>
      <c r="F422">
        <v>9.7853</v>
      </c>
      <c r="G422" t="s">
        <v>420</v>
      </c>
      <c r="H422">
        <v>1.66</v>
      </c>
      <c r="I422">
        <v>95.0443</v>
      </c>
      <c r="K422" s="2">
        <v>0.870138888888887</v>
      </c>
      <c r="L422" s="3">
        <f t="shared" si="37"/>
        <v>269.8701388888889</v>
      </c>
      <c r="M422">
        <f t="shared" si="35"/>
        <v>532.7005119066845</v>
      </c>
      <c r="N422">
        <f t="shared" si="40"/>
        <v>138.79923595249437</v>
      </c>
    </row>
    <row r="423" spans="1:14" ht="12.75">
      <c r="A423" t="s">
        <v>355</v>
      </c>
      <c r="B423" s="1">
        <v>36794</v>
      </c>
      <c r="C423" s="2">
        <v>0.8714814814814815</v>
      </c>
      <c r="D423" t="s">
        <v>419</v>
      </c>
      <c r="E423">
        <v>0.671</v>
      </c>
      <c r="F423">
        <v>9.2783</v>
      </c>
      <c r="G423" t="s">
        <v>420</v>
      </c>
      <c r="H423">
        <v>1.66</v>
      </c>
      <c r="I423">
        <v>93.5936</v>
      </c>
      <c r="K423" s="2">
        <v>0.87222222222222</v>
      </c>
      <c r="L423" s="3">
        <f t="shared" si="37"/>
        <v>269.8722222222222</v>
      </c>
      <c r="M423">
        <f t="shared" si="35"/>
        <v>505.1000132467876</v>
      </c>
      <c r="N423">
        <f t="shared" si="40"/>
        <v>137.05519152143336</v>
      </c>
    </row>
    <row r="424" spans="1:14" ht="12.75">
      <c r="A424" t="s">
        <v>356</v>
      </c>
      <c r="B424" s="1">
        <v>36794</v>
      </c>
      <c r="C424" s="2">
        <v>0.8735648148148147</v>
      </c>
      <c r="D424" t="s">
        <v>419</v>
      </c>
      <c r="E424">
        <v>0.673</v>
      </c>
      <c r="F424">
        <v>9.8451</v>
      </c>
      <c r="G424" t="s">
        <v>420</v>
      </c>
      <c r="H424">
        <v>1.663</v>
      </c>
      <c r="I424">
        <v>91.3239</v>
      </c>
      <c r="K424" s="2">
        <v>0.874305555555553</v>
      </c>
      <c r="L424" s="3">
        <f t="shared" si="37"/>
        <v>269.87430555555557</v>
      </c>
      <c r="M424">
        <f t="shared" si="35"/>
        <v>535.9559553383647</v>
      </c>
      <c r="N424">
        <f t="shared" si="40"/>
        <v>134.3265380126589</v>
      </c>
    </row>
    <row r="425" spans="1:14" ht="12.75">
      <c r="A425" t="s">
        <v>357</v>
      </c>
      <c r="B425" s="1">
        <v>36794</v>
      </c>
      <c r="C425" s="2">
        <v>0.8756481481481481</v>
      </c>
      <c r="D425" t="s">
        <v>419</v>
      </c>
      <c r="E425">
        <v>0.671</v>
      </c>
      <c r="F425">
        <v>9.4384</v>
      </c>
      <c r="G425" t="s">
        <v>420</v>
      </c>
      <c r="H425">
        <v>1.661</v>
      </c>
      <c r="I425">
        <v>96.9364</v>
      </c>
      <c r="K425" s="2">
        <v>0.876388888888886</v>
      </c>
      <c r="L425" s="3">
        <f t="shared" si="37"/>
        <v>269.87638888888887</v>
      </c>
      <c r="M425">
        <f t="shared" si="35"/>
        <v>513.8156736717373</v>
      </c>
      <c r="N425">
        <f t="shared" si="40"/>
        <v>141.0739353858786</v>
      </c>
    </row>
    <row r="426" spans="1:14" ht="12.75">
      <c r="A426" t="s">
        <v>358</v>
      </c>
      <c r="B426" s="1">
        <v>36794</v>
      </c>
      <c r="C426" s="2">
        <v>0.8777314814814815</v>
      </c>
      <c r="D426" t="s">
        <v>419</v>
      </c>
      <c r="E426">
        <v>0.671</v>
      </c>
      <c r="F426">
        <v>9.9388</v>
      </c>
      <c r="G426" t="s">
        <v>420</v>
      </c>
      <c r="H426">
        <v>1.661</v>
      </c>
      <c r="I426">
        <v>93.1187</v>
      </c>
      <c r="K426" s="2">
        <v>0.878472222222221</v>
      </c>
      <c r="L426" s="3">
        <f t="shared" si="37"/>
        <v>269.87847222222223</v>
      </c>
      <c r="M426">
        <f t="shared" si="35"/>
        <v>541.0568758993753</v>
      </c>
      <c r="N426">
        <f t="shared" si="40"/>
        <v>136.48426252142588</v>
      </c>
    </row>
    <row r="427" spans="1:14" ht="12.75">
      <c r="A427" t="s">
        <v>359</v>
      </c>
      <c r="B427" s="1">
        <v>36794</v>
      </c>
      <c r="C427" s="2">
        <v>0.8798148148148148</v>
      </c>
      <c r="D427" t="s">
        <v>419</v>
      </c>
      <c r="E427">
        <v>0.671</v>
      </c>
      <c r="F427">
        <v>10.381</v>
      </c>
      <c r="G427" t="s">
        <v>420</v>
      </c>
      <c r="H427">
        <v>1.66</v>
      </c>
      <c r="I427">
        <v>96.1744</v>
      </c>
      <c r="K427" s="2">
        <v>0.880555555555554</v>
      </c>
      <c r="L427" s="3">
        <f t="shared" si="37"/>
        <v>269.88055555555553</v>
      </c>
      <c r="M427">
        <f t="shared" si="35"/>
        <v>565.129736860729</v>
      </c>
      <c r="N427">
        <f t="shared" si="40"/>
        <v>140.15785221467263</v>
      </c>
    </row>
    <row r="428" spans="1:14" ht="12.75">
      <c r="A428" t="s">
        <v>360</v>
      </c>
      <c r="B428" s="1">
        <v>36794</v>
      </c>
      <c r="C428" s="2">
        <v>0.8818981481481482</v>
      </c>
      <c r="D428" t="s">
        <v>419</v>
      </c>
      <c r="E428">
        <v>0.671</v>
      </c>
      <c r="F428">
        <v>10.8058</v>
      </c>
      <c r="G428" t="s">
        <v>420</v>
      </c>
      <c r="H428">
        <v>1.661</v>
      </c>
      <c r="I428">
        <v>95.3286</v>
      </c>
      <c r="K428" s="2">
        <v>0.882638888888887</v>
      </c>
      <c r="L428" s="3">
        <f t="shared" si="37"/>
        <v>269.8826388888889</v>
      </c>
      <c r="M428">
        <f t="shared" si="35"/>
        <v>588.2553617734001</v>
      </c>
      <c r="N428">
        <f t="shared" si="40"/>
        <v>139.1410239388117</v>
      </c>
    </row>
    <row r="429" spans="1:14" ht="12.75">
      <c r="A429" t="s">
        <v>427</v>
      </c>
      <c r="B429" s="1">
        <v>36794</v>
      </c>
      <c r="C429">
        <f>AVERAGE(C428,C430)</f>
        <v>0.8839814814814815</v>
      </c>
      <c r="D429" t="s">
        <v>419</v>
      </c>
      <c r="E429" t="s">
        <v>427</v>
      </c>
      <c r="F429" t="s">
        <v>427</v>
      </c>
      <c r="G429" t="s">
        <v>420</v>
      </c>
      <c r="H429" t="s">
        <v>427</v>
      </c>
      <c r="I429" t="s">
        <v>427</v>
      </c>
      <c r="K429" s="2">
        <v>0.884722222222221</v>
      </c>
      <c r="L429" s="3">
        <f t="shared" si="37"/>
        <v>269.8847222222222</v>
      </c>
      <c r="M429" t="s">
        <v>427</v>
      </c>
      <c r="N429" t="s">
        <v>427</v>
      </c>
    </row>
    <row r="430" spans="1:14" ht="12.75">
      <c r="A430" t="s">
        <v>361</v>
      </c>
      <c r="B430" s="1">
        <v>36794</v>
      </c>
      <c r="C430" s="2">
        <v>0.8860648148148148</v>
      </c>
      <c r="D430" t="s">
        <v>419</v>
      </c>
      <c r="E430">
        <v>0.671</v>
      </c>
      <c r="F430">
        <v>9.7789</v>
      </c>
      <c r="G430" t="s">
        <v>420</v>
      </c>
      <c r="H430">
        <v>1.66</v>
      </c>
      <c r="I430">
        <v>89.207</v>
      </c>
      <c r="K430" s="2">
        <v>0.886805555555554</v>
      </c>
      <c r="L430" s="3">
        <f t="shared" si="37"/>
        <v>269.88680555555555</v>
      </c>
      <c r="M430">
        <f t="shared" si="35"/>
        <v>532.3521032451</v>
      </c>
      <c r="N430">
        <f>(277-103)/(-62+(AVERAGE($Q$4,$P$367)))*I430+277-((277-103)/(-62+(AVERAGE($Q$4,$P$367)))*210)</f>
        <v>131.7815820216801</v>
      </c>
    </row>
    <row r="431" spans="1:14" ht="12.75">
      <c r="A431" t="s">
        <v>427</v>
      </c>
      <c r="B431" s="1">
        <v>36794</v>
      </c>
      <c r="C431">
        <f>AVERAGE(C430,C432)</f>
        <v>0.8881539351851853</v>
      </c>
      <c r="D431" t="s">
        <v>419</v>
      </c>
      <c r="E431" t="s">
        <v>427</v>
      </c>
      <c r="F431" t="s">
        <v>427</v>
      </c>
      <c r="G431" t="s">
        <v>420</v>
      </c>
      <c r="H431" t="s">
        <v>427</v>
      </c>
      <c r="I431" t="s">
        <v>427</v>
      </c>
      <c r="K431" s="2">
        <v>0.888888888888887</v>
      </c>
      <c r="L431" s="3">
        <f t="shared" si="37"/>
        <v>269.8888888888889</v>
      </c>
      <c r="M431" t="s">
        <v>427</v>
      </c>
      <c r="N431" t="s">
        <v>427</v>
      </c>
    </row>
    <row r="432" spans="1:14" ht="12.75">
      <c r="A432" t="s">
        <v>362</v>
      </c>
      <c r="B432" s="1">
        <v>36794</v>
      </c>
      <c r="C432" s="2">
        <v>0.8902430555555556</v>
      </c>
      <c r="D432" t="s">
        <v>419</v>
      </c>
      <c r="E432">
        <v>0.676</v>
      </c>
      <c r="F432">
        <v>9.9306</v>
      </c>
      <c r="G432" t="s">
        <v>420</v>
      </c>
      <c r="H432">
        <v>1.665</v>
      </c>
      <c r="I432">
        <v>89.0864</v>
      </c>
      <c r="K432" s="2">
        <v>0.890972222222221</v>
      </c>
      <c r="L432" s="3">
        <f t="shared" si="37"/>
        <v>269.8909722222222</v>
      </c>
      <c r="M432">
        <f t="shared" si="35"/>
        <v>540.61047730172</v>
      </c>
      <c r="N432">
        <f>(277-103)/(-62+(AVERAGE($Q$4,$P$367)))*I432+277-((277-103)/(-62+(AVERAGE($Q$4,$P$367)))*210)</f>
        <v>131.6365956300168</v>
      </c>
    </row>
    <row r="433" spans="1:14" ht="12.75">
      <c r="A433" t="s">
        <v>363</v>
      </c>
      <c r="B433" s="1">
        <v>36794</v>
      </c>
      <c r="C433" s="2">
        <v>0.8923263888888888</v>
      </c>
      <c r="D433" t="s">
        <v>419</v>
      </c>
      <c r="E433">
        <v>0.671</v>
      </c>
      <c r="F433">
        <v>9.4177</v>
      </c>
      <c r="G433" t="s">
        <v>420</v>
      </c>
      <c r="H433">
        <v>1.66</v>
      </c>
      <c r="I433">
        <v>95.3556</v>
      </c>
      <c r="K433" s="2">
        <v>0.893055555555553</v>
      </c>
      <c r="L433" s="3">
        <f t="shared" si="37"/>
        <v>269.8930555555556</v>
      </c>
      <c r="M433">
        <f t="shared" si="35"/>
        <v>512.688789406925</v>
      </c>
      <c r="N433">
        <f>(277-103)/(-62+(AVERAGE($Q$4,$P$367)))*I433+277-((277-103)/(-62+(AVERAGE($Q$4,$P$367)))*210)</f>
        <v>139.17348357873635</v>
      </c>
    </row>
    <row r="434" spans="1:14" ht="12.75">
      <c r="A434" t="s">
        <v>364</v>
      </c>
      <c r="B434" s="1">
        <v>36794</v>
      </c>
      <c r="C434" s="2">
        <v>0.8944097222222221</v>
      </c>
      <c r="D434" t="s">
        <v>419</v>
      </c>
      <c r="E434">
        <v>0.671</v>
      </c>
      <c r="F434">
        <v>9.4345</v>
      </c>
      <c r="G434" t="s">
        <v>420</v>
      </c>
      <c r="H434">
        <v>1.661</v>
      </c>
      <c r="I434">
        <v>92.0868</v>
      </c>
      <c r="K434" s="2">
        <v>0.895138888888886</v>
      </c>
      <c r="L434" s="3">
        <f t="shared" si="37"/>
        <v>269.8951388888889</v>
      </c>
      <c r="M434">
        <f aca="true" t="shared" si="41" ref="M434:M485">500*F434/AVERAGE($Q$367,$Q$6)</f>
        <v>513.6033621435843</v>
      </c>
      <c r="N434">
        <f>(277-103)/(-62+(AVERAGE($Q$4,$P$367)))*I434+277-((277-103)/(-62+(AVERAGE($Q$4,$P$367)))*210)</f>
        <v>135.2437031718623</v>
      </c>
    </row>
    <row r="435" spans="1:14" ht="12.75">
      <c r="A435" t="s">
        <v>365</v>
      </c>
      <c r="B435" s="1">
        <v>36794</v>
      </c>
      <c r="C435" s="2">
        <v>0.8964930555555556</v>
      </c>
      <c r="D435" t="s">
        <v>419</v>
      </c>
      <c r="E435">
        <v>0.671</v>
      </c>
      <c r="F435">
        <v>10.8003</v>
      </c>
      <c r="G435" t="s">
        <v>420</v>
      </c>
      <c r="H435">
        <v>1.661</v>
      </c>
      <c r="I435">
        <v>96.2446</v>
      </c>
      <c r="K435" s="2">
        <v>0.897222222222221</v>
      </c>
      <c r="L435" s="3">
        <f t="shared" si="37"/>
        <v>269.89722222222224</v>
      </c>
      <c r="M435">
        <f t="shared" si="41"/>
        <v>587.9559480798508</v>
      </c>
      <c r="N435">
        <f>(277-103)/(-62+(AVERAGE($Q$4,$P$367)))*I435+277-((277-103)/(-62+(AVERAGE($Q$4,$P$367)))*210)</f>
        <v>140.2422472784766</v>
      </c>
    </row>
    <row r="436" spans="1:14" ht="12.75">
      <c r="A436" t="s">
        <v>366</v>
      </c>
      <c r="B436" s="1">
        <v>36794</v>
      </c>
      <c r="C436" s="2">
        <v>0.8985763888888889</v>
      </c>
      <c r="D436" t="s">
        <v>419</v>
      </c>
      <c r="E436">
        <v>0.671</v>
      </c>
      <c r="F436">
        <v>10.1114</v>
      </c>
      <c r="G436" t="s">
        <v>420</v>
      </c>
      <c r="H436">
        <v>1.66</v>
      </c>
      <c r="I436">
        <v>95.4467</v>
      </c>
      <c r="K436" s="2">
        <v>0.899305555555554</v>
      </c>
      <c r="L436" s="3">
        <f t="shared" si="37"/>
        <v>269.89930555555554</v>
      </c>
      <c r="M436">
        <f t="shared" si="41"/>
        <v>550.453021991482</v>
      </c>
      <c r="N436">
        <f>(277-103)/(-62+(AVERAGE($Q$4,$P$367)))*I436+277-((277-103)/(-62+(AVERAGE($Q$4,$P$367)))*210)</f>
        <v>139.28300480825982</v>
      </c>
    </row>
    <row r="437" spans="1:14" ht="12.75">
      <c r="A437" t="s">
        <v>427</v>
      </c>
      <c r="B437" s="1">
        <v>36794</v>
      </c>
      <c r="C437">
        <f>AVERAGE(C436,C438)</f>
        <v>0.9006655092592593</v>
      </c>
      <c r="D437" t="s">
        <v>419</v>
      </c>
      <c r="E437" t="s">
        <v>427</v>
      </c>
      <c r="F437" t="s">
        <v>427</v>
      </c>
      <c r="G437" t="s">
        <v>420</v>
      </c>
      <c r="H437" t="s">
        <v>427</v>
      </c>
      <c r="I437" t="s">
        <v>427</v>
      </c>
      <c r="K437" s="2">
        <v>0.901388888888887</v>
      </c>
      <c r="L437" s="3">
        <f t="shared" si="37"/>
        <v>269.9013888888889</v>
      </c>
      <c r="M437" t="s">
        <v>427</v>
      </c>
      <c r="N437" t="s">
        <v>427</v>
      </c>
    </row>
    <row r="438" spans="1:14" ht="12.75">
      <c r="A438" t="s">
        <v>367</v>
      </c>
      <c r="B438" s="1">
        <v>36794</v>
      </c>
      <c r="C438" s="2">
        <v>0.9027546296296296</v>
      </c>
      <c r="D438" t="s">
        <v>419</v>
      </c>
      <c r="E438">
        <v>0.673</v>
      </c>
      <c r="F438">
        <v>10.0499</v>
      </c>
      <c r="G438" t="s">
        <v>420</v>
      </c>
      <c r="H438">
        <v>1.661</v>
      </c>
      <c r="I438">
        <v>90.8354</v>
      </c>
      <c r="K438" s="2">
        <v>0.90347222222222</v>
      </c>
      <c r="L438" s="3">
        <f t="shared" si="37"/>
        <v>269.9034722222222</v>
      </c>
      <c r="M438">
        <f t="shared" si="41"/>
        <v>547.1050325090686</v>
      </c>
      <c r="N438">
        <f aca="true" t="shared" si="42" ref="N438:N452">(277-103)/(-62+(AVERAGE($Q$4,$P$367)))*I438+277-((277-103)/(-62+(AVERAGE($Q$4,$P$367)))*210)</f>
        <v>133.7392589718005</v>
      </c>
    </row>
    <row r="439" spans="1:14" ht="12.75">
      <c r="A439" t="s">
        <v>368</v>
      </c>
      <c r="B439" s="1">
        <v>36794</v>
      </c>
      <c r="C439" s="2">
        <v>0.9048379629629629</v>
      </c>
      <c r="D439" t="s">
        <v>419</v>
      </c>
      <c r="E439">
        <v>0.671</v>
      </c>
      <c r="F439">
        <v>9.9343</v>
      </c>
      <c r="G439" t="s">
        <v>420</v>
      </c>
      <c r="H439">
        <v>1.661</v>
      </c>
      <c r="I439">
        <v>93.0008</v>
      </c>
      <c r="K439" s="2">
        <v>0.905555555555553</v>
      </c>
      <c r="L439" s="3">
        <f t="shared" si="37"/>
        <v>269.90555555555557</v>
      </c>
      <c r="M439">
        <f t="shared" si="41"/>
        <v>540.8119010591987</v>
      </c>
      <c r="N439">
        <f t="shared" si="42"/>
        <v>136.34252209375506</v>
      </c>
    </row>
    <row r="440" spans="1:14" ht="12.75">
      <c r="A440" t="s">
        <v>369</v>
      </c>
      <c r="B440" s="1">
        <v>36794</v>
      </c>
      <c r="C440" s="2">
        <v>0.9069212962962964</v>
      </c>
      <c r="D440" t="s">
        <v>419</v>
      </c>
      <c r="E440">
        <v>0.671</v>
      </c>
      <c r="F440">
        <v>9.408</v>
      </c>
      <c r="G440" t="s">
        <v>420</v>
      </c>
      <c r="H440">
        <v>1.661</v>
      </c>
      <c r="I440">
        <v>90.6928</v>
      </c>
      <c r="K440" s="2">
        <v>0.907638888888886</v>
      </c>
      <c r="L440" s="3">
        <f t="shared" si="37"/>
        <v>269.90763888888887</v>
      </c>
      <c r="M440">
        <f t="shared" si="41"/>
        <v>512.1607325292109</v>
      </c>
      <c r="N440">
        <f t="shared" si="42"/>
        <v>133.56782398464304</v>
      </c>
    </row>
    <row r="441" spans="1:14" ht="12.75">
      <c r="A441" t="s">
        <v>370</v>
      </c>
      <c r="B441" s="1">
        <v>36794</v>
      </c>
      <c r="C441" s="2">
        <v>0.9090046296296297</v>
      </c>
      <c r="D441" t="s">
        <v>419</v>
      </c>
      <c r="E441">
        <v>0.673</v>
      </c>
      <c r="F441">
        <v>9.0807</v>
      </c>
      <c r="G441" t="s">
        <v>420</v>
      </c>
      <c r="H441">
        <v>1.661</v>
      </c>
      <c r="I441">
        <v>96.1196</v>
      </c>
      <c r="K441" s="2">
        <v>0.909722222222221</v>
      </c>
      <c r="L441" s="3">
        <f t="shared" si="37"/>
        <v>269.90972222222223</v>
      </c>
      <c r="M441">
        <f t="shared" si="41"/>
        <v>494.3428958203663</v>
      </c>
      <c r="N441">
        <f t="shared" si="42"/>
        <v>140.09197116771452</v>
      </c>
    </row>
    <row r="442" spans="1:14" ht="12.75">
      <c r="A442" t="s">
        <v>371</v>
      </c>
      <c r="B442" s="1">
        <v>36794</v>
      </c>
      <c r="C442" s="2">
        <v>0.9110879629629629</v>
      </c>
      <c r="D442" t="s">
        <v>419</v>
      </c>
      <c r="E442">
        <v>0.671</v>
      </c>
      <c r="F442">
        <v>9.7442</v>
      </c>
      <c r="G442" t="s">
        <v>420</v>
      </c>
      <c r="H442">
        <v>1.66</v>
      </c>
      <c r="I442">
        <v>92.9573</v>
      </c>
      <c r="K442" s="2">
        <v>0.911805555555554</v>
      </c>
      <c r="L442" s="3">
        <f t="shared" si="37"/>
        <v>269.91180555555553</v>
      </c>
      <c r="M442">
        <f t="shared" si="41"/>
        <v>530.4630750330715</v>
      </c>
      <c r="N442">
        <f t="shared" si="42"/>
        <v>136.2902260072098</v>
      </c>
    </row>
    <row r="443" spans="1:14" ht="12.75">
      <c r="A443" t="s">
        <v>372</v>
      </c>
      <c r="B443" s="1">
        <v>36794</v>
      </c>
      <c r="C443" s="2">
        <v>0.9131828703703704</v>
      </c>
      <c r="D443" t="s">
        <v>419</v>
      </c>
      <c r="E443">
        <v>0.671</v>
      </c>
      <c r="F443">
        <v>9.5957</v>
      </c>
      <c r="G443" t="s">
        <v>420</v>
      </c>
      <c r="H443">
        <v>1.661</v>
      </c>
      <c r="I443">
        <v>94.8045</v>
      </c>
      <c r="K443" s="2">
        <v>0.913888888888887</v>
      </c>
      <c r="L443" s="3">
        <f t="shared" si="37"/>
        <v>269.9138888888889</v>
      </c>
      <c r="M443">
        <f t="shared" si="41"/>
        <v>522.3789053072438</v>
      </c>
      <c r="N443">
        <f t="shared" si="42"/>
        <v>138.5109462616083</v>
      </c>
    </row>
    <row r="444" spans="1:14" ht="12.75">
      <c r="A444" t="s">
        <v>373</v>
      </c>
      <c r="B444" s="1">
        <v>36794</v>
      </c>
      <c r="C444" s="2">
        <v>0.9152662037037037</v>
      </c>
      <c r="D444" t="s">
        <v>419</v>
      </c>
      <c r="E444">
        <v>0.67</v>
      </c>
      <c r="F444">
        <v>9.2033</v>
      </c>
      <c r="G444" t="s">
        <v>420</v>
      </c>
      <c r="H444">
        <v>1.66</v>
      </c>
      <c r="I444">
        <v>92.1655</v>
      </c>
      <c r="K444" s="2">
        <v>0.915972222222221</v>
      </c>
      <c r="L444" s="3">
        <f t="shared" si="37"/>
        <v>269.9159722222222</v>
      </c>
      <c r="M444">
        <f t="shared" si="41"/>
        <v>501.01709924384437</v>
      </c>
      <c r="N444">
        <f t="shared" si="42"/>
        <v>135.33831701119817</v>
      </c>
    </row>
    <row r="445" spans="1:14" ht="12.75">
      <c r="A445" t="s">
        <v>374</v>
      </c>
      <c r="B445" s="1">
        <v>36794</v>
      </c>
      <c r="C445" s="2">
        <v>0.9173495370370371</v>
      </c>
      <c r="D445" t="s">
        <v>419</v>
      </c>
      <c r="E445">
        <v>0.671</v>
      </c>
      <c r="F445">
        <v>9.6553</v>
      </c>
      <c r="G445" t="s">
        <v>420</v>
      </c>
      <c r="H445">
        <v>1.66</v>
      </c>
      <c r="I445">
        <v>95.6246</v>
      </c>
      <c r="K445" s="2">
        <v>0.918055555555554</v>
      </c>
      <c r="L445" s="3">
        <f t="shared" si="37"/>
        <v>269.91805555555555</v>
      </c>
      <c r="M445">
        <f t="shared" si="41"/>
        <v>525.6234609682494</v>
      </c>
      <c r="N445">
        <f t="shared" si="42"/>
        <v>139.49687776909644</v>
      </c>
    </row>
    <row r="446" spans="1:14" ht="12.75">
      <c r="A446" t="s">
        <v>375</v>
      </c>
      <c r="B446" s="1">
        <v>36794</v>
      </c>
      <c r="C446" s="2">
        <v>0.9194328703703704</v>
      </c>
      <c r="D446" t="s">
        <v>419</v>
      </c>
      <c r="E446">
        <v>0.671</v>
      </c>
      <c r="F446">
        <v>9.9339</v>
      </c>
      <c r="G446" t="s">
        <v>420</v>
      </c>
      <c r="H446">
        <v>1.66</v>
      </c>
      <c r="I446">
        <v>89.355</v>
      </c>
      <c r="K446" s="2">
        <v>0.920138888888887</v>
      </c>
      <c r="L446" s="3">
        <f t="shared" si="37"/>
        <v>269.9201388888889</v>
      </c>
      <c r="M446">
        <f t="shared" si="41"/>
        <v>540.7901255178496</v>
      </c>
      <c r="N446">
        <f t="shared" si="42"/>
        <v>131.95950893682243</v>
      </c>
    </row>
    <row r="447" spans="1:14" ht="12.75">
      <c r="A447" t="s">
        <v>376</v>
      </c>
      <c r="B447" s="1">
        <v>36794</v>
      </c>
      <c r="C447" s="2">
        <v>0.9215162037037037</v>
      </c>
      <c r="D447" t="s">
        <v>419</v>
      </c>
      <c r="E447">
        <v>0.671</v>
      </c>
      <c r="F447">
        <v>9.1128</v>
      </c>
      <c r="G447" t="s">
        <v>420</v>
      </c>
      <c r="H447">
        <v>1.661</v>
      </c>
      <c r="I447">
        <v>95.3915</v>
      </c>
      <c r="K447" s="2">
        <v>0.922222222222221</v>
      </c>
      <c r="L447" s="3">
        <f t="shared" si="37"/>
        <v>269.9222222222222</v>
      </c>
      <c r="M447">
        <f t="shared" si="41"/>
        <v>496.09038301362597</v>
      </c>
      <c r="N447">
        <f t="shared" si="42"/>
        <v>139.21664287774723</v>
      </c>
    </row>
    <row r="448" spans="1:14" ht="12.75">
      <c r="A448" t="s">
        <v>377</v>
      </c>
      <c r="B448" s="1">
        <v>36794</v>
      </c>
      <c r="C448" s="2">
        <v>0.923599537037037</v>
      </c>
      <c r="D448" t="s">
        <v>419</v>
      </c>
      <c r="E448">
        <v>0.671</v>
      </c>
      <c r="F448">
        <v>10.5267</v>
      </c>
      <c r="G448" t="s">
        <v>420</v>
      </c>
      <c r="H448">
        <v>1.66</v>
      </c>
      <c r="I448">
        <v>92.0811</v>
      </c>
      <c r="K448" s="2">
        <v>0.924305555555553</v>
      </c>
      <c r="L448" s="3">
        <f t="shared" si="37"/>
        <v>269.9243055555556</v>
      </c>
      <c r="M448">
        <f t="shared" si="41"/>
        <v>573.0614777971136</v>
      </c>
      <c r="N448">
        <f t="shared" si="42"/>
        <v>135.23685058121157</v>
      </c>
    </row>
    <row r="449" spans="1:14" ht="12.75">
      <c r="A449" t="s">
        <v>378</v>
      </c>
      <c r="B449" s="1">
        <v>36794</v>
      </c>
      <c r="C449" s="2">
        <v>0.9256828703703704</v>
      </c>
      <c r="D449" t="s">
        <v>419</v>
      </c>
      <c r="E449">
        <v>0.671</v>
      </c>
      <c r="F449">
        <v>9.2109</v>
      </c>
      <c r="G449" t="s">
        <v>420</v>
      </c>
      <c r="H449">
        <v>1.66</v>
      </c>
      <c r="I449">
        <v>93.2532</v>
      </c>
      <c r="K449" s="2">
        <v>0.926388888888886</v>
      </c>
      <c r="L449" s="3">
        <f t="shared" si="37"/>
        <v>269.9263888888889</v>
      </c>
      <c r="M449">
        <f t="shared" si="41"/>
        <v>501.4308345294759</v>
      </c>
      <c r="N449">
        <f t="shared" si="42"/>
        <v>136.64595961660592</v>
      </c>
    </row>
    <row r="450" spans="1:14" ht="12.75">
      <c r="A450" t="s">
        <v>379</v>
      </c>
      <c r="B450" s="1">
        <v>36794</v>
      </c>
      <c r="C450" s="2">
        <v>0.9277662037037038</v>
      </c>
      <c r="D450" t="s">
        <v>419</v>
      </c>
      <c r="E450">
        <v>0.671</v>
      </c>
      <c r="F450">
        <v>9.3493</v>
      </c>
      <c r="G450" t="s">
        <v>420</v>
      </c>
      <c r="H450">
        <v>1.661</v>
      </c>
      <c r="I450">
        <v>93.7991</v>
      </c>
      <c r="K450" s="2">
        <v>0.928472222222221</v>
      </c>
      <c r="L450" s="3">
        <f t="shared" si="37"/>
        <v>269.92847222222224</v>
      </c>
      <c r="M450">
        <f t="shared" si="41"/>
        <v>508.96517183624064</v>
      </c>
      <c r="N450">
        <f t="shared" si="42"/>
        <v>137.30224544752627</v>
      </c>
    </row>
    <row r="451" spans="1:14" ht="12.75">
      <c r="A451" t="s">
        <v>380</v>
      </c>
      <c r="B451" s="1">
        <v>36794</v>
      </c>
      <c r="C451" s="2">
        <v>0.9298611111111111</v>
      </c>
      <c r="D451" t="s">
        <v>419</v>
      </c>
      <c r="E451">
        <v>0.671</v>
      </c>
      <c r="F451">
        <v>8.8591</v>
      </c>
      <c r="G451" t="s">
        <v>420</v>
      </c>
      <c r="H451">
        <v>1.66</v>
      </c>
      <c r="I451">
        <v>95.6793</v>
      </c>
      <c r="K451" s="2">
        <v>0.930555555555554</v>
      </c>
      <c r="L451" s="3">
        <f t="shared" si="37"/>
        <v>269.93055555555554</v>
      </c>
      <c r="M451">
        <f t="shared" si="41"/>
        <v>482.2792459130031</v>
      </c>
      <c r="N451">
        <f t="shared" si="42"/>
        <v>139.56263859516594</v>
      </c>
    </row>
    <row r="452" spans="1:14" ht="12.75">
      <c r="A452" t="s">
        <v>381</v>
      </c>
      <c r="B452" s="1">
        <v>36794</v>
      </c>
      <c r="C452" s="2">
        <v>0.9319444444444445</v>
      </c>
      <c r="D452" t="s">
        <v>419</v>
      </c>
      <c r="E452">
        <v>0.671</v>
      </c>
      <c r="F452">
        <v>9.4283</v>
      </c>
      <c r="G452" t="s">
        <v>420</v>
      </c>
      <c r="H452">
        <v>1.66</v>
      </c>
      <c r="I452">
        <v>90.2087</v>
      </c>
      <c r="K452" s="2">
        <v>0.932638888888887</v>
      </c>
      <c r="L452" s="3">
        <f t="shared" si="37"/>
        <v>269.9326388888889</v>
      </c>
      <c r="M452">
        <f t="shared" si="41"/>
        <v>513.2658412526742</v>
      </c>
      <c r="N452">
        <f t="shared" si="42"/>
        <v>132.98583466288346</v>
      </c>
    </row>
    <row r="453" spans="1:14" ht="12.75">
      <c r="A453" t="s">
        <v>427</v>
      </c>
      <c r="B453" s="1">
        <v>36794</v>
      </c>
      <c r="C453">
        <f>AVERAGE(C452,C454)</f>
        <v>0.9340277777777777</v>
      </c>
      <c r="D453" t="s">
        <v>419</v>
      </c>
      <c r="E453" t="s">
        <v>427</v>
      </c>
      <c r="F453" t="s">
        <v>427</v>
      </c>
      <c r="G453" t="s">
        <v>420</v>
      </c>
      <c r="H453" t="s">
        <v>427</v>
      </c>
      <c r="I453" t="s">
        <v>427</v>
      </c>
      <c r="K453" s="2">
        <v>0.93472222222222</v>
      </c>
      <c r="L453" s="3">
        <f t="shared" si="37"/>
        <v>269.9347222222222</v>
      </c>
      <c r="M453" t="s">
        <v>427</v>
      </c>
      <c r="N453" t="s">
        <v>427</v>
      </c>
    </row>
    <row r="454" spans="1:14" ht="12.75">
      <c r="A454" t="s">
        <v>382</v>
      </c>
      <c r="B454" s="1">
        <v>36794</v>
      </c>
      <c r="C454" s="2">
        <v>0.936111111111111</v>
      </c>
      <c r="D454" t="s">
        <v>419</v>
      </c>
      <c r="E454">
        <v>0.671</v>
      </c>
      <c r="F454">
        <v>9.9207</v>
      </c>
      <c r="G454" t="s">
        <v>420</v>
      </c>
      <c r="H454">
        <v>1.66</v>
      </c>
      <c r="I454">
        <v>89.8534</v>
      </c>
      <c r="K454" s="2">
        <v>0.936805555555553</v>
      </c>
      <c r="L454" s="3">
        <f aca="true" t="shared" si="43" ref="L454:L484">B454-DATE(1999,12,31)+K454</f>
        <v>269.93680555555557</v>
      </c>
      <c r="M454">
        <f t="shared" si="41"/>
        <v>540.0715326533316</v>
      </c>
      <c r="N454">
        <f aca="true" t="shared" si="44" ref="N454:N464">(277-103)/(-62+(AVERAGE($Q$4,$P$367)))*I454+277-((277-103)/(-62+(AVERAGE($Q$4,$P$367)))*210)</f>
        <v>132.5586898456532</v>
      </c>
    </row>
    <row r="455" spans="1:14" ht="12.75">
      <c r="A455" t="s">
        <v>383</v>
      </c>
      <c r="B455" s="1">
        <v>36794</v>
      </c>
      <c r="C455" s="2">
        <v>0.9381944444444444</v>
      </c>
      <c r="D455" t="s">
        <v>419</v>
      </c>
      <c r="E455">
        <v>0.673</v>
      </c>
      <c r="F455">
        <v>9.2859</v>
      </c>
      <c r="G455" t="s">
        <v>420</v>
      </c>
      <c r="H455">
        <v>1.661</v>
      </c>
      <c r="I455">
        <v>92.8227</v>
      </c>
      <c r="K455" s="2">
        <v>0.938888888888886</v>
      </c>
      <c r="L455" s="3">
        <f t="shared" si="43"/>
        <v>269.93888888888887</v>
      </c>
      <c r="M455">
        <f t="shared" si="41"/>
        <v>505.5137485324192</v>
      </c>
      <c r="N455">
        <f t="shared" si="44"/>
        <v>136.12840869114115</v>
      </c>
    </row>
    <row r="456" spans="1:14" ht="12.75">
      <c r="A456" t="s">
        <v>384</v>
      </c>
      <c r="B456" s="1">
        <v>36794</v>
      </c>
      <c r="C456" s="2">
        <v>0.9402777777777778</v>
      </c>
      <c r="D456" t="s">
        <v>419</v>
      </c>
      <c r="E456">
        <v>0.671</v>
      </c>
      <c r="F456">
        <v>9.4914</v>
      </c>
      <c r="G456" t="s">
        <v>420</v>
      </c>
      <c r="H456">
        <v>1.66</v>
      </c>
      <c r="I456">
        <v>90.199</v>
      </c>
      <c r="K456" s="2">
        <v>0.94097222222222</v>
      </c>
      <c r="L456" s="3">
        <f t="shared" si="43"/>
        <v>269.94097222222223</v>
      </c>
      <c r="M456">
        <f t="shared" si="41"/>
        <v>516.700932900484</v>
      </c>
      <c r="N456">
        <f t="shared" si="44"/>
        <v>132.97417323668833</v>
      </c>
    </row>
    <row r="457" spans="1:14" ht="12.75">
      <c r="A457" t="s">
        <v>385</v>
      </c>
      <c r="B457" s="1">
        <v>36794</v>
      </c>
      <c r="C457" s="2">
        <v>0.9423726851851852</v>
      </c>
      <c r="D457" t="s">
        <v>419</v>
      </c>
      <c r="E457">
        <v>0.671</v>
      </c>
      <c r="F457">
        <v>9.7853</v>
      </c>
      <c r="G457" t="s">
        <v>420</v>
      </c>
      <c r="H457">
        <v>1.66</v>
      </c>
      <c r="I457">
        <v>92.9245</v>
      </c>
      <c r="K457" s="2">
        <v>0.943055555555554</v>
      </c>
      <c r="L457" s="3">
        <f t="shared" si="43"/>
        <v>269.94305555555553</v>
      </c>
      <c r="M457">
        <f t="shared" si="41"/>
        <v>532.7005119066845</v>
      </c>
      <c r="N457">
        <f t="shared" si="44"/>
        <v>136.25079355574582</v>
      </c>
    </row>
    <row r="458" spans="1:14" ht="12.75">
      <c r="A458" t="s">
        <v>386</v>
      </c>
      <c r="B458" s="1">
        <v>36794</v>
      </c>
      <c r="C458" s="2">
        <v>0.9444560185185185</v>
      </c>
      <c r="D458" t="s">
        <v>419</v>
      </c>
      <c r="E458">
        <v>0.671</v>
      </c>
      <c r="F458">
        <v>9.6425</v>
      </c>
      <c r="G458" t="s">
        <v>420</v>
      </c>
      <c r="H458">
        <v>1.66</v>
      </c>
      <c r="I458">
        <v>90.5075</v>
      </c>
      <c r="K458" s="2">
        <v>0.945138888888887</v>
      </c>
      <c r="L458" s="3">
        <f t="shared" si="43"/>
        <v>269.9451388888889</v>
      </c>
      <c r="M458">
        <f t="shared" si="41"/>
        <v>524.9266436450804</v>
      </c>
      <c r="N458">
        <f t="shared" si="44"/>
        <v>133.34505467804928</v>
      </c>
    </row>
    <row r="459" spans="1:14" ht="12.75">
      <c r="A459" t="s">
        <v>387</v>
      </c>
      <c r="B459" s="1">
        <v>36794</v>
      </c>
      <c r="C459" s="2">
        <v>0.9465393518518518</v>
      </c>
      <c r="D459" t="s">
        <v>419</v>
      </c>
      <c r="E459">
        <v>0.671</v>
      </c>
      <c r="F459">
        <v>9.0712</v>
      </c>
      <c r="G459" t="s">
        <v>420</v>
      </c>
      <c r="H459">
        <v>1.66</v>
      </c>
      <c r="I459">
        <v>91.1861</v>
      </c>
      <c r="K459" s="2">
        <v>0.94722222222222</v>
      </c>
      <c r="L459" s="3">
        <f t="shared" si="43"/>
        <v>269.9472222222222</v>
      </c>
      <c r="M459">
        <f t="shared" si="41"/>
        <v>493.82572671332673</v>
      </c>
      <c r="N459">
        <f t="shared" si="44"/>
        <v>134.16087362815472</v>
      </c>
    </row>
    <row r="460" spans="1:14" ht="12.75">
      <c r="A460" t="s">
        <v>388</v>
      </c>
      <c r="B460" s="1">
        <v>36794</v>
      </c>
      <c r="C460" s="2">
        <v>0.9486226851851852</v>
      </c>
      <c r="D460" t="s">
        <v>419</v>
      </c>
      <c r="E460">
        <v>0.671</v>
      </c>
      <c r="F460">
        <v>9.8035</v>
      </c>
      <c r="G460" t="s">
        <v>420</v>
      </c>
      <c r="H460">
        <v>1.66</v>
      </c>
      <c r="I460">
        <v>90.9794</v>
      </c>
      <c r="K460" s="2">
        <v>0.949305555555554</v>
      </c>
      <c r="L460" s="3">
        <f t="shared" si="43"/>
        <v>269.94930555555555</v>
      </c>
      <c r="M460">
        <f t="shared" si="41"/>
        <v>533.6912990380655</v>
      </c>
      <c r="N460">
        <f t="shared" si="44"/>
        <v>133.9123770513985</v>
      </c>
    </row>
    <row r="461" spans="1:14" ht="12.75">
      <c r="A461" t="s">
        <v>389</v>
      </c>
      <c r="B461" s="1">
        <v>36794</v>
      </c>
      <c r="C461" s="2">
        <v>0.9507060185185185</v>
      </c>
      <c r="D461" t="s">
        <v>419</v>
      </c>
      <c r="E461">
        <v>0.671</v>
      </c>
      <c r="F461">
        <v>9.4874</v>
      </c>
      <c r="G461" t="s">
        <v>420</v>
      </c>
      <c r="H461">
        <v>1.66</v>
      </c>
      <c r="I461">
        <v>92.5454</v>
      </c>
      <c r="K461" s="2">
        <v>0.951388888888887</v>
      </c>
      <c r="L461" s="3">
        <f t="shared" si="43"/>
        <v>269.9513888888889</v>
      </c>
      <c r="M461">
        <f t="shared" si="41"/>
        <v>516.4831774869937</v>
      </c>
      <c r="N461">
        <f t="shared" si="44"/>
        <v>135.79503616702647</v>
      </c>
    </row>
    <row r="462" spans="1:14" ht="12.75">
      <c r="A462" t="s">
        <v>390</v>
      </c>
      <c r="B462" s="1">
        <v>36794</v>
      </c>
      <c r="C462" s="2">
        <v>0.9527893518518519</v>
      </c>
      <c r="D462" t="s">
        <v>419</v>
      </c>
      <c r="E462">
        <v>0.673</v>
      </c>
      <c r="F462">
        <v>9.1225</v>
      </c>
      <c r="G462" t="s">
        <v>420</v>
      </c>
      <c r="H462">
        <v>1.661</v>
      </c>
      <c r="I462">
        <v>89.8375</v>
      </c>
      <c r="K462" s="2">
        <v>0.95347222222222</v>
      </c>
      <c r="L462" s="3">
        <f t="shared" si="43"/>
        <v>269.9534722222222</v>
      </c>
      <c r="M462">
        <f t="shared" si="41"/>
        <v>496.61843989134</v>
      </c>
      <c r="N462">
        <f t="shared" si="44"/>
        <v>132.5395747243643</v>
      </c>
    </row>
    <row r="463" spans="1:14" ht="12.75">
      <c r="A463" t="s">
        <v>391</v>
      </c>
      <c r="B463" s="1">
        <v>36794</v>
      </c>
      <c r="C463" s="2">
        <v>0.9548726851851851</v>
      </c>
      <c r="D463" t="s">
        <v>419</v>
      </c>
      <c r="E463">
        <v>0.671</v>
      </c>
      <c r="F463">
        <v>8.7931</v>
      </c>
      <c r="G463" t="s">
        <v>420</v>
      </c>
      <c r="H463">
        <v>1.66</v>
      </c>
      <c r="I463">
        <v>92.5734</v>
      </c>
      <c r="K463" s="2">
        <v>0.955555555555553</v>
      </c>
      <c r="L463" s="3">
        <f t="shared" si="43"/>
        <v>269.9555555555556</v>
      </c>
      <c r="M463">
        <f t="shared" si="41"/>
        <v>478.686281590413</v>
      </c>
      <c r="N463">
        <f t="shared" si="44"/>
        <v>135.82869801583718</v>
      </c>
    </row>
    <row r="464" spans="1:14" ht="12.75">
      <c r="A464" t="s">
        <v>392</v>
      </c>
      <c r="B464" s="1">
        <v>36794</v>
      </c>
      <c r="C464" s="2">
        <v>0.9569560185185185</v>
      </c>
      <c r="D464" t="s">
        <v>419</v>
      </c>
      <c r="E464">
        <v>0.671</v>
      </c>
      <c r="F464">
        <v>9.3048</v>
      </c>
      <c r="G464" t="s">
        <v>420</v>
      </c>
      <c r="H464">
        <v>1.66</v>
      </c>
      <c r="I464">
        <v>90.5714</v>
      </c>
      <c r="K464" s="2">
        <v>0.957638888888886</v>
      </c>
      <c r="L464" s="3">
        <f t="shared" si="43"/>
        <v>269.9576388888889</v>
      </c>
      <c r="M464">
        <f t="shared" si="41"/>
        <v>506.5426428611609</v>
      </c>
      <c r="N464">
        <f t="shared" si="44"/>
        <v>133.42187582587087</v>
      </c>
    </row>
    <row r="465" spans="1:14" ht="12.75">
      <c r="A465" t="s">
        <v>427</v>
      </c>
      <c r="B465" s="1">
        <v>36794</v>
      </c>
      <c r="C465">
        <f>AVERAGE(C464,C466)</f>
        <v>0.959045138888889</v>
      </c>
      <c r="D465" t="s">
        <v>419</v>
      </c>
      <c r="E465" t="s">
        <v>427</v>
      </c>
      <c r="F465" t="s">
        <v>427</v>
      </c>
      <c r="G465" t="s">
        <v>420</v>
      </c>
      <c r="H465" t="s">
        <v>427</v>
      </c>
      <c r="I465" t="s">
        <v>427</v>
      </c>
      <c r="K465" s="2">
        <v>0.959722222222219</v>
      </c>
      <c r="L465" s="3">
        <f t="shared" si="43"/>
        <v>269.95972222222224</v>
      </c>
      <c r="M465" t="s">
        <v>427</v>
      </c>
      <c r="N465" t="s">
        <v>427</v>
      </c>
    </row>
    <row r="466" spans="1:14" ht="12.75">
      <c r="A466" t="s">
        <v>393</v>
      </c>
      <c r="B466" s="1">
        <v>36794</v>
      </c>
      <c r="C466" s="2">
        <v>0.9611342592592593</v>
      </c>
      <c r="D466" t="s">
        <v>419</v>
      </c>
      <c r="E466">
        <v>0.671</v>
      </c>
      <c r="F466">
        <v>9.6183</v>
      </c>
      <c r="G466" t="s">
        <v>420</v>
      </c>
      <c r="H466">
        <v>1.661</v>
      </c>
      <c r="I466">
        <v>90.9313</v>
      </c>
      <c r="K466" s="2">
        <v>0.961805555555554</v>
      </c>
      <c r="L466" s="3">
        <f t="shared" si="43"/>
        <v>269.96180555555554</v>
      </c>
      <c r="M466">
        <f t="shared" si="41"/>
        <v>523.609223393464</v>
      </c>
      <c r="N466">
        <f>(277-103)/(-62+(AVERAGE($Q$4,$P$367)))*I466+277-((277-103)/(-62+(AVERAGE($Q$4,$P$367)))*210)</f>
        <v>133.8545508039772</v>
      </c>
    </row>
    <row r="467" spans="1:14" ht="12.75">
      <c r="A467" t="s">
        <v>394</v>
      </c>
      <c r="B467" s="1">
        <v>36794</v>
      </c>
      <c r="C467" s="2">
        <v>0.9632175925925925</v>
      </c>
      <c r="D467" t="s">
        <v>419</v>
      </c>
      <c r="E467">
        <v>0.673</v>
      </c>
      <c r="F467">
        <v>9.6877</v>
      </c>
      <c r="G467" t="s">
        <v>420</v>
      </c>
      <c r="H467">
        <v>1.661</v>
      </c>
      <c r="I467">
        <v>94.4898</v>
      </c>
      <c r="K467" s="2">
        <v>0.963888888888887</v>
      </c>
      <c r="L467" s="3">
        <f t="shared" si="43"/>
        <v>269.9638888888889</v>
      </c>
      <c r="M467">
        <f t="shared" si="41"/>
        <v>527.387279817521</v>
      </c>
      <c r="N467">
        <f>(277-103)/(-62+(AVERAGE($Q$4,$P$367)))*I467+277-((277-103)/(-62+(AVERAGE($Q$4,$P$367)))*210)</f>
        <v>138.13261112515352</v>
      </c>
    </row>
    <row r="468" spans="1:14" ht="12.75">
      <c r="A468" t="s">
        <v>395</v>
      </c>
      <c r="B468" s="1">
        <v>36794</v>
      </c>
      <c r="C468" s="2">
        <v>0.9653009259259259</v>
      </c>
      <c r="D468" t="s">
        <v>419</v>
      </c>
      <c r="E468">
        <v>0.671</v>
      </c>
      <c r="F468">
        <v>9.6006</v>
      </c>
      <c r="G468" t="s">
        <v>420</v>
      </c>
      <c r="H468">
        <v>1.66</v>
      </c>
      <c r="I468">
        <v>90.5298</v>
      </c>
      <c r="K468" s="2">
        <v>0.96597222222222</v>
      </c>
      <c r="L468" s="3">
        <f t="shared" si="43"/>
        <v>269.9659722222222</v>
      </c>
      <c r="M468">
        <f t="shared" si="41"/>
        <v>522.6456556887695</v>
      </c>
      <c r="N468">
        <f>(277-103)/(-62+(AVERAGE($Q$4,$P$367)))*I468+277-((277-103)/(-62+(AVERAGE($Q$4,$P$367)))*210)</f>
        <v>133.37186393620925</v>
      </c>
    </row>
    <row r="469" spans="1:14" ht="12.75">
      <c r="A469" t="s">
        <v>427</v>
      </c>
      <c r="B469" s="1">
        <v>36794</v>
      </c>
      <c r="C469">
        <f>AVERAGE(C468,C470)</f>
        <v>0.9673842592592592</v>
      </c>
      <c r="D469" t="s">
        <v>419</v>
      </c>
      <c r="E469" t="s">
        <v>427</v>
      </c>
      <c r="F469" t="s">
        <v>427</v>
      </c>
      <c r="G469" t="s">
        <v>420</v>
      </c>
      <c r="H469" t="s">
        <v>427</v>
      </c>
      <c r="I469" t="s">
        <v>427</v>
      </c>
      <c r="K469" s="2">
        <v>0.968055555555553</v>
      </c>
      <c r="L469" s="3">
        <f t="shared" si="43"/>
        <v>269.96805555555557</v>
      </c>
      <c r="M469" t="s">
        <v>427</v>
      </c>
      <c r="N469" t="s">
        <v>427</v>
      </c>
    </row>
    <row r="470" spans="1:14" ht="12.75">
      <c r="A470" t="s">
        <v>396</v>
      </c>
      <c r="B470" s="1">
        <v>36794</v>
      </c>
      <c r="C470" s="2">
        <v>0.9694675925925926</v>
      </c>
      <c r="D470" t="s">
        <v>419</v>
      </c>
      <c r="E470">
        <v>0.673</v>
      </c>
      <c r="F470">
        <v>9.2368</v>
      </c>
      <c r="G470" t="s">
        <v>420</v>
      </c>
      <c r="H470">
        <v>1.66</v>
      </c>
      <c r="I470">
        <v>90.5989</v>
      </c>
      <c r="K470" s="2">
        <v>0.970138888888886</v>
      </c>
      <c r="L470" s="3">
        <f t="shared" si="43"/>
        <v>269.97013888888887</v>
      </c>
      <c r="M470">
        <f t="shared" si="41"/>
        <v>502.84080083182573</v>
      </c>
      <c r="N470">
        <f aca="true" t="shared" si="45" ref="N470:N477">(277-103)/(-62+(AVERAGE($Q$4,$P$367)))*I470+277-((277-103)/(-62+(AVERAGE($Q$4,$P$367)))*210)</f>
        <v>133.45493657023854</v>
      </c>
    </row>
    <row r="471" spans="1:14" ht="12.75">
      <c r="A471" t="s">
        <v>397</v>
      </c>
      <c r="B471" s="1">
        <v>36794</v>
      </c>
      <c r="C471" s="2">
        <v>0.9715625</v>
      </c>
      <c r="D471" t="s">
        <v>419</v>
      </c>
      <c r="E471">
        <v>0.671</v>
      </c>
      <c r="F471">
        <v>9.2118</v>
      </c>
      <c r="G471" t="s">
        <v>420</v>
      </c>
      <c r="H471">
        <v>1.66</v>
      </c>
      <c r="I471">
        <v>92.4147</v>
      </c>
      <c r="K471" s="2">
        <v>0.97222222222222</v>
      </c>
      <c r="L471" s="3">
        <f t="shared" si="43"/>
        <v>269.97222222222223</v>
      </c>
      <c r="M471">
        <f t="shared" si="41"/>
        <v>501.4798294975113</v>
      </c>
      <c r="N471">
        <f t="shared" si="45"/>
        <v>135.63790746561358</v>
      </c>
    </row>
    <row r="472" spans="1:14" ht="12.75">
      <c r="A472" t="s">
        <v>398</v>
      </c>
      <c r="B472" s="1">
        <v>36794</v>
      </c>
      <c r="C472" s="2">
        <v>0.9736458333333333</v>
      </c>
      <c r="D472" t="s">
        <v>419</v>
      </c>
      <c r="E472">
        <v>0.673</v>
      </c>
      <c r="F472">
        <v>9.2003</v>
      </c>
      <c r="G472" t="s">
        <v>420</v>
      </c>
      <c r="H472">
        <v>1.658</v>
      </c>
      <c r="I472">
        <v>91.7993</v>
      </c>
      <c r="K472" s="2">
        <v>0.974305555555554</v>
      </c>
      <c r="L472" s="3">
        <f t="shared" si="43"/>
        <v>269.97430555555553</v>
      </c>
      <c r="M472">
        <f t="shared" si="41"/>
        <v>500.85378268372665</v>
      </c>
      <c r="N472">
        <f t="shared" si="45"/>
        <v>134.89806811710946</v>
      </c>
    </row>
    <row r="473" spans="1:14" ht="12.75">
      <c r="A473" t="s">
        <v>399</v>
      </c>
      <c r="B473" s="1">
        <v>36794</v>
      </c>
      <c r="C473" s="2">
        <v>0.9757291666666666</v>
      </c>
      <c r="D473" t="s">
        <v>419</v>
      </c>
      <c r="E473">
        <v>0.673</v>
      </c>
      <c r="F473">
        <v>9.2527</v>
      </c>
      <c r="G473" t="s">
        <v>420</v>
      </c>
      <c r="H473">
        <v>1.658</v>
      </c>
      <c r="I473">
        <v>91.0265</v>
      </c>
      <c r="K473" s="2">
        <v>0.976388888888887</v>
      </c>
      <c r="L473" s="3">
        <f t="shared" si="43"/>
        <v>269.9763888888889</v>
      </c>
      <c r="M473">
        <f t="shared" si="41"/>
        <v>503.7063786004497</v>
      </c>
      <c r="N473">
        <f t="shared" si="45"/>
        <v>133.96900108993367</v>
      </c>
    </row>
    <row r="474" spans="1:14" ht="12.75">
      <c r="A474" t="s">
        <v>400</v>
      </c>
      <c r="B474" s="1">
        <v>36794</v>
      </c>
      <c r="C474" s="2">
        <v>0.9778125</v>
      </c>
      <c r="D474" t="s">
        <v>419</v>
      </c>
      <c r="E474">
        <v>0.676</v>
      </c>
      <c r="F474">
        <v>9.5137</v>
      </c>
      <c r="G474" t="s">
        <v>420</v>
      </c>
      <c r="H474">
        <v>1.661</v>
      </c>
      <c r="I474">
        <v>88.5614</v>
      </c>
      <c r="K474" s="2">
        <v>0.97847222222222</v>
      </c>
      <c r="L474" s="3">
        <f t="shared" si="43"/>
        <v>269.9784722222222</v>
      </c>
      <c r="M474">
        <f t="shared" si="41"/>
        <v>517.9149193306924</v>
      </c>
      <c r="N474">
        <f t="shared" si="45"/>
        <v>131.00543596481583</v>
      </c>
    </row>
    <row r="475" spans="1:14" ht="12.75">
      <c r="A475" t="s">
        <v>401</v>
      </c>
      <c r="B475" s="1">
        <v>36794</v>
      </c>
      <c r="C475" s="2">
        <v>0.9798958333333333</v>
      </c>
      <c r="D475" t="s">
        <v>419</v>
      </c>
      <c r="E475">
        <v>0.671</v>
      </c>
      <c r="F475">
        <v>9.3377</v>
      </c>
      <c r="G475" t="s">
        <v>420</v>
      </c>
      <c r="H475">
        <v>1.658</v>
      </c>
      <c r="I475">
        <v>90.2329</v>
      </c>
      <c r="K475" s="2">
        <v>0.980555555555554</v>
      </c>
      <c r="L475" s="3">
        <f t="shared" si="43"/>
        <v>269.98055555555555</v>
      </c>
      <c r="M475">
        <f t="shared" si="41"/>
        <v>508.3336811371188</v>
      </c>
      <c r="N475">
        <f t="shared" si="45"/>
        <v>133.01492811792707</v>
      </c>
    </row>
    <row r="476" spans="1:14" ht="12.75">
      <c r="A476" t="s">
        <v>402</v>
      </c>
      <c r="B476" s="1">
        <v>36794</v>
      </c>
      <c r="C476" s="2">
        <v>0.9819791666666666</v>
      </c>
      <c r="D476" t="s">
        <v>419</v>
      </c>
      <c r="E476">
        <v>0.671</v>
      </c>
      <c r="F476">
        <v>9.1418</v>
      </c>
      <c r="G476" t="s">
        <v>420</v>
      </c>
      <c r="H476">
        <v>1.658</v>
      </c>
      <c r="I476">
        <v>91.0555</v>
      </c>
      <c r="K476" s="2">
        <v>0.982638888888887</v>
      </c>
      <c r="L476" s="3">
        <f t="shared" si="43"/>
        <v>269.9826388888889</v>
      </c>
      <c r="M476">
        <f t="shared" si="41"/>
        <v>497.6691097614308</v>
      </c>
      <c r="N476">
        <f t="shared" si="45"/>
        <v>134.00386514763045</v>
      </c>
    </row>
    <row r="477" spans="1:14" ht="12.75">
      <c r="A477" t="s">
        <v>403</v>
      </c>
      <c r="B477" s="1">
        <v>36794</v>
      </c>
      <c r="C477" s="2">
        <v>0.9840625</v>
      </c>
      <c r="D477" t="s">
        <v>419</v>
      </c>
      <c r="E477">
        <v>0.671</v>
      </c>
      <c r="F477">
        <v>9.7022</v>
      </c>
      <c r="G477" t="s">
        <v>420</v>
      </c>
      <c r="H477">
        <v>1.658</v>
      </c>
      <c r="I477">
        <v>90.7295</v>
      </c>
      <c r="K477" s="2">
        <v>0.98472222222222</v>
      </c>
      <c r="L477" s="3">
        <f t="shared" si="43"/>
        <v>269.9847222222222</v>
      </c>
      <c r="M477">
        <f t="shared" si="41"/>
        <v>528.1766431914233</v>
      </c>
      <c r="N477">
        <f t="shared" si="45"/>
        <v>133.6119450507628</v>
      </c>
    </row>
    <row r="478" spans="1:14" ht="12.75">
      <c r="A478" t="s">
        <v>427</v>
      </c>
      <c r="B478" s="1">
        <v>36794</v>
      </c>
      <c r="C478">
        <f>AVERAGE(C477,C479)</f>
        <v>0.9861516203703703</v>
      </c>
      <c r="D478" t="s">
        <v>419</v>
      </c>
      <c r="E478" t="s">
        <v>427</v>
      </c>
      <c r="F478" t="s">
        <v>427</v>
      </c>
      <c r="G478" t="s">
        <v>420</v>
      </c>
      <c r="H478" t="s">
        <v>427</v>
      </c>
      <c r="I478" t="s">
        <v>427</v>
      </c>
      <c r="K478" s="2">
        <v>0.986805555555553</v>
      </c>
      <c r="L478" s="3">
        <f t="shared" si="43"/>
        <v>269.9868055555556</v>
      </c>
      <c r="M478" t="s">
        <v>427</v>
      </c>
      <c r="N478" t="s">
        <v>427</v>
      </c>
    </row>
    <row r="479" spans="1:14" ht="12.75">
      <c r="A479" t="s">
        <v>404</v>
      </c>
      <c r="B479" s="1">
        <v>36794</v>
      </c>
      <c r="C479" s="2">
        <v>0.9882407407407406</v>
      </c>
      <c r="D479" t="s">
        <v>419</v>
      </c>
      <c r="E479">
        <v>0.671</v>
      </c>
      <c r="F479">
        <v>9.6828</v>
      </c>
      <c r="G479" t="s">
        <v>420</v>
      </c>
      <c r="H479">
        <v>1.658</v>
      </c>
      <c r="I479">
        <v>87.8971</v>
      </c>
      <c r="K479" s="2">
        <v>0.988888888888886</v>
      </c>
      <c r="L479" s="3">
        <f t="shared" si="43"/>
        <v>269.9888888888889</v>
      </c>
      <c r="M479">
        <f t="shared" si="41"/>
        <v>527.1205294359954</v>
      </c>
      <c r="N479">
        <f aca="true" t="shared" si="46" ref="N479:N484">(277-103)/(-62+(AVERAGE($Q$4,$P$367)))*I479+277-((277-103)/(-62+(AVERAGE($Q$4,$P$367)))*210)</f>
        <v>130.20680860178157</v>
      </c>
    </row>
    <row r="480" spans="1:14" ht="12.75">
      <c r="A480" t="s">
        <v>405</v>
      </c>
      <c r="B480" s="1">
        <v>36794</v>
      </c>
      <c r="C480" s="2">
        <v>0.9903819444444445</v>
      </c>
      <c r="D480" t="s">
        <v>419</v>
      </c>
      <c r="E480">
        <v>0.671</v>
      </c>
      <c r="F480">
        <v>9.4413</v>
      </c>
      <c r="G480" t="s">
        <v>420</v>
      </c>
      <c r="H480">
        <v>1.658</v>
      </c>
      <c r="I480">
        <v>92.5186</v>
      </c>
      <c r="K480" s="2">
        <v>0.990972222222219</v>
      </c>
      <c r="L480" s="3">
        <f t="shared" si="43"/>
        <v>269.99097222222224</v>
      </c>
      <c r="M480">
        <f t="shared" si="41"/>
        <v>513.9735463465178</v>
      </c>
      <c r="N480">
        <f t="shared" si="46"/>
        <v>135.76281696887906</v>
      </c>
    </row>
    <row r="481" spans="1:14" ht="12.75">
      <c r="A481" t="s">
        <v>406</v>
      </c>
      <c r="B481" s="1">
        <v>36794</v>
      </c>
      <c r="C481" s="2">
        <v>0.9924074074074074</v>
      </c>
      <c r="D481" t="s">
        <v>419</v>
      </c>
      <c r="E481">
        <v>0.67</v>
      </c>
      <c r="F481">
        <v>10.0771</v>
      </c>
      <c r="G481" t="s">
        <v>420</v>
      </c>
      <c r="H481">
        <v>1.656</v>
      </c>
      <c r="I481">
        <v>90.2576</v>
      </c>
      <c r="K481" s="2">
        <v>0.993055555555554</v>
      </c>
      <c r="L481" s="3">
        <f t="shared" si="43"/>
        <v>269.99305555555554</v>
      </c>
      <c r="M481">
        <f t="shared" si="41"/>
        <v>548.5857693208027</v>
      </c>
      <c r="N481">
        <f t="shared" si="46"/>
        <v>133.0446226774136</v>
      </c>
    </row>
    <row r="482" spans="1:14" ht="12.75">
      <c r="A482" t="s">
        <v>407</v>
      </c>
      <c r="B482" s="1">
        <v>36794</v>
      </c>
      <c r="C482" s="2">
        <v>0.9944907407407407</v>
      </c>
      <c r="D482" t="s">
        <v>419</v>
      </c>
      <c r="E482">
        <v>0.671</v>
      </c>
      <c r="F482">
        <v>9.1215</v>
      </c>
      <c r="G482" t="s">
        <v>420</v>
      </c>
      <c r="H482">
        <v>1.658</v>
      </c>
      <c r="I482">
        <v>87.9178</v>
      </c>
      <c r="K482" s="2">
        <v>0.995138888888887</v>
      </c>
      <c r="L482" s="3">
        <f t="shared" si="43"/>
        <v>269.9951388888889</v>
      </c>
      <c r="M482">
        <f t="shared" si="41"/>
        <v>496.56400103796744</v>
      </c>
      <c r="N482">
        <f t="shared" si="46"/>
        <v>130.23169432572377</v>
      </c>
    </row>
    <row r="483" spans="1:14" ht="12.75">
      <c r="A483" t="s">
        <v>408</v>
      </c>
      <c r="B483" s="1">
        <v>36794</v>
      </c>
      <c r="C483" s="2">
        <v>0.9965740740740742</v>
      </c>
      <c r="D483" t="s">
        <v>419</v>
      </c>
      <c r="E483">
        <v>0.671</v>
      </c>
      <c r="F483">
        <v>9.1593</v>
      </c>
      <c r="G483" t="s">
        <v>420</v>
      </c>
      <c r="H483">
        <v>1.658</v>
      </c>
      <c r="I483">
        <v>92.1604</v>
      </c>
      <c r="K483" s="2">
        <v>0.99722222222222</v>
      </c>
      <c r="L483" s="3">
        <f t="shared" si="43"/>
        <v>269.9972222222222</v>
      </c>
      <c r="M483">
        <f t="shared" si="41"/>
        <v>498.62178969545084</v>
      </c>
      <c r="N483">
        <f t="shared" si="46"/>
        <v>135.3321857458791</v>
      </c>
    </row>
    <row r="484" spans="1:14" ht="12.75">
      <c r="A484" t="s">
        <v>409</v>
      </c>
      <c r="B484" s="1">
        <v>36794</v>
      </c>
      <c r="C484" s="2">
        <v>0.9986574074074074</v>
      </c>
      <c r="D484" t="s">
        <v>419</v>
      </c>
      <c r="E484">
        <v>0.67</v>
      </c>
      <c r="F484">
        <v>8.9647</v>
      </c>
      <c r="G484" t="s">
        <v>420</v>
      </c>
      <c r="H484">
        <v>1.658</v>
      </c>
      <c r="I484">
        <v>89.5375</v>
      </c>
      <c r="K484" s="2">
        <v>0.999305555555553</v>
      </c>
      <c r="L484" s="3">
        <f t="shared" si="43"/>
        <v>269.99930555555557</v>
      </c>
      <c r="M484">
        <f t="shared" si="41"/>
        <v>488.0279888291473</v>
      </c>
      <c r="N484">
        <f t="shared" si="46"/>
        <v>132.17891205853516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