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<sst xmlns="http://schemas.openxmlformats.org/spreadsheetml/2006/main" count="1722" uniqueCount="459">
  <si>
    <t>c:\data\co\000924\fld941</t>
  </si>
  <si>
    <t>c:\data\co\000924\fld942</t>
  </si>
  <si>
    <t>c:\data\co\000924\fld943</t>
  </si>
  <si>
    <t>c:\data\co\000924\fld944</t>
  </si>
  <si>
    <t>c:\data\co\000924\fld945</t>
  </si>
  <si>
    <t>c:\data\co\000924\fld946</t>
  </si>
  <si>
    <t>c:\data\co\000924\fld947</t>
  </si>
  <si>
    <t>c:\data\co\000924\fld948</t>
  </si>
  <si>
    <t>c:\data\co\000924\fld949</t>
  </si>
  <si>
    <t>c:\data\co\000924\fld950</t>
  </si>
  <si>
    <t>c:\data\co\000924\fld951</t>
  </si>
  <si>
    <t>c:\data\co\000924\fld952</t>
  </si>
  <si>
    <t>c:\data\co\000924\fld953</t>
  </si>
  <si>
    <t>c:\data\co\000924\fld954</t>
  </si>
  <si>
    <t>c:\data\co\000924\fld955</t>
  </si>
  <si>
    <t>c:\data\co\000924\fld956</t>
  </si>
  <si>
    <t>c:\data\co\000924\fld957</t>
  </si>
  <si>
    <t>c:\data\co\000924\fld958</t>
  </si>
  <si>
    <t>c:\data\co\000924\fld959</t>
  </si>
  <si>
    <t>c:\data\co\000924\fld960</t>
  </si>
  <si>
    <t>c:\data\co\000924\fld961</t>
  </si>
  <si>
    <t>c:\data\co\000924\fld962</t>
  </si>
  <si>
    <t>c:\data\co\000924\fld963</t>
  </si>
  <si>
    <t>c:\data\co\000924\fld964</t>
  </si>
  <si>
    <t>c:\data\co\000924\fld965</t>
  </si>
  <si>
    <t>c:\data\co\000924\fld966</t>
  </si>
  <si>
    <t>c:\data\co\000924\fld967</t>
  </si>
  <si>
    <t>c:\data\co\000924\fld968</t>
  </si>
  <si>
    <t>c:\data\co\000924\fld969</t>
  </si>
  <si>
    <t>c:\data\co\000924\fld970</t>
  </si>
  <si>
    <t>c:\data\co\000924\fld971</t>
  </si>
  <si>
    <t>c:\data\co\000924\fld972</t>
  </si>
  <si>
    <t>c:\data\co\000924\fld973</t>
  </si>
  <si>
    <t>c:\data\co\000924\fld974</t>
  </si>
  <si>
    <t>c:\data\co\000924\fld975</t>
  </si>
  <si>
    <t>c:\data\co\000924\fld976</t>
  </si>
  <si>
    <t>c:\data\co\000924\fld977</t>
  </si>
  <si>
    <t>c:\data\co\000924\fld978</t>
  </si>
  <si>
    <t>c:\data\co\000924\fld979</t>
  </si>
  <si>
    <t>c:\data\co\000924\fld980</t>
  </si>
  <si>
    <t>c:\data\co\000924\fld981</t>
  </si>
  <si>
    <t>c:\data\co\000924\fld982</t>
  </si>
  <si>
    <t>c:\data\co\000924\fld983</t>
  </si>
  <si>
    <t>c:\data\co\000924\fld984</t>
  </si>
  <si>
    <t>c:\data\co\000924\fld985</t>
  </si>
  <si>
    <t>c:\data\co\000924\fld986</t>
  </si>
  <si>
    <t>c:\data\co\000924\fld987</t>
  </si>
  <si>
    <t>c:\data\co\000924\fld988</t>
  </si>
  <si>
    <t>c:\data\co\000924\fld989</t>
  </si>
  <si>
    <t>c:\data\co\000924\fld990</t>
  </si>
  <si>
    <t>c:\data\co\000924\fld991</t>
  </si>
  <si>
    <t>c:\data\co\000924\fld992</t>
  </si>
  <si>
    <t>c:\data\co\000924\fld993</t>
  </si>
  <si>
    <t>c:\data\co\000924\fld994</t>
  </si>
  <si>
    <t>c:\data\co\000924\fld995</t>
  </si>
  <si>
    <t>c:\data\co\000924\fld996</t>
  </si>
  <si>
    <t>c:\data\co\000924\fld997</t>
  </si>
  <si>
    <t>c:\data\co\000924\fld998</t>
  </si>
  <si>
    <t>c:\data\co\000924\fld999</t>
  </si>
  <si>
    <t>c:\data\co\000924\fld1000</t>
  </si>
  <si>
    <t>c:\data\co\000924\fld1001</t>
  </si>
  <si>
    <t>c:\data\co\000924\fld1002</t>
  </si>
  <si>
    <t>c:\data\co\000924\fld1003</t>
  </si>
  <si>
    <t>c:\data\co\000924\fld1004</t>
  </si>
  <si>
    <t>c:\data\co\000924\fld1005</t>
  </si>
  <si>
    <t>c:\data\co\000924\fld1006</t>
  </si>
  <si>
    <t>c:\data\co\000924\fld1007</t>
  </si>
  <si>
    <t>c:\data\co\000924\fld1008</t>
  </si>
  <si>
    <t>c:\data\co\000924\fld1009</t>
  </si>
  <si>
    <t>c:\data\co\000924\fld1010</t>
  </si>
  <si>
    <t>c:\data\co\000924\fld1011</t>
  </si>
  <si>
    <t>c:\data\co\000924\fld1012</t>
  </si>
  <si>
    <t>c:\data\co\000924\fld1013</t>
  </si>
  <si>
    <t>c:\data\co\000924\fld1014</t>
  </si>
  <si>
    <t>c:\data\co\000924\fld1015</t>
  </si>
  <si>
    <t>c:\data\co\000924\fld1016</t>
  </si>
  <si>
    <t>c:\data\co\000924\fld1017</t>
  </si>
  <si>
    <t>c:\data\co\000924\fld1018</t>
  </si>
  <si>
    <t>c:\data\co\000924\fld1019</t>
  </si>
  <si>
    <t>c:\data\co\000924\fld1020</t>
  </si>
  <si>
    <t>c:\data\co\000924\fld1021</t>
  </si>
  <si>
    <t>c:\data\co\000924\fld1022</t>
  </si>
  <si>
    <t>c:\data\co\000924\fld1023</t>
  </si>
  <si>
    <t>c:\data\co\000924\fld1024</t>
  </si>
  <si>
    <t>c:\data\co\000924\fld1025</t>
  </si>
  <si>
    <t>c:\data\co\000924\fld1026</t>
  </si>
  <si>
    <t>c:\data\co\000924\fld1027</t>
  </si>
  <si>
    <t>c:\data\co\000924\fld1028</t>
  </si>
  <si>
    <t>c:\data\co\000924\fld1029</t>
  </si>
  <si>
    <t>c:\data\co\000924\fld1030</t>
  </si>
  <si>
    <t>c:\data\co\000924\fld1031</t>
  </si>
  <si>
    <t>c:\data\co\000924\fld1032</t>
  </si>
  <si>
    <t>c:\data\co\000924\fld1033</t>
  </si>
  <si>
    <t>c:\data\co\000924\fld1034</t>
  </si>
  <si>
    <t>c:\data\co\000924\fld1035</t>
  </si>
  <si>
    <t>c:\data\co\000924\fld1036</t>
  </si>
  <si>
    <t>c:\data\co\000924\fld1037</t>
  </si>
  <si>
    <t>c:\data\co\000924\fld1038</t>
  </si>
  <si>
    <t>c:\data\co\000924\fld1039</t>
  </si>
  <si>
    <t>c:\data\co\000924\fld1040</t>
  </si>
  <si>
    <t>c:\data\co\000924\fld1041</t>
  </si>
  <si>
    <t>c:\data\co\000924\fld1042</t>
  </si>
  <si>
    <t>c:\data\co\000924\fld1043</t>
  </si>
  <si>
    <t>c:\data\co\000924\fld1044</t>
  </si>
  <si>
    <t>c:\data\co\000924\fld1045</t>
  </si>
  <si>
    <t>c:\data\co\000924\fld1046</t>
  </si>
  <si>
    <t>c:\data\co\000924\fld1047</t>
  </si>
  <si>
    <t>c:\data\co\000924\fld1048</t>
  </si>
  <si>
    <t>c:\data\co\000924\fld1049</t>
  </si>
  <si>
    <t>c:\data\co\000924\fld1050</t>
  </si>
  <si>
    <t>c:\data\co\000924\fld1051</t>
  </si>
  <si>
    <t>c:\data\co\000924\fld1052</t>
  </si>
  <si>
    <t>c:\data\co\000924\fld1053</t>
  </si>
  <si>
    <t>c:\data\co\000924\fld1054</t>
  </si>
  <si>
    <t>c:\data\co\000924\fld1055</t>
  </si>
  <si>
    <t>c:\data\co\000924\fld1056</t>
  </si>
  <si>
    <t>c:\data\co\000924\fld1057</t>
  </si>
  <si>
    <t>c:\data\co\000924\fld1058</t>
  </si>
  <si>
    <t>c:\data\co\000924\fld1059</t>
  </si>
  <si>
    <t>c:\data\co\000924\fld1060</t>
  </si>
  <si>
    <t>c:\data\co\000924\fld1061</t>
  </si>
  <si>
    <t>c:\data\co\000924\fld1062</t>
  </si>
  <si>
    <t>c:\data\co\000924\fld1063</t>
  </si>
  <si>
    <t>c:\data\co\000924\fld1064</t>
  </si>
  <si>
    <t>c:\data\co\000924\fld1065</t>
  </si>
  <si>
    <t>c:\data\co\000924\fld1066</t>
  </si>
  <si>
    <t>c:\data\co\000924\fld1067</t>
  </si>
  <si>
    <t>c:\data\co\000924\fld1068</t>
  </si>
  <si>
    <t>c:\data\co\000924\fld1069</t>
  </si>
  <si>
    <t>c:\data\co\000924\fld1070</t>
  </si>
  <si>
    <t>c:\data\co\000924\fld1071</t>
  </si>
  <si>
    <t>c:\data\co\000924\fld1072</t>
  </si>
  <si>
    <t>c:\data\co\000924\fld1073</t>
  </si>
  <si>
    <t>c:\data\co\000924\fld1074</t>
  </si>
  <si>
    <t>c:\data\co\000924\fld1075</t>
  </si>
  <si>
    <t>c:\data\co\000924\fld1076</t>
  </si>
  <si>
    <t>c:\data\co\000924\fld1077</t>
  </si>
  <si>
    <t>c:\data\co\000924\fld1078</t>
  </si>
  <si>
    <t>c:\data\co\000924\fld1079</t>
  </si>
  <si>
    <t>c:\data\co\000924\fld1080</t>
  </si>
  <si>
    <t>c:\data\co\000924\fld1081</t>
  </si>
  <si>
    <t>c:\data\co\000924\fld1082</t>
  </si>
  <si>
    <t>c:\data\co\000924\fld1083</t>
  </si>
  <si>
    <t>c:\data\co\000924\fld1084</t>
  </si>
  <si>
    <t>c:\data\co\000924\fld1085</t>
  </si>
  <si>
    <t>c:\data\co\000924\fld1086</t>
  </si>
  <si>
    <t>c:\data\co\000924\fld1087</t>
  </si>
  <si>
    <t>c:\data\co\000924\fld1088</t>
  </si>
  <si>
    <t>c:\data\co\000924\fld1089</t>
  </si>
  <si>
    <t>c:\data\co\000924\fld1090</t>
  </si>
  <si>
    <t>c:\data\co\000924\fld1091</t>
  </si>
  <si>
    <t>c:\data\co\000924\fld1092</t>
  </si>
  <si>
    <t>c:\data\co\000924\fld1093</t>
  </si>
  <si>
    <t>c:\data\co\000924\fld1094</t>
  </si>
  <si>
    <t>c:\data\co\000924\fld1095</t>
  </si>
  <si>
    <t>c:\data\co\000924\fld1096</t>
  </si>
  <si>
    <t>c:\data\co\000924\fld1097</t>
  </si>
  <si>
    <t>c:\data\co\000924\fld1098</t>
  </si>
  <si>
    <t>c:\data\co\000924\fld1099</t>
  </si>
  <si>
    <t>c:\data\co\000924\fld1100</t>
  </si>
  <si>
    <t>c:\data\co\000924\fld1101</t>
  </si>
  <si>
    <t>c:\data\co\000924\fld1102</t>
  </si>
  <si>
    <t>c:\data\co\000924\fld1103</t>
  </si>
  <si>
    <t>c:\data\co\000924\fld1104</t>
  </si>
  <si>
    <t>c:\data\co\000924\fld1105</t>
  </si>
  <si>
    <t>c:\data\co\000924\fld1106</t>
  </si>
  <si>
    <t>c:\data\co\000924\fld1107</t>
  </si>
  <si>
    <t>c:\data\co\000924\fld1108</t>
  </si>
  <si>
    <t>c:\data\co\000924\fld1109</t>
  </si>
  <si>
    <t>c:\data\co\000924\fld1110</t>
  </si>
  <si>
    <t>c:\data\co\000924\fld1111</t>
  </si>
  <si>
    <t>c:\data\co\000924\fld1112</t>
  </si>
  <si>
    <t>c:\data\co\000924\fld1113</t>
  </si>
  <si>
    <t>c:\data\co\000924\fld1114</t>
  </si>
  <si>
    <t>c:\data\co\000924\fld1115</t>
  </si>
  <si>
    <t>c:\data\co\000924\fld1116</t>
  </si>
  <si>
    <t>c:\data\co\000924\fld1117</t>
  </si>
  <si>
    <t>c:\data\co\000924\fld1118</t>
  </si>
  <si>
    <t>c:\data\co\000924\fld1119</t>
  </si>
  <si>
    <t>c:\data\co\000924\fld1120</t>
  </si>
  <si>
    <t>c:\data\co\000924\fld1121</t>
  </si>
  <si>
    <t>c:\data\co\000924\fld1122</t>
  </si>
  <si>
    <t>c:\data\co\000924\fld1123</t>
  </si>
  <si>
    <t>c:\data\co\000924\fld1124</t>
  </si>
  <si>
    <t>c:\data\co\000924\fld1125</t>
  </si>
  <si>
    <t>c:\data\co\000924\fld1126</t>
  </si>
  <si>
    <t>c:\data\co\000924\fld1127</t>
  </si>
  <si>
    <t>c:\data\co\000924\fld1128</t>
  </si>
  <si>
    <t>c:\data\co\000924\fld1129</t>
  </si>
  <si>
    <t>c:\data\co\000924\fld1130</t>
  </si>
  <si>
    <t>c:\data\co\000924\fld1131</t>
  </si>
  <si>
    <t>c:\data\co\000924\fld1132</t>
  </si>
  <si>
    <t>c:\data\co\000924\fld1133</t>
  </si>
  <si>
    <t>c:\data\co\000924\fld1134</t>
  </si>
  <si>
    <t>c:\data\co\000924\fld1135</t>
  </si>
  <si>
    <t>c:\data\co\000924\fld1136</t>
  </si>
  <si>
    <t>c:\data\co\000924\fld1137</t>
  </si>
  <si>
    <t>c:\data\co\000924\fld1138</t>
  </si>
  <si>
    <t>c:\data\co\000924\fld1139</t>
  </si>
  <si>
    <t>c:\data\co\000924\fld1140</t>
  </si>
  <si>
    <t>c:\data\co\000924\fld1141</t>
  </si>
  <si>
    <t>c:\data\co\000924\fld1142</t>
  </si>
  <si>
    <t>c:\data\co\000924\fld1143</t>
  </si>
  <si>
    <t>c:\data\co\000924\fld1144</t>
  </si>
  <si>
    <t>c:\data\co\000924\fld1145</t>
  </si>
  <si>
    <t>c:\data\co\000924\fld1146</t>
  </si>
  <si>
    <t>c:\data\co\000924\fld1147</t>
  </si>
  <si>
    <t>c:\data\co\000924\fld1148</t>
  </si>
  <si>
    <t>c:\data\co\000924\fld1149</t>
  </si>
  <si>
    <t>c:\data\co\000924\fld1150</t>
  </si>
  <si>
    <t>c:\data\co\000924\fld1151</t>
  </si>
  <si>
    <t>c:\data\co\000924\fld1152</t>
  </si>
  <si>
    <t>c:\data\co\000924\fld1153</t>
  </si>
  <si>
    <t>c:\data\co\000924\fld1154</t>
  </si>
  <si>
    <t>c:\data\co\000924\fld1155</t>
  </si>
  <si>
    <t>c:\data\co\000924\fld1156</t>
  </si>
  <si>
    <t>c:\data\co\000924\fld1157</t>
  </si>
  <si>
    <t>c:\data\co\000924\fld1158</t>
  </si>
  <si>
    <t>c:\data\co\000924\fld1159</t>
  </si>
  <si>
    <t>c:\data\co\000924\fld1160</t>
  </si>
  <si>
    <t>c:\data\co\000924\fld1161</t>
  </si>
  <si>
    <t>c:\data\co\000924\fld1162</t>
  </si>
  <si>
    <t>c:\data\co\000924\fld1163</t>
  </si>
  <si>
    <t>c:\data\co\000924\fld1164</t>
  </si>
  <si>
    <t>c:\data\co\000924\fld1165</t>
  </si>
  <si>
    <t>c:\data\co\000924\fld1166</t>
  </si>
  <si>
    <t>c:\data\co\000924\fld1167</t>
  </si>
  <si>
    <t>c:\data\co\000924\fld1168</t>
  </si>
  <si>
    <t>c:\data\co\000924\fld1169</t>
  </si>
  <si>
    <t>c:\data\co\000924\fld1170</t>
  </si>
  <si>
    <t>c:\data\co\000924\fld1171</t>
  </si>
  <si>
    <t>c:\data\co\000924\fld1172</t>
  </si>
  <si>
    <t>c:\data\co\000924\fld1173</t>
  </si>
  <si>
    <t>c:\data\co\000924\fld1174</t>
  </si>
  <si>
    <t>c:\data\co\000924\fld1175</t>
  </si>
  <si>
    <t>c:\data\co\000924\fld1176</t>
  </si>
  <si>
    <t>c:\data\co\000924\fld1177</t>
  </si>
  <si>
    <t>c:\data\co\000924\fld1178</t>
  </si>
  <si>
    <t>c:\data\co\000924\fld1179</t>
  </si>
  <si>
    <t>c:\data\co\000924\fld1180</t>
  </si>
  <si>
    <t>c:\data\co\000924\fld1181</t>
  </si>
  <si>
    <t>c:\data\co\000924\fld1182</t>
  </si>
  <si>
    <t>c:\data\co\000924\fld1183</t>
  </si>
  <si>
    <t>c:\data\co\000924\fld1184</t>
  </si>
  <si>
    <t>c:\data\co\000924\fld1185</t>
  </si>
  <si>
    <t>c:\data\co\000924\fld1186</t>
  </si>
  <si>
    <t>c:\data\co\000924\fld1187</t>
  </si>
  <si>
    <t>c:\data\co\000924\fld1188</t>
  </si>
  <si>
    <t>c:\data\co\000924\fld1189</t>
  </si>
  <si>
    <t>c:\data\co\000924\fld1190</t>
  </si>
  <si>
    <t>c:\data\co\000924\fld1191</t>
  </si>
  <si>
    <t>c:\data\co\000924\fld1192</t>
  </si>
  <si>
    <t>c:\data\co\000924\fld1193</t>
  </si>
  <si>
    <t>c:\data\co\000924\fld1194</t>
  </si>
  <si>
    <t>c:\data\co\000924\fld1195</t>
  </si>
  <si>
    <t>c:\data\co\000924\fld1196</t>
  </si>
  <si>
    <t>c:\data\co\000924\fld1197</t>
  </si>
  <si>
    <t>c:\data\co\000924\fld1198</t>
  </si>
  <si>
    <t>c:\data\co\000924\fld1199</t>
  </si>
  <si>
    <t>c:\data\co\000924\fld1200</t>
  </si>
  <si>
    <t>c:\data\co\000924\fld1201</t>
  </si>
  <si>
    <t>c:\data\co\000924\fld1202</t>
  </si>
  <si>
    <t>c:\data\co\000924\fld1203</t>
  </si>
  <si>
    <t>c:\data\co\000924\fld1204</t>
  </si>
  <si>
    <t>c:\data\co\000924\fld1205</t>
  </si>
  <si>
    <t>c:\data\co\000924\fld1206</t>
  </si>
  <si>
    <t>c:\data\co\000924\fld1207</t>
  </si>
  <si>
    <t>c:\data\co\000924\fld1208</t>
  </si>
  <si>
    <t>c:\data\co\000924\fld1209</t>
  </si>
  <si>
    <t>c:\data\co\000924\fld1210</t>
  </si>
  <si>
    <t>c:\data\co\000924\fld1211</t>
  </si>
  <si>
    <t>c:\data\co\000924\fld1212</t>
  </si>
  <si>
    <t>c:\data\co\000924\fld1213</t>
  </si>
  <si>
    <t>c:\data\co\000924\fld1214</t>
  </si>
  <si>
    <t>c:\data\co\000924\fld1215</t>
  </si>
  <si>
    <t>c:\data\co\000924\fld1216</t>
  </si>
  <si>
    <t>c:\data\co\000924\fld1217</t>
  </si>
  <si>
    <t>c:\data\co\000924\fld1218</t>
  </si>
  <si>
    <t>c:\data\co\000924\fld1219</t>
  </si>
  <si>
    <t>c:\data\co\000924\fld1220</t>
  </si>
  <si>
    <t>c:\data\co\000924\fld1221</t>
  </si>
  <si>
    <t>c:\data\co\000924\fld1222</t>
  </si>
  <si>
    <t>c:\data\co\000924\fld1223</t>
  </si>
  <si>
    <t>c:\data\co\000924\fld1224</t>
  </si>
  <si>
    <t>c:\data\co\000924\fld1225</t>
  </si>
  <si>
    <t>c:\data\co\000924\fld1226</t>
  </si>
  <si>
    <t>c:\data\co\000924\fld1227</t>
  </si>
  <si>
    <t>c:\data\co\000924\fld1228</t>
  </si>
  <si>
    <t>c:\data\co\000924\fld1229</t>
  </si>
  <si>
    <t>c:\data\co\000924\fld1231</t>
  </si>
  <si>
    <t>c:\data\co\000924\fld1232</t>
  </si>
  <si>
    <t>c:\data\co\000924\fld1233</t>
  </si>
  <si>
    <t>c:\data\co\000924\fld1234</t>
  </si>
  <si>
    <t>c:\data\co\000924\fld1235</t>
  </si>
  <si>
    <t>c:\data\co\000924\fld1236</t>
  </si>
  <si>
    <t>c:\data\co\000924\fld1237</t>
  </si>
  <si>
    <t>c:\data\co\000924\fld1238</t>
  </si>
  <si>
    <t>c:\data\co\000924\fld1239</t>
  </si>
  <si>
    <t>c:\data\co\000924\fld1240</t>
  </si>
  <si>
    <t>c:\data\co\000924\fld1241</t>
  </si>
  <si>
    <t>c:\data\co\000924\fld1242</t>
  </si>
  <si>
    <t>c:\data\co\000924\fld1243</t>
  </si>
  <si>
    <t>c:\data\co\000924\fld1244</t>
  </si>
  <si>
    <t>c:\data\co\000924\fld1245</t>
  </si>
  <si>
    <t>c:\data\co\000924\fld1246</t>
  </si>
  <si>
    <t>c:\data\co\000924\fld1247</t>
  </si>
  <si>
    <t>c:\data\co\000924\fld1248</t>
  </si>
  <si>
    <t>c:\data\co\000924\fld1249</t>
  </si>
  <si>
    <t>c:\data\co\000924\fld1250</t>
  </si>
  <si>
    <t>c:\data\co\000924\fld1251</t>
  </si>
  <si>
    <t>c:\data\co\000924\fld1252</t>
  </si>
  <si>
    <t>c:\data\co\000924\fld1253</t>
  </si>
  <si>
    <t>c:\data\co\000924\fld1254</t>
  </si>
  <si>
    <t>c:\data\co\000924\fld1255</t>
  </si>
  <si>
    <t>c:\data\co\000924\fld1256</t>
  </si>
  <si>
    <t>c:\data\co\000924\fld1257</t>
  </si>
  <si>
    <t>c:\data\co\000924\fld1258</t>
  </si>
  <si>
    <t>c:\data\co\000924\fld1259</t>
  </si>
  <si>
    <t>c:\data\co\000924\fld1260</t>
  </si>
  <si>
    <t>c:\data\co\000924\fld1261</t>
  </si>
  <si>
    <t>c:\data\co\000924\fld1262</t>
  </si>
  <si>
    <t>c:\data\co\000924\fld1263</t>
  </si>
  <si>
    <t>c:\data\co\000924\fld1264</t>
  </si>
  <si>
    <t>c:\data\co\000924\fld1265</t>
  </si>
  <si>
    <t>c:\data\co\000924\fld1266</t>
  </si>
  <si>
    <t>c:\data\co\000924\fld1267</t>
  </si>
  <si>
    <t>c:\data\co\000924\fld1268</t>
  </si>
  <si>
    <t>c:\data\co\000924\fld1269</t>
  </si>
  <si>
    <t>c:\data\co\000924\fld1270</t>
  </si>
  <si>
    <t>c:\data\co\000924\fld1271</t>
  </si>
  <si>
    <t>c:\data\co\000924\fld1272</t>
  </si>
  <si>
    <t>c:\data\co\000924\fld1273</t>
  </si>
  <si>
    <t>c:\data\co\000924\fld1274</t>
  </si>
  <si>
    <t>c:\data\co\000924\fld1275</t>
  </si>
  <si>
    <t>c:\data\co\000924\fld1276</t>
  </si>
  <si>
    <t>c:\data\co\000924\fld1277</t>
  </si>
  <si>
    <t>c:\data\co\000924\fld1278</t>
  </si>
  <si>
    <t>c:\data\co\000924\fld1279</t>
  </si>
  <si>
    <t>c:\data\co\000924\fld1280</t>
  </si>
  <si>
    <t>c:\data\co\000924\fld1281</t>
  </si>
  <si>
    <t>c:\data\co\000924\fld1282</t>
  </si>
  <si>
    <t>c:\data\co\000924\fld1283</t>
  </si>
  <si>
    <t>c:\data\co\000924\fld1284</t>
  </si>
  <si>
    <t>c:\data\co\000924\fld1285</t>
  </si>
  <si>
    <t>c:\data\co\000924\fld1286</t>
  </si>
  <si>
    <t>c:\data\co\000924\fld1287</t>
  </si>
  <si>
    <t>c:\data\co\000924\fld1288</t>
  </si>
  <si>
    <t>c:\data\co\000924\fld1289</t>
  </si>
  <si>
    <t>c:\data\co\000924\fld1290</t>
  </si>
  <si>
    <t>c:\data\co\000924\fld1291</t>
  </si>
  <si>
    <t>c:\data\co\000924\fld1292</t>
  </si>
  <si>
    <t>c:\data\co\000924\fld1293</t>
  </si>
  <si>
    <t>c:\data\co\000924\fld1294</t>
  </si>
  <si>
    <t>c:\data\co\000924\fld1295</t>
  </si>
  <si>
    <t>c:\data\co\000924\fld1296</t>
  </si>
  <si>
    <t>c:\data\co\000924\fld1297</t>
  </si>
  <si>
    <t>c:\data\co\000924\fld1298</t>
  </si>
  <si>
    <t>c:\data\co\000924\fld1299</t>
  </si>
  <si>
    <t>c:\data\co\000924\fld1300</t>
  </si>
  <si>
    <t>c:\data\co\000924\fld1301</t>
  </si>
  <si>
    <t>c:\data\co\000924\fld1302</t>
  </si>
  <si>
    <t>c:\data\co\000924\fld1303</t>
  </si>
  <si>
    <t>c:\data\co\000924\fld1304</t>
  </si>
  <si>
    <t>c:\data\co\000924\fld1305</t>
  </si>
  <si>
    <t>c:\data\co\000924\fld1306</t>
  </si>
  <si>
    <t>c:\data\co\000924\fld1307</t>
  </si>
  <si>
    <t>c:\data\co\000924\fld1308</t>
  </si>
  <si>
    <t>c:\data\co\000924\fld1309</t>
  </si>
  <si>
    <t>c:\data\co\000924\fld1310</t>
  </si>
  <si>
    <t>c:\data\co\000924\fld1311</t>
  </si>
  <si>
    <t>c:\data\co\000924\fld1312</t>
  </si>
  <si>
    <t>c:\data\co\000924\fld1313</t>
  </si>
  <si>
    <t>c:\data\co\000924\fld1314</t>
  </si>
  <si>
    <t>c:\data\co\000924\fld1315</t>
  </si>
  <si>
    <t>c:\data\co\000924\fld1316</t>
  </si>
  <si>
    <t>c:\data\co\000924\fld1317</t>
  </si>
  <si>
    <t>c:\data\co\000924\fld1318</t>
  </si>
  <si>
    <t>c:\data\co\000924\fld1319</t>
  </si>
  <si>
    <t>c:\data\co\000924\fld1320</t>
  </si>
  <si>
    <t>c:\data\co\000924\fld1321</t>
  </si>
  <si>
    <t>c:\data\co\000924\fld1322</t>
  </si>
  <si>
    <t>c:\data\co\000924\fld1323</t>
  </si>
  <si>
    <t>c:\data\co\000924\fld1324</t>
  </si>
  <si>
    <t>c:\data\co\000924\fld1325</t>
  </si>
  <si>
    <t>c:\data\co\000924\fld1326</t>
  </si>
  <si>
    <t>c:\data\co\000924\fld1327</t>
  </si>
  <si>
    <t>c:\data\co\000924\fld1328</t>
  </si>
  <si>
    <t>c:\data\co\000924\fld1329</t>
  </si>
  <si>
    <t>c:\data\co\000924\fld1330</t>
  </si>
  <si>
    <t>c:\data\co\000924\fld1331</t>
  </si>
  <si>
    <t>c:\data\co\000924\fld1332</t>
  </si>
  <si>
    <t>c:\data\co\000924\fld1333</t>
  </si>
  <si>
    <t>c:\data\co\000924\fld1334</t>
  </si>
  <si>
    <t>c:\data\co\000924\fld1335</t>
  </si>
  <si>
    <t>c:\data\co\000924\fld1336</t>
  </si>
  <si>
    <t>c:\data\co\000924\fld1337</t>
  </si>
  <si>
    <t>c:\data\co\000924\fld1338</t>
  </si>
  <si>
    <t>c:\data\co\000924\fld1339</t>
  </si>
  <si>
    <t>c:\data\co\000924\fld1340</t>
  </si>
  <si>
    <t>c:\data\co\000924\fld1341</t>
  </si>
  <si>
    <t>c:\data\co\000924\fld1342</t>
  </si>
  <si>
    <t>c:\data\co\000924\fld1343</t>
  </si>
  <si>
    <t>c:\data\co\000924\fld1344</t>
  </si>
  <si>
    <t>c:\data\co\000924\fld1345</t>
  </si>
  <si>
    <t>c:\data\co\000924\fld1346</t>
  </si>
  <si>
    <t>c:\data\co\000924\fld1347</t>
  </si>
  <si>
    <t>c:\data\co\000924\fld1348</t>
  </si>
  <si>
    <t>c:\data\co\000924\fld1349</t>
  </si>
  <si>
    <t>c:\data\co\000924\fld1350</t>
  </si>
  <si>
    <t>c:\data\co\000924\fld1351</t>
  </si>
  <si>
    <t>c:\data\co\000924\fld1352</t>
  </si>
  <si>
    <t>c:\data\co\000924\fld1353</t>
  </si>
  <si>
    <t>c:\data\co\000924\fld1354</t>
  </si>
  <si>
    <t>c:\data\co\000924\fld1355</t>
  </si>
  <si>
    <t>c:\data\co\000924\fld1356</t>
  </si>
  <si>
    <t>c:\data\co\000924\fld1357</t>
  </si>
  <si>
    <t>c:\data\co\000924\fld1358</t>
  </si>
  <si>
    <t>c:\data\co\000924\fld1359</t>
  </si>
  <si>
    <t>c:\data\co\000924\fld1360</t>
  </si>
  <si>
    <t>c:\data\co\000924\fld1361</t>
  </si>
  <si>
    <t>c:\data\co\000924\fld1362</t>
  </si>
  <si>
    <t>c:\data\co\000924\fld1363</t>
  </si>
  <si>
    <t>c:\data\co\000924\fld1364</t>
  </si>
  <si>
    <t>c:\data\co\000924\fld1365</t>
  </si>
  <si>
    <t>c:\data\co\000924\fld1366</t>
  </si>
  <si>
    <t>c:\data\co\000924\fld1367</t>
  </si>
  <si>
    <t>c:\data\co\000924\fld1368</t>
  </si>
  <si>
    <t>c:\data\co\000924\fld1369</t>
  </si>
  <si>
    <t>c:\data\co\000924\fld1370</t>
  </si>
  <si>
    <t>c:\data\co\000924\fld1371</t>
  </si>
  <si>
    <t>c:\data\co\000924\fld1372</t>
  </si>
  <si>
    <t>c:\data\co\000924\fld1373</t>
  </si>
  <si>
    <t>c:\data\co\000924\fld1374</t>
  </si>
  <si>
    <t>c:\data\co\000924\fld1375</t>
  </si>
  <si>
    <t>c:\data\co\000924\fld1376</t>
  </si>
  <si>
    <t>c:\data\co\000924\fld1377</t>
  </si>
  <si>
    <t>c:\data\co\000924\fld1378</t>
  </si>
  <si>
    <t>c:\data\co\000924\fld1379</t>
  </si>
  <si>
    <t>c:\data\co\000924\fld1380</t>
  </si>
  <si>
    <t>c:\data\co\000924\fld1381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</si>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</sst>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474">
      <selection activeCell="B484" sqref="B5:B484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440</v>
      </c>
      <c r="B3" t="s">
        <v>441</v>
      </c>
      <c r="C3" t="s">
        <v>442</v>
      </c>
      <c r="E3" t="s">
        <v>443</v>
      </c>
      <c r="F3" t="s">
        <v>444</v>
      </c>
      <c r="H3" t="s">
        <v>445</v>
      </c>
      <c r="I3" t="s">
        <v>446</v>
      </c>
      <c r="K3" t="s">
        <v>447</v>
      </c>
      <c r="L3" t="s">
        <v>448</v>
      </c>
      <c r="M3" t="s">
        <v>449</v>
      </c>
      <c r="N3" t="s">
        <v>450</v>
      </c>
      <c r="O3" t="s">
        <v>451</v>
      </c>
      <c r="P3" t="s">
        <v>452</v>
      </c>
      <c r="Q3" t="s">
        <v>453</v>
      </c>
    </row>
    <row r="4" spans="11:17" ht="12.75">
      <c r="K4" t="s">
        <v>454</v>
      </c>
      <c r="M4" t="s">
        <v>455</v>
      </c>
      <c r="N4" t="s">
        <v>456</v>
      </c>
      <c r="O4">
        <v>277</v>
      </c>
      <c r="P4">
        <v>205.0005</v>
      </c>
      <c r="Q4">
        <v>218.53456666666668</v>
      </c>
    </row>
    <row r="5" spans="1:16" ht="12.75">
      <c r="A5" t="s">
        <v>0</v>
      </c>
      <c r="B5" s="1">
        <v>36796</v>
      </c>
      <c r="C5" s="2">
        <v>0.001550925925925926</v>
      </c>
      <c r="D5" t="s">
        <v>449</v>
      </c>
      <c r="E5">
        <v>0.671</v>
      </c>
      <c r="F5">
        <v>9.8491</v>
      </c>
      <c r="G5" t="s">
        <v>450</v>
      </c>
      <c r="H5">
        <v>1.66</v>
      </c>
      <c r="I5">
        <v>85.1892</v>
      </c>
      <c r="K5" s="2">
        <v>0.001388888888888889</v>
      </c>
      <c r="L5" s="3">
        <f>B5-DATE(1999,12,31)+K5</f>
        <v>271.00138888888887</v>
      </c>
      <c r="M5">
        <f>500*F5/AVERAGE($Q$47,$P$6)</f>
        <v>543.8552090168574</v>
      </c>
      <c r="N5">
        <f aca="true" t="shared" si="0" ref="N5:N21">(277-103)/(-62+(AVERAGE($P$4,$P$47)))*I5+277-((277-103)/(-62+(AVERAGE($P$4,$P$47)))*210)</f>
        <v>125.01937290462004</v>
      </c>
      <c r="P5" t="s">
        <v>449</v>
      </c>
    </row>
    <row r="6" spans="1:17" ht="12.75">
      <c r="A6" t="s">
        <v>1</v>
      </c>
      <c r="B6" s="1">
        <v>36796</v>
      </c>
      <c r="C6" s="2">
        <v>0.0036342592592592594</v>
      </c>
      <c r="D6" t="s">
        <v>449</v>
      </c>
      <c r="E6">
        <v>0.673</v>
      </c>
      <c r="F6">
        <v>10.2467</v>
      </c>
      <c r="G6" t="s">
        <v>450</v>
      </c>
      <c r="H6">
        <v>1.663</v>
      </c>
      <c r="I6">
        <v>80.1574</v>
      </c>
      <c r="K6" s="2">
        <v>0.003472222222222222</v>
      </c>
      <c r="L6" s="3">
        <f aca="true" t="shared" si="1" ref="L6:L69">B6-DATE(1999,12,31)+K6</f>
        <v>271.00347222222223</v>
      </c>
      <c r="M6">
        <f aca="true" t="shared" si="2" ref="M6:M44">500*F6/AVERAGE($Q$47,$P$6)</f>
        <v>565.8101928331556</v>
      </c>
      <c r="N6">
        <f t="shared" si="0"/>
        <v>118.89220987531056</v>
      </c>
      <c r="P6">
        <v>8.76735</v>
      </c>
      <c r="Q6">
        <v>9.581333333333333</v>
      </c>
    </row>
    <row r="7" spans="1:14" ht="12.75">
      <c r="A7" t="s">
        <v>2</v>
      </c>
      <c r="B7" s="1">
        <v>36796</v>
      </c>
      <c r="C7" s="2">
        <v>0.005717592592592593</v>
      </c>
      <c r="D7" t="s">
        <v>449</v>
      </c>
      <c r="E7">
        <v>0.671</v>
      </c>
      <c r="F7">
        <v>9.4011</v>
      </c>
      <c r="G7" t="s">
        <v>450</v>
      </c>
      <c r="H7">
        <v>1.66</v>
      </c>
      <c r="I7">
        <v>84.4845</v>
      </c>
      <c r="K7" s="2">
        <v>0.005555555555555556</v>
      </c>
      <c r="L7" s="3">
        <f t="shared" si="1"/>
        <v>271.00555555555553</v>
      </c>
      <c r="M7">
        <f t="shared" si="2"/>
        <v>519.1171990830003</v>
      </c>
      <c r="N7">
        <f t="shared" si="0"/>
        <v>124.16126809386552</v>
      </c>
    </row>
    <row r="8" spans="1:14" ht="12.75">
      <c r="A8" t="s">
        <v>3</v>
      </c>
      <c r="B8" s="1">
        <v>36796</v>
      </c>
      <c r="C8" s="2">
        <v>0.0078009259259259256</v>
      </c>
      <c r="D8" t="s">
        <v>449</v>
      </c>
      <c r="E8">
        <v>0.671</v>
      </c>
      <c r="F8">
        <v>9.7169</v>
      </c>
      <c r="G8" t="s">
        <v>450</v>
      </c>
      <c r="H8">
        <v>1.66</v>
      </c>
      <c r="I8">
        <v>83.598</v>
      </c>
      <c r="K8" s="2">
        <v>0.007638888888888889</v>
      </c>
      <c r="L8" s="3">
        <f t="shared" si="1"/>
        <v>271.0076388888889</v>
      </c>
      <c r="M8">
        <f t="shared" si="2"/>
        <v>536.5552873354827</v>
      </c>
      <c r="N8">
        <f t="shared" si="0"/>
        <v>123.08178758480656</v>
      </c>
    </row>
    <row r="9" spans="1:14" ht="12.75">
      <c r="A9" t="s">
        <v>4</v>
      </c>
      <c r="B9" s="1">
        <v>36796</v>
      </c>
      <c r="C9" s="2">
        <v>0.009884259259259258</v>
      </c>
      <c r="D9" t="s">
        <v>449</v>
      </c>
      <c r="E9">
        <v>0.673</v>
      </c>
      <c r="F9">
        <v>10.0372</v>
      </c>
      <c r="G9" t="s">
        <v>450</v>
      </c>
      <c r="H9">
        <v>1.66</v>
      </c>
      <c r="I9">
        <v>81.9237</v>
      </c>
      <c r="K9" s="2">
        <v>0.009722222222222222</v>
      </c>
      <c r="L9" s="3">
        <f t="shared" si="1"/>
        <v>271.0097222222222</v>
      </c>
      <c r="M9">
        <f t="shared" si="2"/>
        <v>554.241860062747</v>
      </c>
      <c r="N9">
        <f t="shared" si="0"/>
        <v>121.04301238309492</v>
      </c>
    </row>
    <row r="10" spans="1:14" ht="12.75">
      <c r="A10" t="s">
        <v>5</v>
      </c>
      <c r="B10" s="1">
        <v>36796</v>
      </c>
      <c r="C10" s="2">
        <v>0.011967592592592592</v>
      </c>
      <c r="D10" t="s">
        <v>449</v>
      </c>
      <c r="E10">
        <v>0.673</v>
      </c>
      <c r="F10">
        <v>8.9623</v>
      </c>
      <c r="G10" t="s">
        <v>450</v>
      </c>
      <c r="H10">
        <v>1.66</v>
      </c>
      <c r="I10">
        <v>84.1583</v>
      </c>
      <c r="K10" s="2">
        <v>0.011805555555555555</v>
      </c>
      <c r="L10" s="3">
        <f t="shared" si="1"/>
        <v>271.01180555555555</v>
      </c>
      <c r="M10">
        <f t="shared" si="2"/>
        <v>494.8872018531421</v>
      </c>
      <c r="N10">
        <f t="shared" si="0"/>
        <v>123.76405823255132</v>
      </c>
    </row>
    <row r="11" spans="1:14" ht="12.75">
      <c r="A11" t="s">
        <v>6</v>
      </c>
      <c r="B11" s="1">
        <v>36796</v>
      </c>
      <c r="C11" s="2">
        <v>0.0140625</v>
      </c>
      <c r="D11" t="s">
        <v>449</v>
      </c>
      <c r="E11">
        <v>0.671</v>
      </c>
      <c r="F11">
        <v>9.4448</v>
      </c>
      <c r="G11" t="s">
        <v>450</v>
      </c>
      <c r="H11">
        <v>1.658</v>
      </c>
      <c r="I11">
        <v>84.9078</v>
      </c>
      <c r="K11" s="2">
        <v>0.013888888888888888</v>
      </c>
      <c r="L11" s="3">
        <f t="shared" si="1"/>
        <v>271.0138888888889</v>
      </c>
      <c r="M11">
        <f t="shared" si="2"/>
        <v>521.5302594269949</v>
      </c>
      <c r="N11">
        <f t="shared" si="0"/>
        <v>124.67671547061079</v>
      </c>
    </row>
    <row r="12" spans="1:14" ht="12.75">
      <c r="A12" t="s">
        <v>7</v>
      </c>
      <c r="B12" s="1">
        <v>36796</v>
      </c>
      <c r="C12" s="2">
        <v>0.01613425925925926</v>
      </c>
      <c r="D12" t="s">
        <v>449</v>
      </c>
      <c r="E12">
        <v>0.671</v>
      </c>
      <c r="F12">
        <v>8.7264</v>
      </c>
      <c r="G12" t="s">
        <v>450</v>
      </c>
      <c r="H12">
        <v>1.66</v>
      </c>
      <c r="I12">
        <v>82.9102</v>
      </c>
      <c r="K12" s="2">
        <v>0.015972222222222224</v>
      </c>
      <c r="L12" s="3">
        <f t="shared" si="1"/>
        <v>271.0159722222222</v>
      </c>
      <c r="M12">
        <f t="shared" si="2"/>
        <v>481.86109349734534</v>
      </c>
      <c r="N12">
        <f t="shared" si="0"/>
        <v>122.24426170310247</v>
      </c>
    </row>
    <row r="13" spans="1:14" ht="12.75">
      <c r="A13" t="s">
        <v>8</v>
      </c>
      <c r="B13" s="1">
        <v>36796</v>
      </c>
      <c r="C13" s="2">
        <v>0.018229166666666668</v>
      </c>
      <c r="D13" t="s">
        <v>449</v>
      </c>
      <c r="E13">
        <v>0.676</v>
      </c>
      <c r="F13">
        <v>9.678</v>
      </c>
      <c r="G13" t="s">
        <v>450</v>
      </c>
      <c r="H13">
        <v>1.665</v>
      </c>
      <c r="I13">
        <v>84.5917</v>
      </c>
      <c r="K13" s="2">
        <v>0.018055555555555557</v>
      </c>
      <c r="L13" s="3">
        <f t="shared" si="1"/>
        <v>271.0180555555556</v>
      </c>
      <c r="M13">
        <f t="shared" si="2"/>
        <v>534.4072770979222</v>
      </c>
      <c r="N13">
        <f t="shared" si="0"/>
        <v>124.2918042592024</v>
      </c>
    </row>
    <row r="14" spans="1:14" ht="12.75">
      <c r="A14" t="s">
        <v>9</v>
      </c>
      <c r="B14" s="1">
        <v>36796</v>
      </c>
      <c r="C14" s="2">
        <v>0.0203125</v>
      </c>
      <c r="D14" t="s">
        <v>449</v>
      </c>
      <c r="E14">
        <v>0.671</v>
      </c>
      <c r="F14">
        <v>9.1646</v>
      </c>
      <c r="G14" t="s">
        <v>450</v>
      </c>
      <c r="H14">
        <v>1.66</v>
      </c>
      <c r="I14">
        <v>81.4345</v>
      </c>
      <c r="K14" s="2">
        <v>0.02013888888888889</v>
      </c>
      <c r="L14" s="3">
        <f t="shared" si="1"/>
        <v>271.0201388888889</v>
      </c>
      <c r="M14">
        <f t="shared" si="2"/>
        <v>506.0579594638994</v>
      </c>
      <c r="N14">
        <f t="shared" si="0"/>
        <v>120.4473193599346</v>
      </c>
    </row>
    <row r="15" spans="1:14" ht="12.75">
      <c r="A15" t="s">
        <v>10</v>
      </c>
      <c r="B15" s="1">
        <v>36796</v>
      </c>
      <c r="C15" s="2">
        <v>0.022395833333333334</v>
      </c>
      <c r="D15" t="s">
        <v>449</v>
      </c>
      <c r="E15">
        <v>0.671</v>
      </c>
      <c r="F15">
        <v>10.6112</v>
      </c>
      <c r="G15" t="s">
        <v>450</v>
      </c>
      <c r="H15">
        <v>1.66</v>
      </c>
      <c r="I15">
        <v>78.4129</v>
      </c>
      <c r="K15" s="2">
        <v>0.022222222222222223</v>
      </c>
      <c r="L15" s="3">
        <f t="shared" si="1"/>
        <v>271.02222222222224</v>
      </c>
      <c r="M15">
        <f t="shared" si="2"/>
        <v>585.9374352905014</v>
      </c>
      <c r="N15">
        <f t="shared" si="0"/>
        <v>116.76795296831304</v>
      </c>
    </row>
    <row r="16" spans="1:14" ht="12.75">
      <c r="A16" t="s">
        <v>11</v>
      </c>
      <c r="B16" s="1">
        <v>36796</v>
      </c>
      <c r="C16" s="2">
        <v>0.024479166666666666</v>
      </c>
      <c r="D16" t="s">
        <v>449</v>
      </c>
      <c r="E16">
        <v>0.671</v>
      </c>
      <c r="F16">
        <v>11.8606</v>
      </c>
      <c r="G16" t="s">
        <v>450</v>
      </c>
      <c r="H16">
        <v>1.66</v>
      </c>
      <c r="I16">
        <v>77.8134</v>
      </c>
      <c r="K16" s="2">
        <v>0.024305555555555556</v>
      </c>
      <c r="L16" s="3">
        <f t="shared" si="1"/>
        <v>271.02430555555554</v>
      </c>
      <c r="M16">
        <f t="shared" si="2"/>
        <v>654.9277692444324</v>
      </c>
      <c r="N16">
        <f t="shared" si="0"/>
        <v>116.03794894667644</v>
      </c>
    </row>
    <row r="17" spans="1:14" ht="12.75">
      <c r="A17" t="s">
        <v>12</v>
      </c>
      <c r="B17" s="1">
        <v>36796</v>
      </c>
      <c r="C17" s="2">
        <v>0.0265625</v>
      </c>
      <c r="D17" t="s">
        <v>449</v>
      </c>
      <c r="E17">
        <v>0.67</v>
      </c>
      <c r="F17">
        <v>10.661</v>
      </c>
      <c r="G17" t="s">
        <v>450</v>
      </c>
      <c r="H17">
        <v>1.66</v>
      </c>
      <c r="I17">
        <v>83.1917</v>
      </c>
      <c r="K17" s="2">
        <v>0.02638888888888889</v>
      </c>
      <c r="L17" s="3">
        <f t="shared" si="1"/>
        <v>271.0263888888889</v>
      </c>
      <c r="M17">
        <f t="shared" si="2"/>
        <v>588.6873301447561</v>
      </c>
      <c r="N17">
        <f t="shared" si="0"/>
        <v>122.58704090592263</v>
      </c>
    </row>
    <row r="18" spans="1:14" ht="12.75">
      <c r="A18" t="s">
        <v>13</v>
      </c>
      <c r="B18" s="1">
        <v>36796</v>
      </c>
      <c r="C18" s="2">
        <v>0.028657407407407406</v>
      </c>
      <c r="D18" t="s">
        <v>449</v>
      </c>
      <c r="E18">
        <v>0.67</v>
      </c>
      <c r="F18">
        <v>10.6778</v>
      </c>
      <c r="G18" t="s">
        <v>450</v>
      </c>
      <c r="H18">
        <v>1.66</v>
      </c>
      <c r="I18">
        <v>78.2603</v>
      </c>
      <c r="K18" s="2">
        <v>0.02847222222222222</v>
      </c>
      <c r="L18" s="3">
        <f t="shared" si="1"/>
        <v>271.0284722222222</v>
      </c>
      <c r="M18">
        <f t="shared" si="2"/>
        <v>589.6150055172757</v>
      </c>
      <c r="N18">
        <f t="shared" si="0"/>
        <v>116.58213376280551</v>
      </c>
    </row>
    <row r="19" spans="1:14" ht="12.75">
      <c r="A19" t="s">
        <v>14</v>
      </c>
      <c r="B19" s="1">
        <v>36796</v>
      </c>
      <c r="C19" s="2">
        <v>0.03074074074074074</v>
      </c>
      <c r="D19" t="s">
        <v>449</v>
      </c>
      <c r="E19">
        <v>0.671</v>
      </c>
      <c r="F19">
        <v>9.3453</v>
      </c>
      <c r="G19" t="s">
        <v>450</v>
      </c>
      <c r="H19">
        <v>1.661</v>
      </c>
      <c r="I19">
        <v>81.3975</v>
      </c>
      <c r="K19" s="2">
        <v>0.030555555555555555</v>
      </c>
      <c r="L19" s="3">
        <f t="shared" si="1"/>
        <v>271.03055555555557</v>
      </c>
      <c r="M19">
        <f t="shared" si="2"/>
        <v>516.0359915957029</v>
      </c>
      <c r="N19">
        <f t="shared" si="0"/>
        <v>120.40226489988359</v>
      </c>
    </row>
    <row r="20" spans="1:14" ht="12.75">
      <c r="A20" t="s">
        <v>15</v>
      </c>
      <c r="B20" s="1">
        <v>36796</v>
      </c>
      <c r="C20" s="2">
        <v>0.032824074074074075</v>
      </c>
      <c r="D20" t="s">
        <v>449</v>
      </c>
      <c r="E20">
        <v>0.671</v>
      </c>
      <c r="F20">
        <v>9.7025</v>
      </c>
      <c r="G20" t="s">
        <v>450</v>
      </c>
      <c r="H20">
        <v>1.661</v>
      </c>
      <c r="I20">
        <v>79.4372</v>
      </c>
      <c r="K20" s="2">
        <v>0.03263888888888889</v>
      </c>
      <c r="L20" s="3">
        <f t="shared" si="1"/>
        <v>271.03263888888887</v>
      </c>
      <c r="M20">
        <f t="shared" si="2"/>
        <v>535.76013701618</v>
      </c>
      <c r="N20">
        <f t="shared" si="0"/>
        <v>118.01523089885907</v>
      </c>
    </row>
    <row r="21" spans="1:14" ht="12.75">
      <c r="A21" t="s">
        <v>16</v>
      </c>
      <c r="B21" s="1">
        <v>36796</v>
      </c>
      <c r="C21" s="2">
        <v>0.03490740740740741</v>
      </c>
      <c r="D21" t="s">
        <v>449</v>
      </c>
      <c r="E21">
        <v>0.671</v>
      </c>
      <c r="F21">
        <v>9.0169</v>
      </c>
      <c r="G21" t="s">
        <v>450</v>
      </c>
      <c r="H21">
        <v>1.661</v>
      </c>
      <c r="I21">
        <v>80.0686</v>
      </c>
      <c r="K21" s="2">
        <v>0.034722222222222224</v>
      </c>
      <c r="L21" s="3">
        <f t="shared" si="1"/>
        <v>271.03472222222223</v>
      </c>
      <c r="M21">
        <f t="shared" si="2"/>
        <v>497.9021468138308</v>
      </c>
      <c r="N21">
        <f t="shared" si="0"/>
        <v>118.78407917118827</v>
      </c>
    </row>
    <row r="22" spans="1:14" ht="12.75">
      <c r="A22" t="s">
        <v>457</v>
      </c>
      <c r="B22" s="1">
        <v>36796</v>
      </c>
      <c r="C22">
        <f>AVERAGE(C21,C23)</f>
        <v>0.03699074074074074</v>
      </c>
      <c r="D22" t="s">
        <v>449</v>
      </c>
      <c r="E22" t="s">
        <v>457</v>
      </c>
      <c r="F22" t="s">
        <v>457</v>
      </c>
      <c r="G22" t="s">
        <v>450</v>
      </c>
      <c r="H22" t="s">
        <v>457</v>
      </c>
      <c r="I22" t="s">
        <v>457</v>
      </c>
      <c r="K22" s="2">
        <v>0.03680555555555556</v>
      </c>
      <c r="L22" s="3">
        <f t="shared" si="1"/>
        <v>271.03680555555553</v>
      </c>
      <c r="M22" t="s">
        <v>457</v>
      </c>
      <c r="N22" t="s">
        <v>457</v>
      </c>
    </row>
    <row r="23" spans="1:14" ht="12.75">
      <c r="A23" t="s">
        <v>17</v>
      </c>
      <c r="B23" s="1">
        <v>36796</v>
      </c>
      <c r="C23" s="2">
        <v>0.039074074074074074</v>
      </c>
      <c r="D23" t="s">
        <v>449</v>
      </c>
      <c r="E23">
        <v>0.67</v>
      </c>
      <c r="F23">
        <v>8.8786</v>
      </c>
      <c r="G23" t="s">
        <v>450</v>
      </c>
      <c r="H23">
        <v>1.66</v>
      </c>
      <c r="I23">
        <v>79.2558</v>
      </c>
      <c r="K23" s="2">
        <v>0.03888888888888889</v>
      </c>
      <c r="L23" s="3">
        <f t="shared" si="1"/>
        <v>271.0388888888889</v>
      </c>
      <c r="M23">
        <f t="shared" si="2"/>
        <v>490.265390622196</v>
      </c>
      <c r="N23">
        <f>(277-103)/(-62+(AVERAGE($P$4,$P$47)))*I23+277-((277-103)/(-62+(AVERAGE($P$4,$P$47)))*210)</f>
        <v>117.79434227579841</v>
      </c>
    </row>
    <row r="24" spans="1:14" ht="12.75">
      <c r="A24" t="s">
        <v>457</v>
      </c>
      <c r="B24" s="1">
        <v>36796</v>
      </c>
      <c r="C24">
        <f>AVERAGE(C23,C25)</f>
        <v>0.041157407407407406</v>
      </c>
      <c r="D24" t="s">
        <v>449</v>
      </c>
      <c r="E24" t="s">
        <v>457</v>
      </c>
      <c r="F24" t="s">
        <v>457</v>
      </c>
      <c r="G24" t="s">
        <v>450</v>
      </c>
      <c r="H24" t="s">
        <v>457</v>
      </c>
      <c r="I24" t="s">
        <v>457</v>
      </c>
      <c r="K24" s="2">
        <v>0.04097222222222222</v>
      </c>
      <c r="L24" s="3">
        <f t="shared" si="1"/>
        <v>271.0409722222222</v>
      </c>
      <c r="M24" t="s">
        <v>457</v>
      </c>
      <c r="N24" t="s">
        <v>457</v>
      </c>
    </row>
    <row r="25" spans="1:14" ht="12.75">
      <c r="A25" t="s">
        <v>18</v>
      </c>
      <c r="B25" s="1">
        <v>36796</v>
      </c>
      <c r="C25" s="2">
        <v>0.04324074074074074</v>
      </c>
      <c r="D25" t="s">
        <v>449</v>
      </c>
      <c r="E25">
        <v>0.675</v>
      </c>
      <c r="F25">
        <v>9.6285</v>
      </c>
      <c r="G25" t="s">
        <v>450</v>
      </c>
      <c r="H25">
        <v>1.665</v>
      </c>
      <c r="I25">
        <v>78.5197</v>
      </c>
      <c r="K25" s="2">
        <v>0.04305555555555556</v>
      </c>
      <c r="L25" s="3">
        <f t="shared" si="1"/>
        <v>271.04305555555555</v>
      </c>
      <c r="M25">
        <f t="shared" si="2"/>
        <v>531.6739478753198</v>
      </c>
      <c r="N25">
        <f aca="true" t="shared" si="3" ref="N25:N39">(277-103)/(-62+(AVERAGE($P$4,$P$47)))*I25+277-((277-103)/(-62+(AVERAGE($P$4,$P$47)))*210)</f>
        <v>116.89800205840609</v>
      </c>
    </row>
    <row r="26" spans="1:14" ht="12.75">
      <c r="A26" t="s">
        <v>19</v>
      </c>
      <c r="B26" s="1">
        <v>36796</v>
      </c>
      <c r="C26" s="2">
        <v>0.045335648148148146</v>
      </c>
      <c r="D26" t="s">
        <v>449</v>
      </c>
      <c r="E26">
        <v>0.671</v>
      </c>
      <c r="F26">
        <v>8.9723</v>
      </c>
      <c r="G26" t="s">
        <v>450</v>
      </c>
      <c r="H26">
        <v>1.661</v>
      </c>
      <c r="I26">
        <v>78.508</v>
      </c>
      <c r="K26" s="2">
        <v>0.04513888888888889</v>
      </c>
      <c r="L26" s="3">
        <f t="shared" si="1"/>
        <v>271.0451388888889</v>
      </c>
      <c r="M26">
        <f t="shared" si="2"/>
        <v>495.43938957487995</v>
      </c>
      <c r="N26">
        <f t="shared" si="3"/>
        <v>116.8837551075251</v>
      </c>
    </row>
    <row r="27" spans="1:14" ht="12.75">
      <c r="A27" t="s">
        <v>20</v>
      </c>
      <c r="B27" s="1">
        <v>36796</v>
      </c>
      <c r="C27" s="2">
        <v>0.04747685185185185</v>
      </c>
      <c r="D27" t="s">
        <v>449</v>
      </c>
      <c r="E27">
        <v>0.671</v>
      </c>
      <c r="F27">
        <v>9.1483</v>
      </c>
      <c r="G27" t="s">
        <v>450</v>
      </c>
      <c r="H27">
        <v>1.661</v>
      </c>
      <c r="I27">
        <v>77.8229</v>
      </c>
      <c r="K27" s="2">
        <v>0.04722222222222222</v>
      </c>
      <c r="L27" s="3">
        <f t="shared" si="1"/>
        <v>271.0472222222222</v>
      </c>
      <c r="M27">
        <f t="shared" si="2"/>
        <v>505.1578934774667</v>
      </c>
      <c r="N27">
        <f t="shared" si="3"/>
        <v>116.04951698371659</v>
      </c>
    </row>
    <row r="28" spans="1:14" ht="12.75">
      <c r="A28" t="s">
        <v>21</v>
      </c>
      <c r="B28" s="1">
        <v>36796</v>
      </c>
      <c r="C28" s="2">
        <v>0.04950231481481482</v>
      </c>
      <c r="D28" t="s">
        <v>449</v>
      </c>
      <c r="E28">
        <v>0.671</v>
      </c>
      <c r="F28">
        <v>8.9808</v>
      </c>
      <c r="G28" t="s">
        <v>450</v>
      </c>
      <c r="H28">
        <v>1.663</v>
      </c>
      <c r="I28">
        <v>76.6269</v>
      </c>
      <c r="K28" s="2">
        <v>0.049305555555555554</v>
      </c>
      <c r="L28" s="3">
        <f t="shared" si="1"/>
        <v>271.0493055555556</v>
      </c>
      <c r="M28">
        <f t="shared" si="2"/>
        <v>495.90874913835717</v>
      </c>
      <c r="N28">
        <f t="shared" si="3"/>
        <v>114.59316200477181</v>
      </c>
    </row>
    <row r="29" spans="1:14" ht="12.75">
      <c r="A29" t="s">
        <v>22</v>
      </c>
      <c r="B29" s="1">
        <v>36796</v>
      </c>
      <c r="C29" s="2">
        <v>0.051585648148148144</v>
      </c>
      <c r="D29" t="s">
        <v>449</v>
      </c>
      <c r="E29">
        <v>0.67</v>
      </c>
      <c r="F29">
        <v>9.0651</v>
      </c>
      <c r="G29" t="s">
        <v>450</v>
      </c>
      <c r="H29">
        <v>1.663</v>
      </c>
      <c r="I29">
        <v>77.5981</v>
      </c>
      <c r="K29" s="2">
        <v>0.051388888888888894</v>
      </c>
      <c r="L29" s="3">
        <f t="shared" si="1"/>
        <v>271.0513888888889</v>
      </c>
      <c r="M29">
        <f t="shared" si="2"/>
        <v>500.56369163260734</v>
      </c>
      <c r="N29">
        <f t="shared" si="3"/>
        <v>115.77578069670417</v>
      </c>
    </row>
    <row r="30" spans="1:14" ht="12.75">
      <c r="A30" t="s">
        <v>23</v>
      </c>
      <c r="B30" s="1">
        <v>36796</v>
      </c>
      <c r="C30" s="2">
        <v>0.05366898148148148</v>
      </c>
      <c r="D30" t="s">
        <v>449</v>
      </c>
      <c r="E30">
        <v>0.67</v>
      </c>
      <c r="F30">
        <v>9.5869</v>
      </c>
      <c r="G30" t="s">
        <v>450</v>
      </c>
      <c r="H30">
        <v>1.663</v>
      </c>
      <c r="I30">
        <v>77.7095</v>
      </c>
      <c r="K30" s="2">
        <v>0.05347222222222222</v>
      </c>
      <c r="L30" s="3">
        <f t="shared" si="1"/>
        <v>271.05347222222224</v>
      </c>
      <c r="M30">
        <f t="shared" si="2"/>
        <v>529.3768469528901</v>
      </c>
      <c r="N30">
        <f t="shared" si="3"/>
        <v>115.9114311521009</v>
      </c>
    </row>
    <row r="31" spans="1:14" ht="12.75">
      <c r="A31" t="s">
        <v>24</v>
      </c>
      <c r="B31" s="1">
        <v>36796</v>
      </c>
      <c r="C31" s="2">
        <v>0.05575231481481482</v>
      </c>
      <c r="D31" t="s">
        <v>449</v>
      </c>
      <c r="E31">
        <v>0.671</v>
      </c>
      <c r="F31">
        <v>9.503</v>
      </c>
      <c r="G31" t="s">
        <v>450</v>
      </c>
      <c r="H31">
        <v>1.663</v>
      </c>
      <c r="I31">
        <v>80.0749</v>
      </c>
      <c r="K31" s="2">
        <v>0.05555555555555555</v>
      </c>
      <c r="L31" s="3">
        <f t="shared" si="1"/>
        <v>271.05555555555554</v>
      </c>
      <c r="M31">
        <f t="shared" si="2"/>
        <v>524.7439919675093</v>
      </c>
      <c r="N31">
        <f t="shared" si="3"/>
        <v>118.79175060627804</v>
      </c>
    </row>
    <row r="32" spans="1:14" ht="12.75">
      <c r="A32" t="s">
        <v>25</v>
      </c>
      <c r="B32" s="1">
        <v>36796</v>
      </c>
      <c r="C32" s="2">
        <v>0.05783564814814815</v>
      </c>
      <c r="D32" t="s">
        <v>449</v>
      </c>
      <c r="E32">
        <v>0.67</v>
      </c>
      <c r="F32">
        <v>8.729</v>
      </c>
      <c r="G32" t="s">
        <v>450</v>
      </c>
      <c r="H32">
        <v>1.661</v>
      </c>
      <c r="I32">
        <v>76.967</v>
      </c>
      <c r="K32" s="2">
        <v>0.057638888888888885</v>
      </c>
      <c r="L32" s="3">
        <f t="shared" si="1"/>
        <v>271.0576388888889</v>
      </c>
      <c r="M32">
        <f t="shared" si="2"/>
        <v>482.0046623049972</v>
      </c>
      <c r="N32">
        <f t="shared" si="3"/>
        <v>115.00729773080789</v>
      </c>
    </row>
    <row r="33" spans="1:14" ht="12.75">
      <c r="A33" t="s">
        <v>26</v>
      </c>
      <c r="B33" s="1">
        <v>36796</v>
      </c>
      <c r="C33" s="2">
        <v>0.05993055555555556</v>
      </c>
      <c r="D33" t="s">
        <v>449</v>
      </c>
      <c r="E33">
        <v>0.67</v>
      </c>
      <c r="F33">
        <v>8.7274</v>
      </c>
      <c r="G33" t="s">
        <v>450</v>
      </c>
      <c r="H33">
        <v>1.661</v>
      </c>
      <c r="I33">
        <v>77.895</v>
      </c>
      <c r="K33" s="2">
        <v>0.059722222222222225</v>
      </c>
      <c r="L33" s="3">
        <f t="shared" si="1"/>
        <v>271.0597222222222</v>
      </c>
      <c r="M33">
        <f t="shared" si="2"/>
        <v>481.91631226951915</v>
      </c>
      <c r="N33">
        <f t="shared" si="3"/>
        <v>116.13731229641044</v>
      </c>
    </row>
    <row r="34" spans="1:14" ht="12.75">
      <c r="A34" t="s">
        <v>27</v>
      </c>
      <c r="B34" s="1">
        <v>36796</v>
      </c>
      <c r="C34" s="2">
        <v>0.06201388888888889</v>
      </c>
      <c r="D34" t="s">
        <v>449</v>
      </c>
      <c r="E34">
        <v>0.671</v>
      </c>
      <c r="F34">
        <v>8.5729</v>
      </c>
      <c r="G34" t="s">
        <v>450</v>
      </c>
      <c r="H34">
        <v>1.663</v>
      </c>
      <c r="I34">
        <v>77.5587</v>
      </c>
      <c r="K34" s="2">
        <v>0.06180555555555556</v>
      </c>
      <c r="L34" s="3">
        <f t="shared" si="1"/>
        <v>271.06180555555557</v>
      </c>
      <c r="M34">
        <f t="shared" si="2"/>
        <v>473.38501196866895</v>
      </c>
      <c r="N34">
        <f t="shared" si="3"/>
        <v>115.72780378519045</v>
      </c>
    </row>
    <row r="35" spans="1:14" ht="12.75">
      <c r="A35" t="s">
        <v>28</v>
      </c>
      <c r="B35" s="1">
        <v>36796</v>
      </c>
      <c r="C35" s="2">
        <v>0.06409722222222222</v>
      </c>
      <c r="D35" t="s">
        <v>449</v>
      </c>
      <c r="E35">
        <v>0.671</v>
      </c>
      <c r="F35">
        <v>9.4186</v>
      </c>
      <c r="G35" t="s">
        <v>450</v>
      </c>
      <c r="H35">
        <v>1.663</v>
      </c>
      <c r="I35">
        <v>78.716</v>
      </c>
      <c r="K35" s="2">
        <v>0.06388888888888888</v>
      </c>
      <c r="L35" s="3">
        <f t="shared" si="1"/>
        <v>271.06388888888887</v>
      </c>
      <c r="M35">
        <f t="shared" si="2"/>
        <v>520.0835275960416</v>
      </c>
      <c r="N35">
        <f t="shared" si="3"/>
        <v>117.13703423429811</v>
      </c>
    </row>
    <row r="36" spans="1:14" ht="12.75">
      <c r="A36" t="s">
        <v>29</v>
      </c>
      <c r="B36" s="1">
        <v>36796</v>
      </c>
      <c r="C36" s="2">
        <v>0.06618055555555556</v>
      </c>
      <c r="D36" t="s">
        <v>449</v>
      </c>
      <c r="E36">
        <v>0.67</v>
      </c>
      <c r="F36">
        <v>11.0708</v>
      </c>
      <c r="G36" t="s">
        <v>450</v>
      </c>
      <c r="H36">
        <v>1.663</v>
      </c>
      <c r="I36">
        <v>76.8873</v>
      </c>
      <c r="K36" s="2">
        <v>0.06597222222222222</v>
      </c>
      <c r="L36" s="3">
        <f t="shared" si="1"/>
        <v>271.06597222222223</v>
      </c>
      <c r="M36">
        <f t="shared" si="2"/>
        <v>611.3159829815745</v>
      </c>
      <c r="N36">
        <f t="shared" si="3"/>
        <v>114.91024798848187</v>
      </c>
    </row>
    <row r="37" spans="1:14" ht="12.75">
      <c r="A37" t="s">
        <v>30</v>
      </c>
      <c r="B37" s="1">
        <v>36796</v>
      </c>
      <c r="C37" s="2">
        <v>0.06826388888888889</v>
      </c>
      <c r="D37" t="s">
        <v>449</v>
      </c>
      <c r="E37">
        <v>0.671</v>
      </c>
      <c r="F37">
        <v>10.2722</v>
      </c>
      <c r="G37" t="s">
        <v>450</v>
      </c>
      <c r="H37">
        <v>1.665</v>
      </c>
      <c r="I37">
        <v>76.7313</v>
      </c>
      <c r="K37" s="2">
        <v>0.06805555555555555</v>
      </c>
      <c r="L37" s="3">
        <f t="shared" si="1"/>
        <v>271.06805555555553</v>
      </c>
      <c r="M37">
        <f t="shared" si="2"/>
        <v>567.2182715235871</v>
      </c>
      <c r="N37">
        <f t="shared" si="3"/>
        <v>114.72028864340214</v>
      </c>
    </row>
    <row r="38" spans="1:14" ht="12.75">
      <c r="A38" t="s">
        <v>31</v>
      </c>
      <c r="B38" s="1">
        <v>36796</v>
      </c>
      <c r="C38" s="2">
        <v>0.07034722222222221</v>
      </c>
      <c r="D38" t="s">
        <v>449</v>
      </c>
      <c r="E38">
        <v>0.671</v>
      </c>
      <c r="F38">
        <v>9.625</v>
      </c>
      <c r="G38" t="s">
        <v>450</v>
      </c>
      <c r="H38">
        <v>1.665</v>
      </c>
      <c r="I38">
        <v>77.1953</v>
      </c>
      <c r="K38" s="2">
        <v>0.07013888888888889</v>
      </c>
      <c r="L38" s="3">
        <f t="shared" si="1"/>
        <v>271.0701388888889</v>
      </c>
      <c r="M38">
        <f t="shared" si="2"/>
        <v>531.4806821727115</v>
      </c>
      <c r="N38">
        <f t="shared" si="3"/>
        <v>115.28529592620342</v>
      </c>
    </row>
    <row r="39" spans="1:14" ht="12.75">
      <c r="A39" t="s">
        <v>32</v>
      </c>
      <c r="B39" s="1">
        <v>36796</v>
      </c>
      <c r="C39" s="2">
        <v>0.07244212962962963</v>
      </c>
      <c r="D39" t="s">
        <v>449</v>
      </c>
      <c r="E39">
        <v>0.67</v>
      </c>
      <c r="F39">
        <v>9.2045</v>
      </c>
      <c r="G39" t="s">
        <v>450</v>
      </c>
      <c r="H39">
        <v>1.663</v>
      </c>
      <c r="I39">
        <v>77.0799</v>
      </c>
      <c r="K39" s="2">
        <v>0.07222222222222223</v>
      </c>
      <c r="L39" s="3">
        <f t="shared" si="1"/>
        <v>271.0722222222222</v>
      </c>
      <c r="M39">
        <f t="shared" si="2"/>
        <v>508.2611884736335</v>
      </c>
      <c r="N39">
        <f t="shared" si="3"/>
        <v>115.14477471836878</v>
      </c>
    </row>
    <row r="40" spans="1:14" ht="12.75">
      <c r="A40" t="s">
        <v>457</v>
      </c>
      <c r="B40" s="1">
        <v>36796</v>
      </c>
      <c r="C40">
        <f>AVERAGE(C39,C41)</f>
        <v>0.07452546296296297</v>
      </c>
      <c r="D40" t="s">
        <v>449</v>
      </c>
      <c r="E40" t="s">
        <v>457</v>
      </c>
      <c r="F40" t="s">
        <v>457</v>
      </c>
      <c r="G40" t="s">
        <v>450</v>
      </c>
      <c r="H40" t="s">
        <v>457</v>
      </c>
      <c r="I40" t="s">
        <v>457</v>
      </c>
      <c r="K40" s="2">
        <v>0.07430555555555556</v>
      </c>
      <c r="L40" s="3">
        <f t="shared" si="1"/>
        <v>271.07430555555555</v>
      </c>
      <c r="M40" t="s">
        <v>457</v>
      </c>
      <c r="N40" t="s">
        <v>457</v>
      </c>
    </row>
    <row r="41" spans="1:14" ht="12.75">
      <c r="A41" t="s">
        <v>33</v>
      </c>
      <c r="B41" s="1">
        <v>36796</v>
      </c>
      <c r="C41" s="2">
        <v>0.0766087962962963</v>
      </c>
      <c r="D41" t="s">
        <v>449</v>
      </c>
      <c r="E41">
        <v>0.67</v>
      </c>
      <c r="F41">
        <v>8.552</v>
      </c>
      <c r="G41" t="s">
        <v>450</v>
      </c>
      <c r="H41">
        <v>1.663</v>
      </c>
      <c r="I41">
        <v>75.906</v>
      </c>
      <c r="K41" s="2">
        <v>0.0763888888888889</v>
      </c>
      <c r="L41" s="3">
        <f t="shared" si="1"/>
        <v>271.0763888888889</v>
      </c>
      <c r="M41">
        <f t="shared" si="2"/>
        <v>472.2309396302367</v>
      </c>
      <c r="N41">
        <f>(277-103)/(-62+(AVERAGE($P$4,$P$47)))*I41+277-((277-103)/(-62+(AVERAGE($P$4,$P$47)))*210)</f>
        <v>113.71533064664371</v>
      </c>
    </row>
    <row r="42" spans="1:14" ht="12.75">
      <c r="A42" t="s">
        <v>34</v>
      </c>
      <c r="B42" s="1">
        <v>36796</v>
      </c>
      <c r="C42" s="2">
        <v>0.07869212962962963</v>
      </c>
      <c r="D42" t="s">
        <v>449</v>
      </c>
      <c r="E42">
        <v>0.67</v>
      </c>
      <c r="F42">
        <v>9.183</v>
      </c>
      <c r="G42" t="s">
        <v>450</v>
      </c>
      <c r="H42">
        <v>1.663</v>
      </c>
      <c r="I42">
        <v>75.6061</v>
      </c>
      <c r="K42" s="2">
        <v>0.07847222222222222</v>
      </c>
      <c r="L42" s="3">
        <f t="shared" si="1"/>
        <v>271.0784722222222</v>
      </c>
      <c r="M42">
        <f t="shared" si="2"/>
        <v>507.0739848718971</v>
      </c>
      <c r="N42">
        <f>(277-103)/(-62+(AVERAGE($P$4,$P$47)))*I42+277-((277-103)/(-62+(AVERAGE($P$4,$P$47)))*210)</f>
        <v>113.350145982609</v>
      </c>
    </row>
    <row r="43" spans="1:14" ht="12.75">
      <c r="A43" t="s">
        <v>457</v>
      </c>
      <c r="B43" s="1">
        <v>36796</v>
      </c>
      <c r="C43">
        <f>AVERAGE(C42,C44)</f>
        <v>0.08077546296296295</v>
      </c>
      <c r="D43" t="s">
        <v>449</v>
      </c>
      <c r="E43" t="s">
        <v>457</v>
      </c>
      <c r="F43" t="s">
        <v>457</v>
      </c>
      <c r="G43" t="s">
        <v>450</v>
      </c>
      <c r="H43" t="s">
        <v>457</v>
      </c>
      <c r="I43" t="s">
        <v>457</v>
      </c>
      <c r="K43" s="2">
        <v>0.08055555555555556</v>
      </c>
      <c r="L43" s="3">
        <f t="shared" si="1"/>
        <v>271.0805555555556</v>
      </c>
      <c r="M43" t="s">
        <v>457</v>
      </c>
      <c r="N43" t="s">
        <v>457</v>
      </c>
    </row>
    <row r="44" spans="1:14" ht="12.75">
      <c r="A44" t="s">
        <v>35</v>
      </c>
      <c r="B44" s="1">
        <v>36796</v>
      </c>
      <c r="C44" s="2">
        <v>0.08285879629629629</v>
      </c>
      <c r="D44" t="s">
        <v>449</v>
      </c>
      <c r="E44">
        <v>0.671</v>
      </c>
      <c r="F44">
        <v>9.0228</v>
      </c>
      <c r="G44" t="s">
        <v>450</v>
      </c>
      <c r="H44">
        <v>1.666</v>
      </c>
      <c r="I44">
        <v>73.6192</v>
      </c>
      <c r="K44" s="2">
        <v>0.08263888888888889</v>
      </c>
      <c r="L44" s="3">
        <f t="shared" si="1"/>
        <v>271.0826388888889</v>
      </c>
      <c r="M44">
        <f t="shared" si="2"/>
        <v>498.22793756965615</v>
      </c>
      <c r="N44">
        <f>$O$4/AVERAGE($P$4,$P$47)*I44</f>
        <v>99.52729187097312</v>
      </c>
    </row>
    <row r="45" spans="1:17" ht="12.75">
      <c r="A45" t="s">
        <v>36</v>
      </c>
      <c r="B45" s="1">
        <v>36796</v>
      </c>
      <c r="C45" s="2">
        <v>0.08494212962962962</v>
      </c>
      <c r="D45" t="s">
        <v>449</v>
      </c>
      <c r="E45">
        <v>0.67</v>
      </c>
      <c r="F45">
        <v>8.8866</v>
      </c>
      <c r="G45" t="s">
        <v>450</v>
      </c>
      <c r="H45">
        <v>1.663</v>
      </c>
      <c r="I45">
        <v>199.8149</v>
      </c>
      <c r="K45" s="2">
        <v>0.08472222222222221</v>
      </c>
      <c r="L45" s="3">
        <f t="shared" si="1"/>
        <v>271.08472222222224</v>
      </c>
      <c r="M45" t="s">
        <v>457</v>
      </c>
      <c r="N45" t="s">
        <v>457</v>
      </c>
      <c r="P45" t="s">
        <v>458</v>
      </c>
      <c r="Q45" t="s">
        <v>449</v>
      </c>
    </row>
    <row r="46" spans="1:14" ht="12.75">
      <c r="A46" t="s">
        <v>37</v>
      </c>
      <c r="B46" s="1">
        <v>36796</v>
      </c>
      <c r="C46" s="2">
        <v>0.08702546296296297</v>
      </c>
      <c r="D46" t="s">
        <v>449</v>
      </c>
      <c r="E46">
        <v>0.673</v>
      </c>
      <c r="F46">
        <v>8.9531</v>
      </c>
      <c r="G46" t="s">
        <v>450</v>
      </c>
      <c r="H46">
        <v>1.666</v>
      </c>
      <c r="I46">
        <v>204.1747</v>
      </c>
      <c r="K46" s="2">
        <v>0.08680555555555557</v>
      </c>
      <c r="L46" s="3">
        <f t="shared" si="1"/>
        <v>271.08680555555554</v>
      </c>
      <c r="M46" t="s">
        <v>457</v>
      </c>
      <c r="N46" t="s">
        <v>457</v>
      </c>
    </row>
    <row r="47" spans="1:17" ht="12.75">
      <c r="A47" t="s">
        <v>38</v>
      </c>
      <c r="B47" s="1">
        <v>36796</v>
      </c>
      <c r="C47" s="2">
        <v>0.08912037037037036</v>
      </c>
      <c r="D47" t="s">
        <v>449</v>
      </c>
      <c r="E47">
        <v>0.67</v>
      </c>
      <c r="F47">
        <v>9.0603</v>
      </c>
      <c r="G47" t="s">
        <v>450</v>
      </c>
      <c r="H47">
        <v>1.663</v>
      </c>
      <c r="I47">
        <v>204.4124</v>
      </c>
      <c r="K47" s="2">
        <v>0.08888888888888889</v>
      </c>
      <c r="L47" s="3">
        <f t="shared" si="1"/>
        <v>271.0888888888889</v>
      </c>
      <c r="M47" t="s">
        <v>457</v>
      </c>
      <c r="N47" t="s">
        <v>457</v>
      </c>
      <c r="P47">
        <f>AVERAGE(I46:I48)</f>
        <v>204.78696666666664</v>
      </c>
      <c r="Q47">
        <f>AVERAGE(F46:F48)</f>
        <v>9.342433333333332</v>
      </c>
    </row>
    <row r="48" spans="1:17" ht="12.75">
      <c r="A48" t="s">
        <v>39</v>
      </c>
      <c r="B48" s="1">
        <v>36796</v>
      </c>
      <c r="C48" s="2">
        <v>0.09120370370370372</v>
      </c>
      <c r="D48" t="s">
        <v>449</v>
      </c>
      <c r="E48">
        <v>0.671</v>
      </c>
      <c r="F48">
        <v>10.0139</v>
      </c>
      <c r="G48" t="s">
        <v>450</v>
      </c>
      <c r="H48">
        <v>1.663</v>
      </c>
      <c r="I48">
        <v>205.7738</v>
      </c>
      <c r="K48" s="2">
        <v>0.09097222222222222</v>
      </c>
      <c r="L48" s="3">
        <f t="shared" si="1"/>
        <v>271.0909722222222</v>
      </c>
      <c r="M48" t="s">
        <v>457</v>
      </c>
      <c r="N48" t="s">
        <v>457</v>
      </c>
      <c r="P48">
        <f>STDEV(I46:I48)</f>
        <v>0.8628472306004297</v>
      </c>
      <c r="Q48">
        <f>STDEV(F46:F48)</f>
        <v>0.583972236782992</v>
      </c>
    </row>
    <row r="49" spans="1:14" ht="12.75">
      <c r="A49" t="s">
        <v>40</v>
      </c>
      <c r="B49" s="1">
        <v>36796</v>
      </c>
      <c r="C49" s="2">
        <v>0.09328703703703704</v>
      </c>
      <c r="D49" t="s">
        <v>449</v>
      </c>
      <c r="E49">
        <v>0.67</v>
      </c>
      <c r="F49">
        <v>8.9177</v>
      </c>
      <c r="G49" t="s">
        <v>450</v>
      </c>
      <c r="H49">
        <v>1.663</v>
      </c>
      <c r="I49">
        <v>77.3338</v>
      </c>
      <c r="K49" s="2">
        <v>0.09305555555555556</v>
      </c>
      <c r="L49" s="3">
        <f t="shared" si="1"/>
        <v>271.09305555555557</v>
      </c>
      <c r="M49">
        <f aca="true" t="shared" si="4" ref="M49:M112">500*F49/AVERAGE($Q$207,$Q$47)</f>
        <v>476.0736218153476</v>
      </c>
      <c r="N49">
        <f>(277-103)/(-62+(AVERAGE($P$207,$P$47)))*I49+277-((277-103)/(-62+(AVERAGE($P$207,$P$47)))*210)</f>
        <v>117.94002086446503</v>
      </c>
    </row>
    <row r="50" spans="1:14" ht="12.75">
      <c r="A50" t="s">
        <v>41</v>
      </c>
      <c r="B50" s="1">
        <v>36796</v>
      </c>
      <c r="C50" s="2">
        <v>0.09537037037037037</v>
      </c>
      <c r="D50" t="s">
        <v>449</v>
      </c>
      <c r="E50">
        <v>0.671</v>
      </c>
      <c r="F50">
        <v>8.9882</v>
      </c>
      <c r="G50" t="s">
        <v>450</v>
      </c>
      <c r="H50">
        <v>1.665</v>
      </c>
      <c r="I50">
        <v>73.0769</v>
      </c>
      <c r="K50" s="2">
        <v>0.09513888888888888</v>
      </c>
      <c r="L50" s="3">
        <f t="shared" si="1"/>
        <v>271.09513888888887</v>
      </c>
      <c r="M50">
        <f t="shared" si="4"/>
        <v>479.83728176555695</v>
      </c>
      <c r="N50">
        <f>(277-103)/(-62+(AVERAGE($P$207,$P$47)))*I50+277-((277-103)/(-62+(AVERAGE($P$207,$P$47)))*210)</f>
        <v>112.83621578689397</v>
      </c>
    </row>
    <row r="51" spans="1:14" ht="12.75">
      <c r="A51" t="s">
        <v>42</v>
      </c>
      <c r="B51" s="1">
        <v>36796</v>
      </c>
      <c r="C51" s="2">
        <v>0.09745370370370371</v>
      </c>
      <c r="D51" t="s">
        <v>449</v>
      </c>
      <c r="E51">
        <v>0.67</v>
      </c>
      <c r="F51">
        <v>8.4896</v>
      </c>
      <c r="G51" t="s">
        <v>450</v>
      </c>
      <c r="H51">
        <v>1.665</v>
      </c>
      <c r="I51">
        <v>75.6178</v>
      </c>
      <c r="K51" s="2">
        <v>0.09722222222222222</v>
      </c>
      <c r="L51" s="3">
        <f t="shared" si="1"/>
        <v>271.09722222222223</v>
      </c>
      <c r="M51">
        <f t="shared" si="4"/>
        <v>453.2193973517358</v>
      </c>
      <c r="N51">
        <f>(277-103)/(-62+(AVERAGE($P$207,$P$47)))*I51+277-((277-103)/(-62+(AVERAGE($P$207,$P$47)))*210)</f>
        <v>115.88262475153968</v>
      </c>
    </row>
    <row r="52" spans="1:14" ht="12.75">
      <c r="A52" t="s">
        <v>43</v>
      </c>
      <c r="B52" s="1">
        <v>36796</v>
      </c>
      <c r="C52" s="2">
        <v>0.09953703703703703</v>
      </c>
      <c r="D52" t="s">
        <v>449</v>
      </c>
      <c r="E52">
        <v>0.67</v>
      </c>
      <c r="F52">
        <v>8.6856</v>
      </c>
      <c r="G52" t="s">
        <v>450</v>
      </c>
      <c r="H52">
        <v>1.663</v>
      </c>
      <c r="I52">
        <v>77.7714</v>
      </c>
      <c r="K52" s="2">
        <v>0.09930555555555555</v>
      </c>
      <c r="L52" s="3">
        <f t="shared" si="1"/>
        <v>271.09930555555553</v>
      </c>
      <c r="M52">
        <f t="shared" si="4"/>
        <v>463.6829058657931</v>
      </c>
      <c r="N52">
        <f>(277-103)/(-62+(AVERAGE($P$207,$P$47)))*I52+277-((277-103)/(-62+(AVERAGE($P$207,$P$47)))*210)</f>
        <v>118.46468085223668</v>
      </c>
    </row>
    <row r="53" spans="1:14" ht="12.75">
      <c r="A53" t="s">
        <v>44</v>
      </c>
      <c r="B53" s="1">
        <v>36796</v>
      </c>
      <c r="C53" s="2">
        <v>0.10162037037037037</v>
      </c>
      <c r="D53" t="s">
        <v>449</v>
      </c>
      <c r="E53">
        <v>0.673</v>
      </c>
      <c r="F53">
        <v>8.2794</v>
      </c>
      <c r="G53" t="s">
        <v>450</v>
      </c>
      <c r="H53">
        <v>1.666</v>
      </c>
      <c r="I53">
        <v>77.3171</v>
      </c>
      <c r="K53" s="2">
        <v>0.1013888888888889</v>
      </c>
      <c r="L53" s="3">
        <f t="shared" si="1"/>
        <v>271.1013888888889</v>
      </c>
      <c r="M53">
        <f t="shared" si="4"/>
        <v>441.99781832288477</v>
      </c>
      <c r="N53">
        <f>(277-103)/(-62+(AVERAGE($P$207,$P$47)))*I53+277-((277-103)/(-62+(AVERAGE($P$207,$P$47)))*210)</f>
        <v>117.9199984197763</v>
      </c>
    </row>
    <row r="54" spans="1:14" ht="12.75">
      <c r="A54" t="s">
        <v>457</v>
      </c>
      <c r="B54" s="1">
        <v>36796</v>
      </c>
      <c r="C54">
        <f>AVERAGE(C53,C55)</f>
        <v>0.10373842592592593</v>
      </c>
      <c r="D54" t="s">
        <v>449</v>
      </c>
      <c r="E54" t="s">
        <v>457</v>
      </c>
      <c r="F54" t="s">
        <v>457</v>
      </c>
      <c r="G54" t="s">
        <v>450</v>
      </c>
      <c r="H54" t="s">
        <v>457</v>
      </c>
      <c r="I54" t="s">
        <v>457</v>
      </c>
      <c r="K54" s="2">
        <v>0.10347222222222223</v>
      </c>
      <c r="L54" s="3">
        <f t="shared" si="1"/>
        <v>271.1034722222222</v>
      </c>
      <c r="M54" t="s">
        <v>457</v>
      </c>
      <c r="N54" t="s">
        <v>457</v>
      </c>
    </row>
    <row r="55" spans="1:14" ht="12.75">
      <c r="A55" t="s">
        <v>45</v>
      </c>
      <c r="B55" s="1">
        <v>36796</v>
      </c>
      <c r="C55" s="2">
        <v>0.10585648148148148</v>
      </c>
      <c r="D55" t="s">
        <v>449</v>
      </c>
      <c r="E55">
        <v>0.671</v>
      </c>
      <c r="F55">
        <v>9.074</v>
      </c>
      <c r="G55" t="s">
        <v>450</v>
      </c>
      <c r="H55">
        <v>1.665</v>
      </c>
      <c r="I55">
        <v>76.7704</v>
      </c>
      <c r="K55" s="2">
        <v>0.10555555555555556</v>
      </c>
      <c r="L55" s="3">
        <f t="shared" si="1"/>
        <v>271.10555555555555</v>
      </c>
      <c r="M55">
        <f t="shared" si="4"/>
        <v>484.417736002833</v>
      </c>
      <c r="N55">
        <f>(277-103)/(-62+(AVERAGE($P$207,$P$47)))*I55+277-((277-103)/(-62+(AVERAGE($P$207,$P$47)))*210)</f>
        <v>117.26453311969689</v>
      </c>
    </row>
    <row r="56" spans="1:14" ht="12.75">
      <c r="A56" t="s">
        <v>457</v>
      </c>
      <c r="B56" s="1">
        <v>36796</v>
      </c>
      <c r="C56">
        <f>AVERAGE(C55,C57)</f>
        <v>0.10791087962962963</v>
      </c>
      <c r="D56" t="s">
        <v>449</v>
      </c>
      <c r="E56" t="s">
        <v>457</v>
      </c>
      <c r="F56" t="s">
        <v>457</v>
      </c>
      <c r="G56" t="s">
        <v>450</v>
      </c>
      <c r="H56" t="s">
        <v>457</v>
      </c>
      <c r="I56" t="s">
        <v>457</v>
      </c>
      <c r="K56" s="2">
        <v>0.1076388888888889</v>
      </c>
      <c r="L56" s="3">
        <f t="shared" si="1"/>
        <v>271.1076388888889</v>
      </c>
      <c r="M56" t="s">
        <v>457</v>
      </c>
      <c r="N56" t="s">
        <v>457</v>
      </c>
    </row>
    <row r="57" spans="1:14" ht="12.75">
      <c r="A57" t="s">
        <v>46</v>
      </c>
      <c r="B57" s="1">
        <v>36796</v>
      </c>
      <c r="C57" s="2">
        <v>0.10996527777777777</v>
      </c>
      <c r="D57" t="s">
        <v>449</v>
      </c>
      <c r="E57">
        <v>0.671</v>
      </c>
      <c r="F57">
        <v>8.7464</v>
      </c>
      <c r="G57" t="s">
        <v>450</v>
      </c>
      <c r="H57">
        <v>1.663</v>
      </c>
      <c r="I57">
        <v>74.8491</v>
      </c>
      <c r="K57" s="2">
        <v>0.10972222222222222</v>
      </c>
      <c r="L57" s="3">
        <f t="shared" si="1"/>
        <v>271.1097222222222</v>
      </c>
      <c r="M57">
        <f t="shared" si="4"/>
        <v>466.92872891505164</v>
      </c>
      <c r="N57">
        <f aca="true" t="shared" si="5" ref="N57:N69">(277-103)/(-62+(AVERAGE($P$207,$P$47)))*I57+277-((277-103)/(-62+(AVERAGE($P$207,$P$47)))*210)</f>
        <v>114.96099282146642</v>
      </c>
    </row>
    <row r="58" spans="1:14" ht="12.75">
      <c r="A58" t="s">
        <v>47</v>
      </c>
      <c r="B58" s="1">
        <v>36796</v>
      </c>
      <c r="C58" s="2">
        <v>0.11204861111111113</v>
      </c>
      <c r="D58" t="s">
        <v>449</v>
      </c>
      <c r="E58">
        <v>0.671</v>
      </c>
      <c r="F58">
        <v>9.5161</v>
      </c>
      <c r="G58" t="s">
        <v>450</v>
      </c>
      <c r="H58">
        <v>1.661</v>
      </c>
      <c r="I58">
        <v>77.3122</v>
      </c>
      <c r="K58" s="2">
        <v>0.11180555555555556</v>
      </c>
      <c r="L58" s="3">
        <f t="shared" si="1"/>
        <v>271.1118055555556</v>
      </c>
      <c r="M58">
        <f t="shared" si="4"/>
        <v>508.01935393173454</v>
      </c>
      <c r="N58">
        <f t="shared" si="5"/>
        <v>117.91412357073594</v>
      </c>
    </row>
    <row r="59" spans="1:14" ht="12.75">
      <c r="A59" t="s">
        <v>48</v>
      </c>
      <c r="B59" s="1">
        <v>36796</v>
      </c>
      <c r="C59" s="2">
        <v>0.11413194444444445</v>
      </c>
      <c r="D59" t="s">
        <v>449</v>
      </c>
      <c r="E59">
        <v>0.673</v>
      </c>
      <c r="F59">
        <v>8.6771</v>
      </c>
      <c r="G59" t="s">
        <v>450</v>
      </c>
      <c r="H59">
        <v>1.665</v>
      </c>
      <c r="I59">
        <v>77.4388</v>
      </c>
      <c r="K59" s="2">
        <v>0.11388888888888889</v>
      </c>
      <c r="L59" s="3">
        <f t="shared" si="1"/>
        <v>271.1138888888889</v>
      </c>
      <c r="M59">
        <f t="shared" si="4"/>
        <v>463.22913126186705</v>
      </c>
      <c r="N59">
        <f t="shared" si="5"/>
        <v>118.06591048675946</v>
      </c>
    </row>
    <row r="60" spans="1:14" ht="12.75">
      <c r="A60" t="s">
        <v>49</v>
      </c>
      <c r="B60" s="1">
        <v>36796</v>
      </c>
      <c r="C60" s="2">
        <v>0.11621527777777778</v>
      </c>
      <c r="D60" t="s">
        <v>449</v>
      </c>
      <c r="E60">
        <v>0.673</v>
      </c>
      <c r="F60">
        <v>8.9285</v>
      </c>
      <c r="G60" t="s">
        <v>450</v>
      </c>
      <c r="H60">
        <v>1.665</v>
      </c>
      <c r="I60">
        <v>76.4719</v>
      </c>
      <c r="K60" s="2">
        <v>0.11597222222222221</v>
      </c>
      <c r="L60" s="3">
        <f t="shared" si="1"/>
        <v>271.11597222222224</v>
      </c>
      <c r="M60">
        <f t="shared" si="4"/>
        <v>476.65018248857115</v>
      </c>
      <c r="N60">
        <f t="shared" si="5"/>
        <v>116.90664690774574</v>
      </c>
    </row>
    <row r="61" spans="1:14" ht="12.75">
      <c r="A61" t="s">
        <v>50</v>
      </c>
      <c r="B61" s="1">
        <v>36796</v>
      </c>
      <c r="C61" s="2">
        <v>0.11831018518518517</v>
      </c>
      <c r="D61" t="s">
        <v>449</v>
      </c>
      <c r="E61">
        <v>0.671</v>
      </c>
      <c r="F61">
        <v>9.2634</v>
      </c>
      <c r="G61" t="s">
        <v>450</v>
      </c>
      <c r="H61">
        <v>1.661</v>
      </c>
      <c r="I61">
        <v>73.8929</v>
      </c>
      <c r="K61" s="2">
        <v>0.11805555555555557</v>
      </c>
      <c r="L61" s="3">
        <f t="shared" si="1"/>
        <v>271.11805555555554</v>
      </c>
      <c r="M61">
        <f t="shared" si="4"/>
        <v>494.5289018832537</v>
      </c>
      <c r="N61">
        <f t="shared" si="5"/>
        <v>113.8145579944389</v>
      </c>
    </row>
    <row r="62" spans="1:14" ht="12.75">
      <c r="A62" t="s">
        <v>51</v>
      </c>
      <c r="B62" s="1">
        <v>36796</v>
      </c>
      <c r="C62" s="2">
        <v>0.12039351851851852</v>
      </c>
      <c r="D62" t="s">
        <v>449</v>
      </c>
      <c r="E62">
        <v>0.671</v>
      </c>
      <c r="F62">
        <v>9.3723</v>
      </c>
      <c r="G62" t="s">
        <v>450</v>
      </c>
      <c r="H62">
        <v>1.665</v>
      </c>
      <c r="I62">
        <v>72.5635</v>
      </c>
      <c r="K62" s="2">
        <v>0.12013888888888889</v>
      </c>
      <c r="L62" s="3">
        <f t="shared" si="1"/>
        <v>271.1201388888889</v>
      </c>
      <c r="M62">
        <f t="shared" si="4"/>
        <v>500.3425553382578</v>
      </c>
      <c r="N62">
        <f t="shared" si="5"/>
        <v>112.22067548131363</v>
      </c>
    </row>
    <row r="63" spans="1:14" ht="12.75">
      <c r="A63" t="s">
        <v>52</v>
      </c>
      <c r="B63" s="1">
        <v>36796</v>
      </c>
      <c r="C63" s="2">
        <v>0.12247685185185185</v>
      </c>
      <c r="D63" t="s">
        <v>449</v>
      </c>
      <c r="E63">
        <v>0.673</v>
      </c>
      <c r="F63">
        <v>9.5581</v>
      </c>
      <c r="G63" t="s">
        <v>450</v>
      </c>
      <c r="H63">
        <v>1.665</v>
      </c>
      <c r="I63">
        <v>76.5807</v>
      </c>
      <c r="K63" s="2">
        <v>0.12222222222222223</v>
      </c>
      <c r="L63" s="3">
        <f t="shared" si="1"/>
        <v>271.1222222222222</v>
      </c>
      <c r="M63">
        <f t="shared" si="4"/>
        <v>510.26153432760395</v>
      </c>
      <c r="N63">
        <f t="shared" si="5"/>
        <v>117.03709253541834</v>
      </c>
    </row>
    <row r="64" spans="1:14" ht="12.75">
      <c r="A64" t="s">
        <v>53</v>
      </c>
      <c r="B64" s="1">
        <v>36796</v>
      </c>
      <c r="C64" s="2">
        <v>0.12456018518518519</v>
      </c>
      <c r="D64" t="s">
        <v>449</v>
      </c>
      <c r="E64">
        <v>0.673</v>
      </c>
      <c r="F64">
        <v>9.3857</v>
      </c>
      <c r="G64" t="s">
        <v>450</v>
      </c>
      <c r="H64">
        <v>1.665</v>
      </c>
      <c r="I64">
        <v>76.3251</v>
      </c>
      <c r="K64" s="2">
        <v>0.12430555555555556</v>
      </c>
      <c r="L64" s="3">
        <f t="shared" si="1"/>
        <v>271.12430555555557</v>
      </c>
      <c r="M64">
        <f t="shared" si="4"/>
        <v>501.0579176550353</v>
      </c>
      <c r="N64">
        <f t="shared" si="5"/>
        <v>116.73064122629037</v>
      </c>
    </row>
    <row r="65" spans="1:14" ht="12.75">
      <c r="A65" t="s">
        <v>54</v>
      </c>
      <c r="B65" s="1">
        <v>36796</v>
      </c>
      <c r="C65" s="2">
        <v>0.12664351851851852</v>
      </c>
      <c r="D65" t="s">
        <v>449</v>
      </c>
      <c r="E65">
        <v>0.673</v>
      </c>
      <c r="F65">
        <v>8.8722</v>
      </c>
      <c r="G65" t="s">
        <v>450</v>
      </c>
      <c r="H65">
        <v>1.663</v>
      </c>
      <c r="I65">
        <v>76.3132</v>
      </c>
      <c r="K65" s="2">
        <v>0.12638888888888888</v>
      </c>
      <c r="L65" s="3">
        <f t="shared" si="1"/>
        <v>271.12638888888887</v>
      </c>
      <c r="M65">
        <f t="shared" si="4"/>
        <v>473.6445930531557</v>
      </c>
      <c r="N65">
        <f t="shared" si="5"/>
        <v>116.7163737357636</v>
      </c>
    </row>
    <row r="66" spans="1:14" ht="12.75">
      <c r="A66" t="s">
        <v>55</v>
      </c>
      <c r="B66" s="1">
        <v>36796</v>
      </c>
      <c r="C66" s="2">
        <v>0.12872685185185184</v>
      </c>
      <c r="D66" t="s">
        <v>449</v>
      </c>
      <c r="E66">
        <v>0.673</v>
      </c>
      <c r="F66">
        <v>9.3498</v>
      </c>
      <c r="G66" t="s">
        <v>450</v>
      </c>
      <c r="H66">
        <v>1.661</v>
      </c>
      <c r="I66">
        <v>74.6075</v>
      </c>
      <c r="K66" s="2">
        <v>0.12847222222222224</v>
      </c>
      <c r="L66" s="3">
        <f t="shared" si="1"/>
        <v>271.12847222222223</v>
      </c>
      <c r="M66">
        <f t="shared" si="4"/>
        <v>499.14138726904207</v>
      </c>
      <c r="N66">
        <f t="shared" si="5"/>
        <v>114.67132679531099</v>
      </c>
    </row>
    <row r="67" spans="1:14" ht="12.75">
      <c r="A67" t="s">
        <v>56</v>
      </c>
      <c r="B67" s="1">
        <v>36796</v>
      </c>
      <c r="C67" s="2">
        <v>0.13082175925925926</v>
      </c>
      <c r="D67" t="s">
        <v>449</v>
      </c>
      <c r="E67">
        <v>0.671</v>
      </c>
      <c r="F67">
        <v>9.1005</v>
      </c>
      <c r="G67" t="s">
        <v>450</v>
      </c>
      <c r="H67">
        <v>1.661</v>
      </c>
      <c r="I67">
        <v>76.1307</v>
      </c>
      <c r="K67" s="2">
        <v>0.13055555555555556</v>
      </c>
      <c r="L67" s="3">
        <f t="shared" si="1"/>
        <v>271.13055555555553</v>
      </c>
      <c r="M67">
        <f t="shared" si="4"/>
        <v>485.83244506213157</v>
      </c>
      <c r="N67">
        <f t="shared" si="5"/>
        <v>116.49756558272819</v>
      </c>
    </row>
    <row r="68" spans="1:14" ht="12.75">
      <c r="A68" t="s">
        <v>57</v>
      </c>
      <c r="B68" s="1">
        <v>36796</v>
      </c>
      <c r="C68" s="2">
        <v>0.13289351851851852</v>
      </c>
      <c r="D68" t="s">
        <v>449</v>
      </c>
      <c r="E68">
        <v>0.671</v>
      </c>
      <c r="F68">
        <v>8.8564</v>
      </c>
      <c r="G68" t="s">
        <v>450</v>
      </c>
      <c r="H68">
        <v>1.661</v>
      </c>
      <c r="I68">
        <v>77.1111</v>
      </c>
      <c r="K68" s="2">
        <v>0.1326388888888889</v>
      </c>
      <c r="L68" s="3">
        <f t="shared" si="1"/>
        <v>271.1326388888889</v>
      </c>
      <c r="M68">
        <f t="shared" si="4"/>
        <v>472.80110614232876</v>
      </c>
      <c r="N68">
        <f t="shared" si="5"/>
        <v>117.67301497032255</v>
      </c>
    </row>
    <row r="69" spans="1:14" ht="12.75">
      <c r="A69" t="s">
        <v>58</v>
      </c>
      <c r="B69" s="1">
        <v>36796</v>
      </c>
      <c r="C69" s="2">
        <v>0.13498842592592594</v>
      </c>
      <c r="D69" t="s">
        <v>449</v>
      </c>
      <c r="E69">
        <v>0.673</v>
      </c>
      <c r="F69">
        <v>9.1552</v>
      </c>
      <c r="G69" t="s">
        <v>450</v>
      </c>
      <c r="H69">
        <v>1.663</v>
      </c>
      <c r="I69">
        <v>78.1286</v>
      </c>
      <c r="K69" s="2">
        <v>0.13472222222222222</v>
      </c>
      <c r="L69" s="3">
        <f t="shared" si="1"/>
        <v>271.1347222222222</v>
      </c>
      <c r="M69">
        <f t="shared" si="4"/>
        <v>488.7526181015139</v>
      </c>
      <c r="N69">
        <f t="shared" si="5"/>
        <v>118.89294535779433</v>
      </c>
    </row>
    <row r="70" spans="1:14" ht="12.75">
      <c r="A70" t="s">
        <v>457</v>
      </c>
      <c r="B70" s="1">
        <v>36796</v>
      </c>
      <c r="C70">
        <f>AVERAGE(C69,C71)</f>
        <v>0.13707175925925927</v>
      </c>
      <c r="D70" t="s">
        <v>449</v>
      </c>
      <c r="E70" t="s">
        <v>457</v>
      </c>
      <c r="F70" t="s">
        <v>457</v>
      </c>
      <c r="G70" t="s">
        <v>450</v>
      </c>
      <c r="H70" t="s">
        <v>457</v>
      </c>
      <c r="I70" t="s">
        <v>457</v>
      </c>
      <c r="K70" s="2">
        <v>0.13680555555555554</v>
      </c>
      <c r="L70" s="3">
        <f aca="true" t="shared" si="6" ref="L70:L133">B70-DATE(1999,12,31)+K70</f>
        <v>271.13680555555555</v>
      </c>
      <c r="M70" t="s">
        <v>457</v>
      </c>
      <c r="N70" t="s">
        <v>457</v>
      </c>
    </row>
    <row r="71" spans="1:14" ht="12.75">
      <c r="A71" t="s">
        <v>59</v>
      </c>
      <c r="B71" s="1">
        <v>36796</v>
      </c>
      <c r="C71" s="2">
        <v>0.1391550925925926</v>
      </c>
      <c r="D71" t="s">
        <v>449</v>
      </c>
      <c r="E71">
        <v>0.671</v>
      </c>
      <c r="F71">
        <v>9.1994</v>
      </c>
      <c r="G71" t="s">
        <v>450</v>
      </c>
      <c r="H71">
        <v>1.661</v>
      </c>
      <c r="I71">
        <v>75.5022</v>
      </c>
      <c r="K71" s="2">
        <v>0.1388888888888889</v>
      </c>
      <c r="L71" s="3">
        <f t="shared" si="6"/>
        <v>271.1388888888889</v>
      </c>
      <c r="M71">
        <f t="shared" si="4"/>
        <v>491.11224604192887</v>
      </c>
      <c r="N71">
        <f aca="true" t="shared" si="7" ref="N71:N107">(277-103)/(-62+(AVERAGE($P$207,$P$47)))*I71+277-((277-103)/(-62+(AVERAGE($P$207,$P$47)))*210)</f>
        <v>115.74402627213752</v>
      </c>
    </row>
    <row r="72" spans="1:14" ht="12.75">
      <c r="A72" t="s">
        <v>60</v>
      </c>
      <c r="B72" s="1">
        <v>36796</v>
      </c>
      <c r="C72" s="2">
        <v>0.14123842592592592</v>
      </c>
      <c r="D72" t="s">
        <v>449</v>
      </c>
      <c r="E72">
        <v>0.673</v>
      </c>
      <c r="F72">
        <v>9.245</v>
      </c>
      <c r="G72" t="s">
        <v>450</v>
      </c>
      <c r="H72">
        <v>1.663</v>
      </c>
      <c r="I72">
        <v>77.0194</v>
      </c>
      <c r="K72" s="2">
        <v>0.14097222222222222</v>
      </c>
      <c r="L72" s="3">
        <f t="shared" si="6"/>
        <v>271.1409722222222</v>
      </c>
      <c r="M72">
        <f t="shared" si="4"/>
        <v>493.54661332887275</v>
      </c>
      <c r="N72">
        <f t="shared" si="7"/>
        <v>117.56307136685214</v>
      </c>
    </row>
    <row r="73" spans="1:14" ht="12.75">
      <c r="A73" t="s">
        <v>61</v>
      </c>
      <c r="B73" s="1">
        <v>36796</v>
      </c>
      <c r="C73" s="2">
        <v>0.14332175925925925</v>
      </c>
      <c r="D73" t="s">
        <v>449</v>
      </c>
      <c r="E73">
        <v>0.673</v>
      </c>
      <c r="F73">
        <v>9.2016</v>
      </c>
      <c r="G73" t="s">
        <v>450</v>
      </c>
      <c r="H73">
        <v>1.665</v>
      </c>
      <c r="I73">
        <v>78.4738</v>
      </c>
      <c r="K73" s="2">
        <v>0.14305555555555557</v>
      </c>
      <c r="L73" s="3">
        <f t="shared" si="6"/>
        <v>271.1430555555556</v>
      </c>
      <c r="M73">
        <f t="shared" si="4"/>
        <v>491.2296935864743</v>
      </c>
      <c r="N73">
        <f t="shared" si="7"/>
        <v>119.3068224779469</v>
      </c>
    </row>
    <row r="74" spans="1:14" ht="12.75">
      <c r="A74" t="s">
        <v>62</v>
      </c>
      <c r="B74" s="1">
        <v>36796</v>
      </c>
      <c r="C74" s="2">
        <v>0.14541666666666667</v>
      </c>
      <c r="D74" t="s">
        <v>449</v>
      </c>
      <c r="E74">
        <v>0.673</v>
      </c>
      <c r="F74">
        <v>9.3137</v>
      </c>
      <c r="G74" t="s">
        <v>450</v>
      </c>
      <c r="H74">
        <v>1.665</v>
      </c>
      <c r="I74">
        <v>76.3864</v>
      </c>
      <c r="K74" s="2">
        <v>0.1451388888888889</v>
      </c>
      <c r="L74" s="3">
        <f t="shared" si="6"/>
        <v>271.1451388888889</v>
      </c>
      <c r="M74">
        <f t="shared" si="4"/>
        <v>497.21417983354485</v>
      </c>
      <c r="N74">
        <f t="shared" si="7"/>
        <v>116.80413678673457</v>
      </c>
    </row>
    <row r="75" spans="1:14" ht="12.75">
      <c r="A75" t="s">
        <v>63</v>
      </c>
      <c r="B75" s="1">
        <v>36796</v>
      </c>
      <c r="C75" s="2">
        <v>0.1475</v>
      </c>
      <c r="D75" t="s">
        <v>449</v>
      </c>
      <c r="E75">
        <v>0.673</v>
      </c>
      <c r="F75">
        <v>9.1554</v>
      </c>
      <c r="G75" t="s">
        <v>450</v>
      </c>
      <c r="H75">
        <v>1.661</v>
      </c>
      <c r="I75">
        <v>77.2287</v>
      </c>
      <c r="K75" s="2">
        <v>0.14722222222222223</v>
      </c>
      <c r="L75" s="3">
        <f t="shared" si="6"/>
        <v>271.14722222222224</v>
      </c>
      <c r="M75">
        <f t="shared" si="4"/>
        <v>488.763295151018</v>
      </c>
      <c r="N75">
        <f t="shared" si="7"/>
        <v>117.81401134729228</v>
      </c>
    </row>
    <row r="76" spans="1:14" ht="12.75">
      <c r="A76" t="s">
        <v>64</v>
      </c>
      <c r="B76" s="1">
        <v>36796</v>
      </c>
      <c r="C76" s="2">
        <v>0.14958333333333332</v>
      </c>
      <c r="D76" t="s">
        <v>449</v>
      </c>
      <c r="E76">
        <v>0.671</v>
      </c>
      <c r="F76">
        <v>8.8802</v>
      </c>
      <c r="G76" t="s">
        <v>450</v>
      </c>
      <c r="H76">
        <v>1.661</v>
      </c>
      <c r="I76">
        <v>75.8117</v>
      </c>
      <c r="K76" s="2">
        <v>0.14930555555555555</v>
      </c>
      <c r="L76" s="3">
        <f t="shared" si="6"/>
        <v>271.14930555555554</v>
      </c>
      <c r="M76">
        <f t="shared" si="4"/>
        <v>474.07167503332136</v>
      </c>
      <c r="N76">
        <f t="shared" si="7"/>
        <v>116.11510092070998</v>
      </c>
    </row>
    <row r="77" spans="1:14" ht="12.75">
      <c r="A77" t="s">
        <v>65</v>
      </c>
      <c r="B77" s="1">
        <v>36796</v>
      </c>
      <c r="C77" s="2">
        <v>0.15166666666666667</v>
      </c>
      <c r="D77" t="s">
        <v>449</v>
      </c>
      <c r="E77">
        <v>0.671</v>
      </c>
      <c r="F77">
        <v>9.0178</v>
      </c>
      <c r="G77" t="s">
        <v>450</v>
      </c>
      <c r="H77">
        <v>1.661</v>
      </c>
      <c r="I77">
        <v>75.5712</v>
      </c>
      <c r="K77" s="2">
        <v>0.15138888888888888</v>
      </c>
      <c r="L77" s="3">
        <f t="shared" si="6"/>
        <v>271.1513888888889</v>
      </c>
      <c r="M77">
        <f t="shared" si="4"/>
        <v>481.4174850921696</v>
      </c>
      <c r="N77">
        <f t="shared" si="7"/>
        <v>115.8267537382167</v>
      </c>
    </row>
    <row r="78" spans="1:14" ht="12.75">
      <c r="A78" t="s">
        <v>66</v>
      </c>
      <c r="B78" s="1">
        <v>36796</v>
      </c>
      <c r="C78" s="2">
        <v>0.15375</v>
      </c>
      <c r="D78" t="s">
        <v>449</v>
      </c>
      <c r="E78">
        <v>0.671</v>
      </c>
      <c r="F78">
        <v>9.0897</v>
      </c>
      <c r="G78" t="s">
        <v>450</v>
      </c>
      <c r="H78">
        <v>1.661</v>
      </c>
      <c r="I78">
        <v>80.3055</v>
      </c>
      <c r="K78" s="2">
        <v>0.15347222222222223</v>
      </c>
      <c r="L78" s="3">
        <f t="shared" si="6"/>
        <v>271.1534722222222</v>
      </c>
      <c r="M78">
        <f t="shared" si="4"/>
        <v>485.25588438890804</v>
      </c>
      <c r="N78">
        <f t="shared" si="7"/>
        <v>121.50293696515283</v>
      </c>
    </row>
    <row r="79" spans="1:14" ht="12.75">
      <c r="A79" t="s">
        <v>67</v>
      </c>
      <c r="B79" s="1">
        <v>36796</v>
      </c>
      <c r="C79" s="2">
        <v>0.15583333333333335</v>
      </c>
      <c r="D79" t="s">
        <v>449</v>
      </c>
      <c r="E79">
        <v>0.671</v>
      </c>
      <c r="F79">
        <v>9.0273</v>
      </c>
      <c r="G79" t="s">
        <v>450</v>
      </c>
      <c r="H79">
        <v>1.663</v>
      </c>
      <c r="I79">
        <v>79.0843</v>
      </c>
      <c r="K79" s="2">
        <v>0.15555555555555556</v>
      </c>
      <c r="L79" s="3">
        <f t="shared" si="6"/>
        <v>271.15555555555557</v>
      </c>
      <c r="M79">
        <f t="shared" si="4"/>
        <v>481.9246449436164</v>
      </c>
      <c r="N79">
        <f t="shared" si="7"/>
        <v>120.03878071042996</v>
      </c>
    </row>
    <row r="80" spans="1:14" ht="12.75">
      <c r="A80" t="s">
        <v>68</v>
      </c>
      <c r="B80" s="1">
        <v>36796</v>
      </c>
      <c r="C80" s="2">
        <v>0.15791666666666668</v>
      </c>
      <c r="D80" t="s">
        <v>449</v>
      </c>
      <c r="E80">
        <v>0.671</v>
      </c>
      <c r="F80">
        <v>9.01</v>
      </c>
      <c r="G80" t="s">
        <v>450</v>
      </c>
      <c r="H80">
        <v>1.661</v>
      </c>
      <c r="I80">
        <v>76.126</v>
      </c>
      <c r="K80" s="2">
        <v>0.15763888888888888</v>
      </c>
      <c r="L80" s="3">
        <f t="shared" si="6"/>
        <v>271.15763888888887</v>
      </c>
      <c r="M80">
        <f t="shared" si="4"/>
        <v>481.0010801615082</v>
      </c>
      <c r="N80">
        <f t="shared" si="7"/>
        <v>116.4919305234445</v>
      </c>
    </row>
    <row r="81" spans="1:14" ht="12.75">
      <c r="A81" t="s">
        <v>69</v>
      </c>
      <c r="B81" s="1">
        <v>36796</v>
      </c>
      <c r="C81" s="2">
        <v>0.16</v>
      </c>
      <c r="D81" t="s">
        <v>449</v>
      </c>
      <c r="E81">
        <v>0.673</v>
      </c>
      <c r="F81">
        <v>9.3745</v>
      </c>
      <c r="G81" t="s">
        <v>450</v>
      </c>
      <c r="H81">
        <v>1.665</v>
      </c>
      <c r="I81">
        <v>79.025</v>
      </c>
      <c r="K81" s="2">
        <v>0.15972222222222224</v>
      </c>
      <c r="L81" s="3">
        <f t="shared" si="6"/>
        <v>271.15972222222223</v>
      </c>
      <c r="M81">
        <f t="shared" si="4"/>
        <v>500.4600028828034</v>
      </c>
      <c r="N81">
        <f t="shared" si="7"/>
        <v>119.96768304755327</v>
      </c>
    </row>
    <row r="82" spans="1:14" ht="12.75">
      <c r="A82" t="s">
        <v>70</v>
      </c>
      <c r="B82" s="1">
        <v>36796</v>
      </c>
      <c r="C82" s="2">
        <v>0.16208333333333333</v>
      </c>
      <c r="D82" t="s">
        <v>449</v>
      </c>
      <c r="E82">
        <v>0.673</v>
      </c>
      <c r="F82">
        <v>9.0101</v>
      </c>
      <c r="G82" t="s">
        <v>450</v>
      </c>
      <c r="H82">
        <v>1.665</v>
      </c>
      <c r="I82">
        <v>76.6676</v>
      </c>
      <c r="K82" s="2">
        <v>0.16180555555555556</v>
      </c>
      <c r="L82" s="3">
        <f t="shared" si="6"/>
        <v>271.16180555555553</v>
      </c>
      <c r="M82">
        <f t="shared" si="4"/>
        <v>481.0064186862603</v>
      </c>
      <c r="N82">
        <f t="shared" si="7"/>
        <v>117.14128118472675</v>
      </c>
    </row>
    <row r="83" spans="1:14" ht="12.75">
      <c r="A83" t="s">
        <v>71</v>
      </c>
      <c r="B83" s="1">
        <v>36796</v>
      </c>
      <c r="C83" s="2">
        <v>0.16417824074074075</v>
      </c>
      <c r="D83" t="s">
        <v>449</v>
      </c>
      <c r="E83">
        <v>0.673</v>
      </c>
      <c r="F83">
        <v>9.0263</v>
      </c>
      <c r="G83" t="s">
        <v>450</v>
      </c>
      <c r="H83">
        <v>1.663</v>
      </c>
      <c r="I83">
        <v>77.0063</v>
      </c>
      <c r="K83" s="2">
        <v>0.1638888888888889</v>
      </c>
      <c r="L83" s="3">
        <f t="shared" si="6"/>
        <v>271.1638888888889</v>
      </c>
      <c r="M83">
        <f t="shared" si="4"/>
        <v>481.87125969609565</v>
      </c>
      <c r="N83">
        <f t="shared" si="7"/>
        <v>117.54736513778496</v>
      </c>
    </row>
    <row r="84" spans="1:14" ht="12.75">
      <c r="A84" t="s">
        <v>72</v>
      </c>
      <c r="B84" s="1">
        <v>36796</v>
      </c>
      <c r="C84" s="2">
        <v>0.16626157407407408</v>
      </c>
      <c r="D84" t="s">
        <v>449</v>
      </c>
      <c r="E84">
        <v>0.671</v>
      </c>
      <c r="F84">
        <v>8.7595</v>
      </c>
      <c r="G84" t="s">
        <v>450</v>
      </c>
      <c r="H84">
        <v>1.661</v>
      </c>
      <c r="I84">
        <v>75.2501</v>
      </c>
      <c r="K84" s="2">
        <v>0.16597222222222222</v>
      </c>
      <c r="L84" s="3">
        <f t="shared" si="6"/>
        <v>271.1659722222222</v>
      </c>
      <c r="M84">
        <f t="shared" si="4"/>
        <v>467.6280756575728</v>
      </c>
      <c r="N84">
        <f t="shared" si="7"/>
        <v>115.44177128375262</v>
      </c>
    </row>
    <row r="85" spans="1:14" ht="12.75">
      <c r="A85" t="s">
        <v>73</v>
      </c>
      <c r="B85" s="1">
        <v>36796</v>
      </c>
      <c r="C85" s="2">
        <v>0.1683449074074074</v>
      </c>
      <c r="D85" t="s">
        <v>449</v>
      </c>
      <c r="E85">
        <v>0.671</v>
      </c>
      <c r="F85">
        <v>9.3809</v>
      </c>
      <c r="G85" t="s">
        <v>450</v>
      </c>
      <c r="H85">
        <v>1.66</v>
      </c>
      <c r="I85">
        <v>77.117</v>
      </c>
      <c r="K85" s="2">
        <v>0.16805555555555554</v>
      </c>
      <c r="L85" s="3">
        <f t="shared" si="6"/>
        <v>271.16805555555555</v>
      </c>
      <c r="M85">
        <f t="shared" si="4"/>
        <v>500.80166846693584</v>
      </c>
      <c r="N85">
        <f t="shared" si="7"/>
        <v>117.68008876814676</v>
      </c>
    </row>
    <row r="86" spans="1:14" ht="12.75">
      <c r="A86" t="s">
        <v>74</v>
      </c>
      <c r="B86" s="1">
        <v>36796</v>
      </c>
      <c r="C86" s="2">
        <v>0.17042824074074073</v>
      </c>
      <c r="D86" t="s">
        <v>449</v>
      </c>
      <c r="E86">
        <v>0.671</v>
      </c>
      <c r="F86">
        <v>9.5624</v>
      </c>
      <c r="G86" t="s">
        <v>450</v>
      </c>
      <c r="H86">
        <v>1.661</v>
      </c>
      <c r="I86">
        <v>76.5605</v>
      </c>
      <c r="K86" s="2">
        <v>0.17013888888888887</v>
      </c>
      <c r="L86" s="3">
        <f t="shared" si="6"/>
        <v>271.1701388888889</v>
      </c>
      <c r="M86">
        <f t="shared" si="4"/>
        <v>510.4910908919429</v>
      </c>
      <c r="N86">
        <f t="shared" si="7"/>
        <v>117.0128737699865</v>
      </c>
    </row>
    <row r="87" spans="1:14" ht="12.75">
      <c r="A87" t="s">
        <v>75</v>
      </c>
      <c r="B87" s="1">
        <v>36796</v>
      </c>
      <c r="C87" s="2">
        <v>0.17251157407407405</v>
      </c>
      <c r="D87" t="s">
        <v>449</v>
      </c>
      <c r="E87">
        <v>0.671</v>
      </c>
      <c r="F87">
        <v>9.3855</v>
      </c>
      <c r="G87" t="s">
        <v>450</v>
      </c>
      <c r="H87">
        <v>1.66</v>
      </c>
      <c r="I87">
        <v>78.0843</v>
      </c>
      <c r="K87" s="2">
        <v>0.17222222222222225</v>
      </c>
      <c r="L87" s="3">
        <f t="shared" si="6"/>
        <v>271.1722222222222</v>
      </c>
      <c r="M87">
        <f t="shared" si="4"/>
        <v>501.0472406055311</v>
      </c>
      <c r="N87">
        <f t="shared" si="7"/>
        <v>118.83983192667395</v>
      </c>
    </row>
    <row r="88" spans="1:14" ht="12.75">
      <c r="A88" t="s">
        <v>76</v>
      </c>
      <c r="B88" s="1">
        <v>36796</v>
      </c>
      <c r="C88" s="2">
        <v>0.17465277777777777</v>
      </c>
      <c r="D88" t="s">
        <v>449</v>
      </c>
      <c r="E88">
        <v>0.673</v>
      </c>
      <c r="F88">
        <v>9.8849</v>
      </c>
      <c r="G88" t="s">
        <v>450</v>
      </c>
      <c r="H88">
        <v>1.663</v>
      </c>
      <c r="I88">
        <v>75.8781</v>
      </c>
      <c r="K88" s="2">
        <v>0.17430555555555557</v>
      </c>
      <c r="L88" s="3">
        <f t="shared" si="6"/>
        <v>271.1743055555556</v>
      </c>
      <c r="M88">
        <f t="shared" si="4"/>
        <v>527.7078332173687</v>
      </c>
      <c r="N88">
        <f t="shared" si="7"/>
        <v>116.19471111995139</v>
      </c>
    </row>
    <row r="89" spans="1:14" ht="12.75">
      <c r="A89" t="s">
        <v>77</v>
      </c>
      <c r="B89" s="1">
        <v>36796</v>
      </c>
      <c r="C89" s="2">
        <v>0.17674768518518516</v>
      </c>
      <c r="D89" t="s">
        <v>449</v>
      </c>
      <c r="E89">
        <v>0.673</v>
      </c>
      <c r="F89">
        <v>9.3898</v>
      </c>
      <c r="G89" t="s">
        <v>450</v>
      </c>
      <c r="H89">
        <v>1.661</v>
      </c>
      <c r="I89">
        <v>80.7475</v>
      </c>
      <c r="K89" s="2">
        <v>0.1763888888888889</v>
      </c>
      <c r="L89" s="3">
        <f t="shared" si="6"/>
        <v>271.1763888888889</v>
      </c>
      <c r="M89">
        <f t="shared" si="4"/>
        <v>501.27679716987006</v>
      </c>
      <c r="N89">
        <f t="shared" si="7"/>
        <v>122.03287232757302</v>
      </c>
    </row>
    <row r="90" spans="1:14" ht="12.75">
      <c r="A90" t="s">
        <v>78</v>
      </c>
      <c r="B90" s="1">
        <v>36796</v>
      </c>
      <c r="C90" s="2">
        <v>0.17877314814814815</v>
      </c>
      <c r="D90" t="s">
        <v>449</v>
      </c>
      <c r="E90">
        <v>0.671</v>
      </c>
      <c r="F90">
        <v>8.7273</v>
      </c>
      <c r="G90" t="s">
        <v>450</v>
      </c>
      <c r="H90">
        <v>1.661</v>
      </c>
      <c r="I90">
        <v>76.6483</v>
      </c>
      <c r="K90" s="2">
        <v>0.17847222222222223</v>
      </c>
      <c r="L90" s="3">
        <f t="shared" si="6"/>
        <v>271.17847222222224</v>
      </c>
      <c r="M90">
        <f t="shared" si="4"/>
        <v>465.90907068740626</v>
      </c>
      <c r="N90">
        <f t="shared" si="7"/>
        <v>117.11814147320027</v>
      </c>
    </row>
    <row r="91" spans="1:14" ht="12.75">
      <c r="A91" t="s">
        <v>79</v>
      </c>
      <c r="B91" s="1">
        <v>36796</v>
      </c>
      <c r="C91" s="2">
        <v>0.18085648148148148</v>
      </c>
      <c r="D91" t="s">
        <v>449</v>
      </c>
      <c r="E91">
        <v>0.671</v>
      </c>
      <c r="F91">
        <v>9.7145</v>
      </c>
      <c r="G91" t="s">
        <v>450</v>
      </c>
      <c r="H91">
        <v>1.661</v>
      </c>
      <c r="I91">
        <v>78.6936</v>
      </c>
      <c r="K91" s="2">
        <v>0.18055555555555555</v>
      </c>
      <c r="L91" s="3">
        <f t="shared" si="6"/>
        <v>271.18055555555554</v>
      </c>
      <c r="M91">
        <f t="shared" si="4"/>
        <v>518.6109870398415</v>
      </c>
      <c r="N91">
        <f t="shared" si="7"/>
        <v>119.5703514206165</v>
      </c>
    </row>
    <row r="92" spans="1:14" ht="12.75">
      <c r="A92" t="s">
        <v>80</v>
      </c>
      <c r="B92" s="1">
        <v>36796</v>
      </c>
      <c r="C92" s="2">
        <v>0.1829398148148148</v>
      </c>
      <c r="D92" t="s">
        <v>449</v>
      </c>
      <c r="E92">
        <v>0.673</v>
      </c>
      <c r="F92">
        <v>8.8483</v>
      </c>
      <c r="G92" t="s">
        <v>450</v>
      </c>
      <c r="H92">
        <v>1.661</v>
      </c>
      <c r="I92">
        <v>77.3053</v>
      </c>
      <c r="K92" s="2">
        <v>0.1826388888888889</v>
      </c>
      <c r="L92" s="3">
        <f t="shared" si="6"/>
        <v>271.1826388888889</v>
      </c>
      <c r="M92">
        <f t="shared" si="4"/>
        <v>472.368685637411</v>
      </c>
      <c r="N92">
        <f t="shared" si="7"/>
        <v>117.90585082412801</v>
      </c>
    </row>
    <row r="93" spans="1:14" ht="12.75">
      <c r="A93" t="s">
        <v>81</v>
      </c>
      <c r="B93" s="1">
        <v>36796</v>
      </c>
      <c r="C93" s="2">
        <v>0.18502314814814813</v>
      </c>
      <c r="D93" t="s">
        <v>449</v>
      </c>
      <c r="E93">
        <v>0.671</v>
      </c>
      <c r="F93">
        <v>9.348</v>
      </c>
      <c r="G93" t="s">
        <v>450</v>
      </c>
      <c r="H93">
        <v>1.658</v>
      </c>
      <c r="I93">
        <v>79.5687</v>
      </c>
      <c r="K93" s="2">
        <v>0.18472222222222223</v>
      </c>
      <c r="L93" s="3">
        <f t="shared" si="6"/>
        <v>271.1847222222222</v>
      </c>
      <c r="M93">
        <f t="shared" si="4"/>
        <v>499.04529382350484</v>
      </c>
      <c r="N93">
        <f t="shared" si="7"/>
        <v>120.61955150128145</v>
      </c>
    </row>
    <row r="94" spans="1:14" ht="12.75">
      <c r="A94" t="s">
        <v>82</v>
      </c>
      <c r="B94" s="1">
        <v>36796</v>
      </c>
      <c r="C94" s="2">
        <v>0.18710648148148148</v>
      </c>
      <c r="D94" t="s">
        <v>449</v>
      </c>
      <c r="E94">
        <v>0.671</v>
      </c>
      <c r="F94">
        <v>9.3711</v>
      </c>
      <c r="G94" t="s">
        <v>450</v>
      </c>
      <c r="H94">
        <v>1.66</v>
      </c>
      <c r="I94">
        <v>77.6967</v>
      </c>
      <c r="K94" s="2">
        <v>0.18680555555555556</v>
      </c>
      <c r="L94" s="3">
        <f t="shared" si="6"/>
        <v>271.18680555555557</v>
      </c>
      <c r="M94">
        <f t="shared" si="4"/>
        <v>500.27849304123305</v>
      </c>
      <c r="N94">
        <f t="shared" si="7"/>
        <v>118.37511937809009</v>
      </c>
    </row>
    <row r="95" spans="1:14" ht="12.75">
      <c r="A95" t="s">
        <v>83</v>
      </c>
      <c r="B95" s="1">
        <v>36796</v>
      </c>
      <c r="C95" s="2">
        <v>0.1892013888888889</v>
      </c>
      <c r="D95" t="s">
        <v>449</v>
      </c>
      <c r="E95">
        <v>0.671</v>
      </c>
      <c r="F95">
        <v>9.2411</v>
      </c>
      <c r="G95" t="s">
        <v>450</v>
      </c>
      <c r="H95">
        <v>1.66</v>
      </c>
      <c r="I95">
        <v>77.4935</v>
      </c>
      <c r="K95" s="2">
        <v>0.18888888888888888</v>
      </c>
      <c r="L95" s="3">
        <f t="shared" si="6"/>
        <v>271.18888888888887</v>
      </c>
      <c r="M95">
        <f t="shared" si="4"/>
        <v>493.3384108635419</v>
      </c>
      <c r="N95">
        <f t="shared" si="7"/>
        <v>118.13149298523089</v>
      </c>
    </row>
    <row r="96" spans="1:14" ht="12.75">
      <c r="A96" t="s">
        <v>84</v>
      </c>
      <c r="B96" s="1">
        <v>36796</v>
      </c>
      <c r="C96" s="2">
        <v>0.19128472222222223</v>
      </c>
      <c r="D96" t="s">
        <v>449</v>
      </c>
      <c r="E96">
        <v>0.676</v>
      </c>
      <c r="F96">
        <v>10.0135</v>
      </c>
      <c r="G96" t="s">
        <v>450</v>
      </c>
      <c r="H96">
        <v>1.665</v>
      </c>
      <c r="I96">
        <v>75.1646</v>
      </c>
      <c r="K96" s="2">
        <v>0.1909722222222222</v>
      </c>
      <c r="L96" s="3">
        <f t="shared" si="6"/>
        <v>271.19097222222223</v>
      </c>
      <c r="M96">
        <f t="shared" si="4"/>
        <v>534.5731760485307</v>
      </c>
      <c r="N96">
        <f t="shared" si="7"/>
        <v>115.33926116274145</v>
      </c>
    </row>
    <row r="97" spans="1:14" ht="12.75">
      <c r="A97" t="s">
        <v>85</v>
      </c>
      <c r="B97" s="1">
        <v>36796</v>
      </c>
      <c r="C97" s="2">
        <v>0.19336805555555556</v>
      </c>
      <c r="D97" t="s">
        <v>449</v>
      </c>
      <c r="E97">
        <v>0.673</v>
      </c>
      <c r="F97">
        <v>10.0895</v>
      </c>
      <c r="G97" t="s">
        <v>450</v>
      </c>
      <c r="H97">
        <v>1.663</v>
      </c>
      <c r="I97">
        <v>77.6199</v>
      </c>
      <c r="K97" s="2">
        <v>0.19305555555555554</v>
      </c>
      <c r="L97" s="3">
        <f t="shared" si="6"/>
        <v>271.19305555555553</v>
      </c>
      <c r="M97">
        <f t="shared" si="4"/>
        <v>538.630454860104</v>
      </c>
      <c r="N97">
        <f t="shared" si="7"/>
        <v>118.28304011149763</v>
      </c>
    </row>
    <row r="98" spans="1:14" ht="12.75">
      <c r="A98" t="s">
        <v>86</v>
      </c>
      <c r="B98" s="1">
        <v>36796</v>
      </c>
      <c r="C98" s="2">
        <v>0.1954513888888889</v>
      </c>
      <c r="D98" t="s">
        <v>449</v>
      </c>
      <c r="E98">
        <v>0.673</v>
      </c>
      <c r="F98">
        <v>9.1434</v>
      </c>
      <c r="G98" t="s">
        <v>450</v>
      </c>
      <c r="H98">
        <v>1.661</v>
      </c>
      <c r="I98">
        <v>78.0227</v>
      </c>
      <c r="K98" s="2">
        <v>0.1951388888888889</v>
      </c>
      <c r="L98" s="3">
        <f t="shared" si="6"/>
        <v>271.1951388888889</v>
      </c>
      <c r="M98">
        <f t="shared" si="4"/>
        <v>488.1226721807696</v>
      </c>
      <c r="N98">
        <f t="shared" si="7"/>
        <v>118.7659766815946</v>
      </c>
    </row>
    <row r="99" spans="1:14" ht="12.75">
      <c r="A99" t="s">
        <v>87</v>
      </c>
      <c r="B99" s="1">
        <v>36796</v>
      </c>
      <c r="C99" s="2">
        <v>0.19753472222222224</v>
      </c>
      <c r="D99" t="s">
        <v>449</v>
      </c>
      <c r="E99">
        <v>0.671</v>
      </c>
      <c r="F99">
        <v>9.4345</v>
      </c>
      <c r="G99" t="s">
        <v>450</v>
      </c>
      <c r="H99">
        <v>1.66</v>
      </c>
      <c r="I99">
        <v>77.3491</v>
      </c>
      <c r="K99" s="2">
        <v>0.19722222222222222</v>
      </c>
      <c r="L99" s="3">
        <f t="shared" si="6"/>
        <v>271.1972222222222</v>
      </c>
      <c r="M99">
        <f t="shared" si="4"/>
        <v>503.6631177340454</v>
      </c>
      <c r="N99">
        <f t="shared" si="7"/>
        <v>117.95836478085656</v>
      </c>
    </row>
    <row r="100" spans="1:14" ht="12.75">
      <c r="A100" t="s">
        <v>88</v>
      </c>
      <c r="B100" s="1">
        <v>36796</v>
      </c>
      <c r="C100" s="2">
        <v>0.19961805555555556</v>
      </c>
      <c r="D100" t="s">
        <v>449</v>
      </c>
      <c r="E100">
        <v>0.671</v>
      </c>
      <c r="F100">
        <v>9.2533</v>
      </c>
      <c r="G100" t="s">
        <v>450</v>
      </c>
      <c r="H100">
        <v>1.66</v>
      </c>
      <c r="I100">
        <v>77.9403</v>
      </c>
      <c r="K100" s="2">
        <v>0.19930555555555554</v>
      </c>
      <c r="L100" s="3">
        <f t="shared" si="6"/>
        <v>271.19930555555555</v>
      </c>
      <c r="M100">
        <f t="shared" si="4"/>
        <v>493.9897108832945</v>
      </c>
      <c r="N100">
        <f t="shared" si="7"/>
        <v>118.66718330181308</v>
      </c>
    </row>
    <row r="101" spans="1:14" ht="12.75">
      <c r="A101" t="s">
        <v>89</v>
      </c>
      <c r="B101" s="1">
        <v>36796</v>
      </c>
      <c r="C101" s="2">
        <v>0.2017013888888889</v>
      </c>
      <c r="D101" t="s">
        <v>449</v>
      </c>
      <c r="E101">
        <v>0.671</v>
      </c>
      <c r="F101">
        <v>9.3225</v>
      </c>
      <c r="G101" t="s">
        <v>450</v>
      </c>
      <c r="H101">
        <v>1.66</v>
      </c>
      <c r="I101">
        <v>76.3188</v>
      </c>
      <c r="K101" s="2">
        <v>0.20138888888888887</v>
      </c>
      <c r="L101" s="3">
        <f t="shared" si="6"/>
        <v>271.2013888888889</v>
      </c>
      <c r="M101">
        <f t="shared" si="4"/>
        <v>497.683970011727</v>
      </c>
      <c r="N101">
        <f t="shared" si="7"/>
        <v>116.72308784895264</v>
      </c>
    </row>
    <row r="102" spans="1:14" ht="12.75">
      <c r="A102" t="s">
        <v>90</v>
      </c>
      <c r="B102" s="1">
        <v>36796</v>
      </c>
      <c r="C102" s="2">
        <v>0.20378472222222221</v>
      </c>
      <c r="D102" t="s">
        <v>449</v>
      </c>
      <c r="E102">
        <v>0.671</v>
      </c>
      <c r="F102">
        <v>9.2181</v>
      </c>
      <c r="G102" t="s">
        <v>450</v>
      </c>
      <c r="H102">
        <v>1.66</v>
      </c>
      <c r="I102">
        <v>77.3393</v>
      </c>
      <c r="K102" s="2">
        <v>0.2034722222222222</v>
      </c>
      <c r="L102" s="3">
        <f t="shared" si="6"/>
        <v>271.2034722222222</v>
      </c>
      <c r="M102">
        <f t="shared" si="4"/>
        <v>492.11055017056594</v>
      </c>
      <c r="N102">
        <f t="shared" si="7"/>
        <v>117.94661508277571</v>
      </c>
    </row>
    <row r="103" spans="1:14" ht="12.75">
      <c r="A103" t="s">
        <v>91</v>
      </c>
      <c r="B103" s="1">
        <v>36796</v>
      </c>
      <c r="C103" s="2">
        <v>0.2058796296296296</v>
      </c>
      <c r="D103" t="s">
        <v>449</v>
      </c>
      <c r="E103">
        <v>0.671</v>
      </c>
      <c r="F103">
        <v>8.9124</v>
      </c>
      <c r="G103" t="s">
        <v>450</v>
      </c>
      <c r="H103">
        <v>1.658</v>
      </c>
      <c r="I103">
        <v>74.4065</v>
      </c>
      <c r="K103" s="2">
        <v>0.20555555555555557</v>
      </c>
      <c r="L103" s="3">
        <f t="shared" si="6"/>
        <v>271.2055555555556</v>
      </c>
      <c r="M103">
        <f t="shared" si="4"/>
        <v>475.79068000348786</v>
      </c>
      <c r="N103">
        <f t="shared" si="7"/>
        <v>114.43033808977603</v>
      </c>
    </row>
    <row r="104" spans="1:14" ht="12.75">
      <c r="A104" t="s">
        <v>92</v>
      </c>
      <c r="B104" s="1">
        <v>36796</v>
      </c>
      <c r="C104" s="2">
        <v>0.207962962962963</v>
      </c>
      <c r="D104" t="s">
        <v>449</v>
      </c>
      <c r="E104">
        <v>0.671</v>
      </c>
      <c r="F104">
        <v>9.4134</v>
      </c>
      <c r="G104" t="s">
        <v>450</v>
      </c>
      <c r="H104">
        <v>1.661</v>
      </c>
      <c r="I104">
        <v>75.8936</v>
      </c>
      <c r="K104" s="2">
        <v>0.2076388888888889</v>
      </c>
      <c r="L104" s="3">
        <f t="shared" si="6"/>
        <v>271.2076388888889</v>
      </c>
      <c r="M104">
        <f t="shared" si="4"/>
        <v>502.5366890113586</v>
      </c>
      <c r="N104">
        <f t="shared" si="7"/>
        <v>116.2132948260996</v>
      </c>
    </row>
    <row r="105" spans="1:14" ht="12.75">
      <c r="A105" t="s">
        <v>93</v>
      </c>
      <c r="B105" s="1">
        <v>36796</v>
      </c>
      <c r="C105" s="2">
        <v>0.21010416666666668</v>
      </c>
      <c r="D105" t="s">
        <v>449</v>
      </c>
      <c r="E105">
        <v>0.673</v>
      </c>
      <c r="F105">
        <v>9.4077</v>
      </c>
      <c r="G105" t="s">
        <v>450</v>
      </c>
      <c r="H105">
        <v>1.661</v>
      </c>
      <c r="I105">
        <v>77.4229</v>
      </c>
      <c r="K105" s="2">
        <v>0.20972222222222223</v>
      </c>
      <c r="L105" s="3">
        <f t="shared" si="6"/>
        <v>271.20972222222224</v>
      </c>
      <c r="M105">
        <f t="shared" si="4"/>
        <v>502.2323931004907</v>
      </c>
      <c r="N105">
        <f t="shared" si="7"/>
        <v>118.04684720109768</v>
      </c>
    </row>
    <row r="106" spans="1:14" ht="12.75">
      <c r="A106" t="s">
        <v>94</v>
      </c>
      <c r="B106" s="1">
        <v>36796</v>
      </c>
      <c r="C106" s="2">
        <v>0.21212962962962964</v>
      </c>
      <c r="D106" t="s">
        <v>449</v>
      </c>
      <c r="E106">
        <v>0.673</v>
      </c>
      <c r="F106">
        <v>9.223</v>
      </c>
      <c r="G106" t="s">
        <v>450</v>
      </c>
      <c r="H106">
        <v>1.661</v>
      </c>
      <c r="I106">
        <v>75.2781</v>
      </c>
      <c r="K106" s="2">
        <v>0.21180555555555555</v>
      </c>
      <c r="L106" s="3">
        <f t="shared" si="6"/>
        <v>271.21180555555554</v>
      </c>
      <c r="M106">
        <f t="shared" si="4"/>
        <v>492.37213788341734</v>
      </c>
      <c r="N106">
        <f t="shared" si="7"/>
        <v>115.47534184969774</v>
      </c>
    </row>
    <row r="107" spans="1:14" ht="12.75">
      <c r="A107" t="s">
        <v>95</v>
      </c>
      <c r="B107" s="1">
        <v>36796</v>
      </c>
      <c r="C107" s="2">
        <v>0.21421296296296297</v>
      </c>
      <c r="D107" t="s">
        <v>449</v>
      </c>
      <c r="E107">
        <v>0.673</v>
      </c>
      <c r="F107">
        <v>9.3644</v>
      </c>
      <c r="G107" t="s">
        <v>450</v>
      </c>
      <c r="H107">
        <v>1.66</v>
      </c>
      <c r="I107">
        <v>81.9068</v>
      </c>
      <c r="K107" s="2">
        <v>0.2138888888888889</v>
      </c>
      <c r="L107" s="3">
        <f t="shared" si="6"/>
        <v>271.2138888888889</v>
      </c>
      <c r="M107">
        <f t="shared" si="4"/>
        <v>499.9208118828443</v>
      </c>
      <c r="N107">
        <f t="shared" si="7"/>
        <v>123.42281365258137</v>
      </c>
    </row>
    <row r="108" spans="1:14" ht="12.75">
      <c r="A108" t="s">
        <v>457</v>
      </c>
      <c r="B108" s="1">
        <v>36796</v>
      </c>
      <c r="C108">
        <f>AVERAGE(C107,C109)</f>
        <v>0.21629629629629632</v>
      </c>
      <c r="D108" t="s">
        <v>449</v>
      </c>
      <c r="E108" t="s">
        <v>457</v>
      </c>
      <c r="F108" t="s">
        <v>457</v>
      </c>
      <c r="G108" t="s">
        <v>450</v>
      </c>
      <c r="H108" t="s">
        <v>457</v>
      </c>
      <c r="I108" t="s">
        <v>457</v>
      </c>
      <c r="K108" s="2">
        <v>0.21597222222222223</v>
      </c>
      <c r="L108" s="3">
        <f t="shared" si="6"/>
        <v>271.2159722222222</v>
      </c>
      <c r="M108" t="s">
        <v>457</v>
      </c>
      <c r="N108" t="s">
        <v>457</v>
      </c>
    </row>
    <row r="109" spans="1:14" ht="12.75">
      <c r="A109" t="s">
        <v>96</v>
      </c>
      <c r="B109" s="1">
        <v>36796</v>
      </c>
      <c r="C109" s="2">
        <v>0.21837962962962965</v>
      </c>
      <c r="D109" t="s">
        <v>449</v>
      </c>
      <c r="E109">
        <v>0.673</v>
      </c>
      <c r="F109">
        <v>9.7062</v>
      </c>
      <c r="G109" t="s">
        <v>450</v>
      </c>
      <c r="H109">
        <v>1.663</v>
      </c>
      <c r="I109">
        <v>77.4257</v>
      </c>
      <c r="K109" s="2">
        <v>0.21805555555555556</v>
      </c>
      <c r="L109" s="3">
        <f t="shared" si="6"/>
        <v>271.21805555555557</v>
      </c>
      <c r="M109">
        <f t="shared" si="4"/>
        <v>518.1678894854197</v>
      </c>
      <c r="N109">
        <f aca="true" t="shared" si="8" ref="N109:N122">(277-103)/(-62+(AVERAGE($P$207,$P$47)))*I109+277-((277-103)/(-62+(AVERAGE($P$207,$P$47)))*210)</f>
        <v>118.05020425769223</v>
      </c>
    </row>
    <row r="110" spans="1:14" ht="12.75">
      <c r="A110" t="s">
        <v>97</v>
      </c>
      <c r="B110" s="1">
        <v>36796</v>
      </c>
      <c r="C110" s="2">
        <v>0.22047453703703704</v>
      </c>
      <c r="D110" t="s">
        <v>449</v>
      </c>
      <c r="E110">
        <v>0.673</v>
      </c>
      <c r="F110">
        <v>9.7568</v>
      </c>
      <c r="G110" t="s">
        <v>450</v>
      </c>
      <c r="H110">
        <v>1.661</v>
      </c>
      <c r="I110">
        <v>76.0535</v>
      </c>
      <c r="K110" s="2">
        <v>0.22013888888888888</v>
      </c>
      <c r="L110" s="3">
        <f t="shared" si="6"/>
        <v>271.22013888888887</v>
      </c>
      <c r="M110">
        <f t="shared" si="4"/>
        <v>520.8691830099671</v>
      </c>
      <c r="N110">
        <f t="shared" si="8"/>
        <v>116.4050067366222</v>
      </c>
    </row>
    <row r="111" spans="1:14" ht="12.75">
      <c r="A111" t="s">
        <v>98</v>
      </c>
      <c r="B111" s="1">
        <v>36796</v>
      </c>
      <c r="C111" s="2">
        <v>0.22261574074074075</v>
      </c>
      <c r="D111" t="s">
        <v>449</v>
      </c>
      <c r="E111">
        <v>0.673</v>
      </c>
      <c r="F111">
        <v>9.6287</v>
      </c>
      <c r="G111" t="s">
        <v>450</v>
      </c>
      <c r="H111">
        <v>1.66</v>
      </c>
      <c r="I111">
        <v>77.6158</v>
      </c>
      <c r="K111" s="2">
        <v>0.2222222222222222</v>
      </c>
      <c r="L111" s="3">
        <f t="shared" si="6"/>
        <v>271.22222222222223</v>
      </c>
      <c r="M111">
        <f t="shared" si="4"/>
        <v>514.0305328025654</v>
      </c>
      <c r="N111">
        <f t="shared" si="8"/>
        <v>118.27812442148425</v>
      </c>
    </row>
    <row r="112" spans="1:14" ht="12.75">
      <c r="A112" t="s">
        <v>99</v>
      </c>
      <c r="B112" s="1">
        <v>36796</v>
      </c>
      <c r="C112" s="2">
        <v>0.2246412037037037</v>
      </c>
      <c r="D112" t="s">
        <v>449</v>
      </c>
      <c r="E112">
        <v>0.671</v>
      </c>
      <c r="F112">
        <v>9.0645</v>
      </c>
      <c r="G112" t="s">
        <v>450</v>
      </c>
      <c r="H112">
        <v>1.658</v>
      </c>
      <c r="I112">
        <v>77.7773</v>
      </c>
      <c r="K112" s="2">
        <v>0.22430555555555556</v>
      </c>
      <c r="L112" s="3">
        <f t="shared" si="6"/>
        <v>271.22430555555553</v>
      </c>
      <c r="M112">
        <f t="shared" si="4"/>
        <v>483.91057615138635</v>
      </c>
      <c r="N112">
        <f t="shared" si="8"/>
        <v>118.47175465006083</v>
      </c>
    </row>
    <row r="113" spans="1:14" ht="12.75">
      <c r="A113" t="s">
        <v>100</v>
      </c>
      <c r="B113" s="1">
        <v>36796</v>
      </c>
      <c r="C113" s="2">
        <v>0.22672453703703702</v>
      </c>
      <c r="D113" t="s">
        <v>449</v>
      </c>
      <c r="E113">
        <v>0.673</v>
      </c>
      <c r="F113">
        <v>9.3188</v>
      </c>
      <c r="G113" t="s">
        <v>450</v>
      </c>
      <c r="H113">
        <v>1.66</v>
      </c>
      <c r="I113">
        <v>76.7164</v>
      </c>
      <c r="K113" s="2">
        <v>0.2263888888888889</v>
      </c>
      <c r="L113" s="3">
        <f t="shared" si="6"/>
        <v>271.2263888888889</v>
      </c>
      <c r="M113">
        <f aca="true" t="shared" si="9" ref="M113:M176">500*F113/AVERAGE($Q$207,$Q$47)</f>
        <v>497.48644459590037</v>
      </c>
      <c r="N113">
        <f t="shared" si="8"/>
        <v>117.19978988537403</v>
      </c>
    </row>
    <row r="114" spans="1:14" ht="12.75">
      <c r="A114" t="s">
        <v>101</v>
      </c>
      <c r="B114" s="1">
        <v>36796</v>
      </c>
      <c r="C114" s="2">
        <v>0.2288078703703704</v>
      </c>
      <c r="D114" t="s">
        <v>449</v>
      </c>
      <c r="E114">
        <v>0.673</v>
      </c>
      <c r="F114">
        <v>9.1234</v>
      </c>
      <c r="G114" t="s">
        <v>450</v>
      </c>
      <c r="H114">
        <v>1.66</v>
      </c>
      <c r="I114">
        <v>75.9018</v>
      </c>
      <c r="K114" s="2">
        <v>0.22847222222222222</v>
      </c>
      <c r="L114" s="3">
        <f t="shared" si="6"/>
        <v>271.2284722222222</v>
      </c>
      <c r="M114">
        <f t="shared" si="9"/>
        <v>487.0549672303556</v>
      </c>
      <c r="N114">
        <f t="shared" si="8"/>
        <v>116.22312620612641</v>
      </c>
    </row>
    <row r="115" spans="1:14" ht="12.75">
      <c r="A115" t="s">
        <v>102</v>
      </c>
      <c r="B115" s="1">
        <v>36796</v>
      </c>
      <c r="C115" s="2">
        <v>0.23089120370370372</v>
      </c>
      <c r="D115" t="s">
        <v>449</v>
      </c>
      <c r="E115">
        <v>0.671</v>
      </c>
      <c r="F115">
        <v>9.0812</v>
      </c>
      <c r="G115" t="s">
        <v>450</v>
      </c>
      <c r="H115">
        <v>1.66</v>
      </c>
      <c r="I115">
        <v>77.2518</v>
      </c>
      <c r="K115" s="2">
        <v>0.23055555555555554</v>
      </c>
      <c r="L115" s="3">
        <f t="shared" si="6"/>
        <v>271.23055555555555</v>
      </c>
      <c r="M115">
        <f t="shared" si="9"/>
        <v>484.80210978498206</v>
      </c>
      <c r="N115">
        <f t="shared" si="8"/>
        <v>117.84170706419704</v>
      </c>
    </row>
    <row r="116" spans="1:14" ht="12.75">
      <c r="A116" t="s">
        <v>103</v>
      </c>
      <c r="B116" s="1">
        <v>36796</v>
      </c>
      <c r="C116" s="2">
        <v>0.23298611111111112</v>
      </c>
      <c r="D116" t="s">
        <v>449</v>
      </c>
      <c r="E116">
        <v>0.673</v>
      </c>
      <c r="F116">
        <v>8.8088</v>
      </c>
      <c r="G116" t="s">
        <v>450</v>
      </c>
      <c r="H116">
        <v>1.661</v>
      </c>
      <c r="I116">
        <v>76.3995</v>
      </c>
      <c r="K116" s="2">
        <v>0.23263888888888887</v>
      </c>
      <c r="L116" s="3">
        <f t="shared" si="6"/>
        <v>271.2326388888889</v>
      </c>
      <c r="M116">
        <f t="shared" si="9"/>
        <v>470.2599683603433</v>
      </c>
      <c r="N116">
        <f t="shared" si="8"/>
        <v>116.81984301580181</v>
      </c>
    </row>
    <row r="117" spans="1:14" ht="12.75">
      <c r="A117" t="s">
        <v>104</v>
      </c>
      <c r="B117" s="1">
        <v>36796</v>
      </c>
      <c r="C117" s="2">
        <v>0.23506944444444444</v>
      </c>
      <c r="D117" t="s">
        <v>449</v>
      </c>
      <c r="E117">
        <v>0.671</v>
      </c>
      <c r="F117">
        <v>9.617</v>
      </c>
      <c r="G117" t="s">
        <v>450</v>
      </c>
      <c r="H117">
        <v>1.661</v>
      </c>
      <c r="I117">
        <v>78.7344</v>
      </c>
      <c r="K117" s="2">
        <v>0.2347222222222222</v>
      </c>
      <c r="L117" s="3">
        <f t="shared" si="6"/>
        <v>271.2347222222222</v>
      </c>
      <c r="M117">
        <f t="shared" si="9"/>
        <v>513.4059254065731</v>
      </c>
      <c r="N117">
        <f t="shared" si="8"/>
        <v>119.61926853099376</v>
      </c>
    </row>
    <row r="118" spans="1:14" ht="12.75">
      <c r="A118" t="s">
        <v>105</v>
      </c>
      <c r="B118" s="1">
        <v>36796</v>
      </c>
      <c r="C118" s="2">
        <v>0.23715277777777777</v>
      </c>
      <c r="D118" t="s">
        <v>449</v>
      </c>
      <c r="E118">
        <v>0.673</v>
      </c>
      <c r="F118">
        <v>9.0019</v>
      </c>
      <c r="G118" t="s">
        <v>450</v>
      </c>
      <c r="H118">
        <v>1.663</v>
      </c>
      <c r="I118">
        <v>77.9324</v>
      </c>
      <c r="K118" s="2">
        <v>0.23680555555555557</v>
      </c>
      <c r="L118" s="3">
        <f t="shared" si="6"/>
        <v>271.2368055555556</v>
      </c>
      <c r="M118">
        <f t="shared" si="9"/>
        <v>480.5686596565905</v>
      </c>
      <c r="N118">
        <f t="shared" si="8"/>
        <v>118.65771160642143</v>
      </c>
    </row>
    <row r="119" spans="1:14" ht="12.75">
      <c r="A119" t="s">
        <v>106</v>
      </c>
      <c r="B119" s="1">
        <v>36796</v>
      </c>
      <c r="C119" s="2">
        <v>0.23923611111111112</v>
      </c>
      <c r="D119" t="s">
        <v>449</v>
      </c>
      <c r="E119">
        <v>0.673</v>
      </c>
      <c r="F119">
        <v>9.3231</v>
      </c>
      <c r="G119" t="s">
        <v>450</v>
      </c>
      <c r="H119">
        <v>1.663</v>
      </c>
      <c r="I119">
        <v>77.035</v>
      </c>
      <c r="K119" s="2">
        <v>0.2388888888888889</v>
      </c>
      <c r="L119" s="3">
        <f t="shared" si="6"/>
        <v>271.2388888888889</v>
      </c>
      <c r="M119">
        <f t="shared" si="9"/>
        <v>497.71600116023944</v>
      </c>
      <c r="N119">
        <f t="shared" si="8"/>
        <v>117.58177496787872</v>
      </c>
    </row>
    <row r="120" spans="1:14" ht="12.75">
      <c r="A120" t="s">
        <v>107</v>
      </c>
      <c r="B120" s="1">
        <v>36796</v>
      </c>
      <c r="C120" s="2">
        <v>0.24131944444444445</v>
      </c>
      <c r="D120" t="s">
        <v>449</v>
      </c>
      <c r="E120">
        <v>0.673</v>
      </c>
      <c r="F120">
        <v>9.6742</v>
      </c>
      <c r="G120" t="s">
        <v>450</v>
      </c>
      <c r="H120">
        <v>1.661</v>
      </c>
      <c r="I120">
        <v>75.978</v>
      </c>
      <c r="K120" s="2">
        <v>0.24097222222222223</v>
      </c>
      <c r="L120" s="3">
        <f t="shared" si="6"/>
        <v>271.24097222222224</v>
      </c>
      <c r="M120">
        <f t="shared" si="9"/>
        <v>516.4595615647572</v>
      </c>
      <c r="N120">
        <f t="shared" si="8"/>
        <v>116.31448610344862</v>
      </c>
    </row>
    <row r="121" spans="1:14" ht="12.75">
      <c r="A121" t="s">
        <v>108</v>
      </c>
      <c r="B121" s="1">
        <v>36796</v>
      </c>
      <c r="C121" s="2">
        <v>0.24340277777777777</v>
      </c>
      <c r="D121" t="s">
        <v>449</v>
      </c>
      <c r="E121">
        <v>0.673</v>
      </c>
      <c r="F121">
        <v>9.8174</v>
      </c>
      <c r="G121" t="s">
        <v>450</v>
      </c>
      <c r="H121">
        <v>1.661</v>
      </c>
      <c r="I121">
        <v>79.7179</v>
      </c>
      <c r="K121" s="2">
        <v>0.24305555555555555</v>
      </c>
      <c r="L121" s="3">
        <f t="shared" si="6"/>
        <v>271.24305555555554</v>
      </c>
      <c r="M121">
        <f t="shared" si="9"/>
        <v>524.1043290097215</v>
      </c>
      <c r="N121">
        <f t="shared" si="8"/>
        <v>120.79843465981779</v>
      </c>
    </row>
    <row r="122" spans="1:14" ht="12.75">
      <c r="A122" t="s">
        <v>109</v>
      </c>
      <c r="B122" s="1">
        <v>36796</v>
      </c>
      <c r="C122" s="2">
        <v>0.2454861111111111</v>
      </c>
      <c r="D122" t="s">
        <v>449</v>
      </c>
      <c r="E122">
        <v>0.673</v>
      </c>
      <c r="F122">
        <v>9.3392</v>
      </c>
      <c r="G122" t="s">
        <v>450</v>
      </c>
      <c r="H122">
        <v>1.661</v>
      </c>
      <c r="I122">
        <v>74.8737</v>
      </c>
      <c r="K122" s="2">
        <v>0.24513888888888888</v>
      </c>
      <c r="L122" s="3">
        <f t="shared" si="6"/>
        <v>271.2451388888889</v>
      </c>
      <c r="M122">
        <f t="shared" si="9"/>
        <v>498.5755036453227</v>
      </c>
      <c r="N122">
        <f t="shared" si="8"/>
        <v>114.99048696154685</v>
      </c>
    </row>
    <row r="123" spans="1:14" ht="12.75">
      <c r="A123" t="s">
        <v>457</v>
      </c>
      <c r="B123" s="1">
        <v>36796</v>
      </c>
      <c r="C123">
        <f>AVERAGE(C122,C124)</f>
        <v>0.24757523148148147</v>
      </c>
      <c r="D123" t="s">
        <v>449</v>
      </c>
      <c r="E123" t="s">
        <v>457</v>
      </c>
      <c r="F123" t="s">
        <v>457</v>
      </c>
      <c r="G123" t="s">
        <v>450</v>
      </c>
      <c r="H123" t="s">
        <v>457</v>
      </c>
      <c r="I123" t="s">
        <v>457</v>
      </c>
      <c r="K123" s="2">
        <v>0.24722222222222223</v>
      </c>
      <c r="L123" s="3">
        <f t="shared" si="6"/>
        <v>271.2472222222222</v>
      </c>
      <c r="M123" t="s">
        <v>457</v>
      </c>
      <c r="N123" t="s">
        <v>457</v>
      </c>
    </row>
    <row r="124" spans="1:14" ht="12.75">
      <c r="A124" t="s">
        <v>110</v>
      </c>
      <c r="B124" s="1">
        <v>36796</v>
      </c>
      <c r="C124" s="2">
        <v>0.24966435185185185</v>
      </c>
      <c r="D124" t="s">
        <v>449</v>
      </c>
      <c r="E124">
        <v>0.671</v>
      </c>
      <c r="F124">
        <v>9.1704</v>
      </c>
      <c r="G124" t="s">
        <v>450</v>
      </c>
      <c r="H124">
        <v>1.66</v>
      </c>
      <c r="I124">
        <v>74.4336</v>
      </c>
      <c r="K124" s="2">
        <v>0.24930555555555556</v>
      </c>
      <c r="L124" s="3">
        <f t="shared" si="6"/>
        <v>271.24930555555557</v>
      </c>
      <c r="M124">
        <f t="shared" si="9"/>
        <v>489.5640738638286</v>
      </c>
      <c r="N124">
        <f>(277-103)/(-62+(AVERAGE($P$207,$P$47)))*I124+277-((277-103)/(-62+(AVERAGE($P$207,$P$47)))*210)</f>
        <v>114.4628296018158</v>
      </c>
    </row>
    <row r="125" spans="1:14" ht="12.75">
      <c r="A125" t="s">
        <v>111</v>
      </c>
      <c r="B125" s="1">
        <v>36796</v>
      </c>
      <c r="C125" s="2">
        <v>0.2517476851851852</v>
      </c>
      <c r="D125" t="s">
        <v>449</v>
      </c>
      <c r="E125">
        <v>0.673</v>
      </c>
      <c r="F125">
        <v>9.9118</v>
      </c>
      <c r="G125" t="s">
        <v>450</v>
      </c>
      <c r="H125">
        <v>1.663</v>
      </c>
      <c r="I125">
        <v>76.4184</v>
      </c>
      <c r="K125" s="2">
        <v>0.2513888888888889</v>
      </c>
      <c r="L125" s="3">
        <f t="shared" si="6"/>
        <v>271.25138888888887</v>
      </c>
      <c r="M125">
        <f t="shared" si="9"/>
        <v>529.1438963756756</v>
      </c>
      <c r="N125">
        <f>(277-103)/(-62+(AVERAGE($P$207,$P$47)))*I125+277-((277-103)/(-62+(AVERAGE($P$207,$P$47)))*210)</f>
        <v>116.84250314781477</v>
      </c>
    </row>
    <row r="126" spans="1:14" ht="12.75">
      <c r="A126" t="s">
        <v>112</v>
      </c>
      <c r="B126" s="1">
        <v>36796</v>
      </c>
      <c r="C126" s="2">
        <v>0.2538310185185185</v>
      </c>
      <c r="D126" t="s">
        <v>449</v>
      </c>
      <c r="E126">
        <v>0.673</v>
      </c>
      <c r="F126">
        <v>9.0368</v>
      </c>
      <c r="G126" t="s">
        <v>450</v>
      </c>
      <c r="H126">
        <v>1.663</v>
      </c>
      <c r="I126">
        <v>74.884</v>
      </c>
      <c r="K126" s="2">
        <v>0.2534722222222222</v>
      </c>
      <c r="L126" s="3">
        <f t="shared" si="6"/>
        <v>271.25347222222223</v>
      </c>
      <c r="M126">
        <f t="shared" si="9"/>
        <v>482.43180479506293</v>
      </c>
      <c r="N126">
        <f>(277-103)/(-62+(AVERAGE($P$207,$P$47)))*I126+277-((277-103)/(-62+(AVERAGE($P$207,$P$47)))*210)</f>
        <v>115.00283613401953</v>
      </c>
    </row>
    <row r="127" spans="1:14" ht="12.75">
      <c r="A127" t="s">
        <v>113</v>
      </c>
      <c r="B127" s="1">
        <v>36796</v>
      </c>
      <c r="C127" s="2">
        <v>0.25591435185185185</v>
      </c>
      <c r="D127" t="s">
        <v>449</v>
      </c>
      <c r="E127">
        <v>0.671</v>
      </c>
      <c r="F127">
        <v>9.8002</v>
      </c>
      <c r="G127" t="s">
        <v>450</v>
      </c>
      <c r="H127">
        <v>1.661</v>
      </c>
      <c r="I127">
        <v>76.5388</v>
      </c>
      <c r="K127" s="2">
        <v>0.2555555555555556</v>
      </c>
      <c r="L127" s="3">
        <f t="shared" si="6"/>
        <v>271.25555555555553</v>
      </c>
      <c r="M127">
        <f t="shared" si="9"/>
        <v>523.1861027523655</v>
      </c>
      <c r="N127">
        <f>(277-103)/(-62+(AVERAGE($P$207,$P$47)))*I127+277-((277-103)/(-62+(AVERAGE($P$207,$P$47)))*210)</f>
        <v>116.98685658137899</v>
      </c>
    </row>
    <row r="128" spans="1:14" ht="12.75">
      <c r="A128" t="s">
        <v>457</v>
      </c>
      <c r="B128" s="1">
        <v>36796</v>
      </c>
      <c r="C128">
        <f>AVERAGE(C127,C129)</f>
        <v>0.2579976851851852</v>
      </c>
      <c r="D128" t="s">
        <v>449</v>
      </c>
      <c r="E128" t="s">
        <v>457</v>
      </c>
      <c r="F128" t="s">
        <v>457</v>
      </c>
      <c r="G128" t="s">
        <v>450</v>
      </c>
      <c r="H128" t="s">
        <v>457</v>
      </c>
      <c r="I128" t="s">
        <v>457</v>
      </c>
      <c r="K128" s="2">
        <v>0.2576388888888889</v>
      </c>
      <c r="L128" s="3">
        <f t="shared" si="6"/>
        <v>271.2576388888889</v>
      </c>
      <c r="M128" t="s">
        <v>457</v>
      </c>
      <c r="N128" t="s">
        <v>457</v>
      </c>
    </row>
    <row r="129" spans="1:14" ht="12.75">
      <c r="A129" t="s">
        <v>114</v>
      </c>
      <c r="B129" s="1">
        <v>36796</v>
      </c>
      <c r="C129" s="2">
        <v>0.2600810185185185</v>
      </c>
      <c r="D129" t="s">
        <v>449</v>
      </c>
      <c r="E129">
        <v>0.673</v>
      </c>
      <c r="F129">
        <v>9.085</v>
      </c>
      <c r="G129" t="s">
        <v>450</v>
      </c>
      <c r="H129">
        <v>1.661</v>
      </c>
      <c r="I129">
        <v>77.0404</v>
      </c>
      <c r="K129" s="2">
        <v>0.25972222222222224</v>
      </c>
      <c r="L129" s="3">
        <f t="shared" si="6"/>
        <v>271.2597222222222</v>
      </c>
      <c r="M129">
        <f t="shared" si="9"/>
        <v>485.0049737255607</v>
      </c>
      <c r="N129">
        <f aca="true" t="shared" si="10" ref="N129:N144">(277-103)/(-62+(AVERAGE($P$207,$P$47)))*I129+277-((277-103)/(-62+(AVERAGE($P$207,$P$47)))*210)</f>
        <v>117.58824929131103</v>
      </c>
    </row>
    <row r="130" spans="1:14" ht="12.75">
      <c r="A130" t="s">
        <v>115</v>
      </c>
      <c r="B130" s="1">
        <v>36796</v>
      </c>
      <c r="C130" s="2">
        <v>0.2621759259259259</v>
      </c>
      <c r="D130" t="s">
        <v>449</v>
      </c>
      <c r="E130">
        <v>0.671</v>
      </c>
      <c r="F130">
        <v>9.9318</v>
      </c>
      <c r="G130" t="s">
        <v>450</v>
      </c>
      <c r="H130">
        <v>1.66</v>
      </c>
      <c r="I130">
        <v>75.5724</v>
      </c>
      <c r="K130" s="2">
        <v>0.26180555555555557</v>
      </c>
      <c r="L130" s="3">
        <f t="shared" si="6"/>
        <v>271.26180555555555</v>
      </c>
      <c r="M130">
        <f t="shared" si="9"/>
        <v>530.2116013260896</v>
      </c>
      <c r="N130">
        <f t="shared" si="10"/>
        <v>115.82819247675715</v>
      </c>
    </row>
    <row r="131" spans="1:14" ht="12.75">
      <c r="A131" t="s">
        <v>116</v>
      </c>
      <c r="B131" s="1">
        <v>36796</v>
      </c>
      <c r="C131" s="2">
        <v>0.26425925925925925</v>
      </c>
      <c r="D131" t="s">
        <v>449</v>
      </c>
      <c r="E131">
        <v>0.673</v>
      </c>
      <c r="F131">
        <v>9.1633</v>
      </c>
      <c r="G131" t="s">
        <v>450</v>
      </c>
      <c r="H131">
        <v>1.661</v>
      </c>
      <c r="I131">
        <v>76.1246</v>
      </c>
      <c r="K131" s="2">
        <v>0.2638888888888889</v>
      </c>
      <c r="L131" s="3">
        <f t="shared" si="6"/>
        <v>271.2638888888889</v>
      </c>
      <c r="M131">
        <f t="shared" si="9"/>
        <v>489.1850386064315</v>
      </c>
      <c r="N131">
        <f t="shared" si="10"/>
        <v>116.49025199514725</v>
      </c>
    </row>
    <row r="132" spans="1:14" ht="12.75">
      <c r="A132" t="s">
        <v>117</v>
      </c>
      <c r="B132" s="1">
        <v>36796</v>
      </c>
      <c r="C132" s="2">
        <v>0.2663425925925926</v>
      </c>
      <c r="D132" t="s">
        <v>449</v>
      </c>
      <c r="E132">
        <v>0.673</v>
      </c>
      <c r="F132">
        <v>9.8934</v>
      </c>
      <c r="G132" t="s">
        <v>450</v>
      </c>
      <c r="H132">
        <v>1.661</v>
      </c>
      <c r="I132">
        <v>71.6784</v>
      </c>
      <c r="K132" s="2">
        <v>0.2659722222222222</v>
      </c>
      <c r="L132" s="3">
        <f t="shared" si="6"/>
        <v>271.2659722222222</v>
      </c>
      <c r="M132">
        <f t="shared" si="9"/>
        <v>528.1616078212946</v>
      </c>
      <c r="N132">
        <f t="shared" si="10"/>
        <v>111.15948591281116</v>
      </c>
    </row>
    <row r="133" spans="1:14" ht="12.75">
      <c r="A133" t="s">
        <v>118</v>
      </c>
      <c r="B133" s="1">
        <v>36796</v>
      </c>
      <c r="C133" s="2">
        <v>0.2684259259259259</v>
      </c>
      <c r="D133" t="s">
        <v>449</v>
      </c>
      <c r="E133">
        <v>0.673</v>
      </c>
      <c r="F133">
        <v>9.0884</v>
      </c>
      <c r="G133" t="s">
        <v>450</v>
      </c>
      <c r="H133">
        <v>1.661</v>
      </c>
      <c r="I133">
        <v>75.4762</v>
      </c>
      <c r="K133" s="2">
        <v>0.26805555555555555</v>
      </c>
      <c r="L133" s="3">
        <f t="shared" si="6"/>
        <v>271.2680555555556</v>
      </c>
      <c r="M133">
        <f t="shared" si="9"/>
        <v>485.18648356713106</v>
      </c>
      <c r="N133">
        <f t="shared" si="10"/>
        <v>115.71285360375984</v>
      </c>
    </row>
    <row r="134" spans="1:14" ht="12.75">
      <c r="A134" t="s">
        <v>119</v>
      </c>
      <c r="B134" s="1">
        <v>36796</v>
      </c>
      <c r="C134" s="2">
        <v>0.2705092592592592</v>
      </c>
      <c r="D134" t="s">
        <v>449</v>
      </c>
      <c r="E134">
        <v>0.673</v>
      </c>
      <c r="F134">
        <v>9.4325</v>
      </c>
      <c r="G134" t="s">
        <v>450</v>
      </c>
      <c r="H134">
        <v>1.66</v>
      </c>
      <c r="I134">
        <v>74.8288</v>
      </c>
      <c r="K134" s="2">
        <v>0.2701388888888889</v>
      </c>
      <c r="L134" s="3">
        <f aca="true" t="shared" si="11" ref="L134:L197">B134-DATE(1999,12,31)+K134</f>
        <v>271.2701388888889</v>
      </c>
      <c r="M134">
        <f t="shared" si="9"/>
        <v>503.556347239004</v>
      </c>
      <c r="N134">
        <f t="shared" si="10"/>
        <v>114.93665416115621</v>
      </c>
    </row>
    <row r="135" spans="1:14" ht="12.75">
      <c r="A135" t="s">
        <v>120</v>
      </c>
      <c r="B135" s="1">
        <v>36796</v>
      </c>
      <c r="C135" s="2">
        <v>0.27265046296296297</v>
      </c>
      <c r="D135" t="s">
        <v>449</v>
      </c>
      <c r="E135">
        <v>0.673</v>
      </c>
      <c r="F135">
        <v>9.5494</v>
      </c>
      <c r="G135" t="s">
        <v>450</v>
      </c>
      <c r="H135">
        <v>1.66</v>
      </c>
      <c r="I135">
        <v>76.5375</v>
      </c>
      <c r="K135" s="2">
        <v>0.2722222222222222</v>
      </c>
      <c r="L135" s="3">
        <f t="shared" si="11"/>
        <v>271.27222222222224</v>
      </c>
      <c r="M135">
        <f t="shared" si="9"/>
        <v>509.79708267417385</v>
      </c>
      <c r="N135">
        <f t="shared" si="10"/>
        <v>116.9852979479601</v>
      </c>
    </row>
    <row r="136" spans="1:14" ht="12.75">
      <c r="A136" t="s">
        <v>121</v>
      </c>
      <c r="B136" s="1">
        <v>36796</v>
      </c>
      <c r="C136" s="2">
        <v>0.27467592592592593</v>
      </c>
      <c r="D136" t="s">
        <v>449</v>
      </c>
      <c r="E136">
        <v>0.673</v>
      </c>
      <c r="F136">
        <v>9.243</v>
      </c>
      <c r="G136" t="s">
        <v>450</v>
      </c>
      <c r="H136">
        <v>1.658</v>
      </c>
      <c r="I136">
        <v>74.365</v>
      </c>
      <c r="K136" s="2">
        <v>0.2743055555555555</v>
      </c>
      <c r="L136" s="3">
        <f t="shared" si="11"/>
        <v>271.27430555555554</v>
      </c>
      <c r="M136">
        <f t="shared" si="9"/>
        <v>493.43984283383134</v>
      </c>
      <c r="N136">
        <f t="shared" si="10"/>
        <v>114.38058171525009</v>
      </c>
    </row>
    <row r="137" spans="1:14" ht="12.75">
      <c r="A137" t="s">
        <v>122</v>
      </c>
      <c r="B137" s="1">
        <v>36796</v>
      </c>
      <c r="C137" s="2">
        <v>0.27677083333333335</v>
      </c>
      <c r="D137" t="s">
        <v>449</v>
      </c>
      <c r="E137">
        <v>0.671</v>
      </c>
      <c r="F137">
        <v>9.621</v>
      </c>
      <c r="G137" t="s">
        <v>450</v>
      </c>
      <c r="H137">
        <v>1.658</v>
      </c>
      <c r="I137">
        <v>74.7552</v>
      </c>
      <c r="K137" s="2">
        <v>0.27638888888888885</v>
      </c>
      <c r="L137" s="3">
        <f t="shared" si="11"/>
        <v>271.2763888888889</v>
      </c>
      <c r="M137">
        <f t="shared" si="9"/>
        <v>513.619466396656</v>
      </c>
      <c r="N137">
        <f t="shared" si="10"/>
        <v>114.84841153067171</v>
      </c>
    </row>
    <row r="138" spans="1:14" ht="12.75">
      <c r="A138" t="s">
        <v>123</v>
      </c>
      <c r="B138" s="1">
        <v>36796</v>
      </c>
      <c r="C138" s="2">
        <v>0.2788541666666667</v>
      </c>
      <c r="D138" t="s">
        <v>449</v>
      </c>
      <c r="E138">
        <v>0.673</v>
      </c>
      <c r="F138">
        <v>9.4293</v>
      </c>
      <c r="G138" t="s">
        <v>450</v>
      </c>
      <c r="H138">
        <v>1.658</v>
      </c>
      <c r="I138">
        <v>74.3552</v>
      </c>
      <c r="K138" s="2">
        <v>0.27847222222222223</v>
      </c>
      <c r="L138" s="3">
        <f t="shared" si="11"/>
        <v>271.2784722222222</v>
      </c>
      <c r="M138">
        <f t="shared" si="9"/>
        <v>503.38551444693775</v>
      </c>
      <c r="N138">
        <f t="shared" si="10"/>
        <v>114.3688320171693</v>
      </c>
    </row>
    <row r="139" spans="1:14" ht="12.75">
      <c r="A139" t="s">
        <v>124</v>
      </c>
      <c r="B139" s="1">
        <v>36796</v>
      </c>
      <c r="C139" s="2">
        <v>0.2809375</v>
      </c>
      <c r="D139" t="s">
        <v>449</v>
      </c>
      <c r="E139">
        <v>0.671</v>
      </c>
      <c r="F139">
        <v>9.1395</v>
      </c>
      <c r="G139" t="s">
        <v>450</v>
      </c>
      <c r="H139">
        <v>1.656</v>
      </c>
      <c r="I139">
        <v>80.0732</v>
      </c>
      <c r="K139" s="2">
        <v>0.28055555555555556</v>
      </c>
      <c r="L139" s="3">
        <f t="shared" si="11"/>
        <v>271.28055555555557</v>
      </c>
      <c r="M139">
        <f t="shared" si="9"/>
        <v>487.9144697154389</v>
      </c>
      <c r="N139">
        <f t="shared" si="10"/>
        <v>121.22442116268635</v>
      </c>
    </row>
    <row r="140" spans="1:14" ht="12.75">
      <c r="A140" t="s">
        <v>125</v>
      </c>
      <c r="B140" s="1">
        <v>36796</v>
      </c>
      <c r="C140" s="2">
        <v>0.28302083333333333</v>
      </c>
      <c r="D140" t="s">
        <v>449</v>
      </c>
      <c r="E140">
        <v>0.671</v>
      </c>
      <c r="F140">
        <v>9.3726</v>
      </c>
      <c r="G140" t="s">
        <v>450</v>
      </c>
      <c r="H140">
        <v>1.656</v>
      </c>
      <c r="I140">
        <v>73.2961</v>
      </c>
      <c r="K140" s="2">
        <v>0.2826388888888889</v>
      </c>
      <c r="L140" s="3">
        <f t="shared" si="11"/>
        <v>271.28263888888887</v>
      </c>
      <c r="M140">
        <f t="shared" si="9"/>
        <v>500.3585709125141</v>
      </c>
      <c r="N140">
        <f t="shared" si="10"/>
        <v>113.09902536029327</v>
      </c>
    </row>
    <row r="141" spans="1:14" ht="12.75">
      <c r="A141" t="s">
        <v>126</v>
      </c>
      <c r="B141" s="1">
        <v>36796</v>
      </c>
      <c r="C141" s="2">
        <v>0.28510416666666666</v>
      </c>
      <c r="D141" t="s">
        <v>449</v>
      </c>
      <c r="E141">
        <v>0.67</v>
      </c>
      <c r="F141">
        <v>9.586</v>
      </c>
      <c r="G141" t="s">
        <v>450</v>
      </c>
      <c r="H141">
        <v>1.656</v>
      </c>
      <c r="I141">
        <v>75.1367</v>
      </c>
      <c r="K141" s="2">
        <v>0.2847222222222222</v>
      </c>
      <c r="L141" s="3">
        <f t="shared" si="11"/>
        <v>271.28472222222223</v>
      </c>
      <c r="M141">
        <f t="shared" si="9"/>
        <v>511.7509827334315</v>
      </c>
      <c r="N141">
        <f t="shared" si="10"/>
        <v>115.30581049167463</v>
      </c>
    </row>
    <row r="142" spans="1:14" ht="12.75">
      <c r="A142" t="s">
        <v>127</v>
      </c>
      <c r="B142" s="1">
        <v>36796</v>
      </c>
      <c r="C142" s="2">
        <v>0.2871875</v>
      </c>
      <c r="D142" t="s">
        <v>449</v>
      </c>
      <c r="E142">
        <v>0.671</v>
      </c>
      <c r="F142">
        <v>8.9858</v>
      </c>
      <c r="G142" t="s">
        <v>450</v>
      </c>
      <c r="H142">
        <v>1.656</v>
      </c>
      <c r="I142">
        <v>72.4734</v>
      </c>
      <c r="K142" s="2">
        <v>0.28680555555555554</v>
      </c>
      <c r="L142" s="3">
        <f t="shared" si="11"/>
        <v>271.28680555555553</v>
      </c>
      <c r="M142">
        <f t="shared" si="9"/>
        <v>479.70915717150723</v>
      </c>
      <c r="N142">
        <f t="shared" si="10"/>
        <v>112.1126501958972</v>
      </c>
    </row>
    <row r="143" spans="1:14" ht="12.75">
      <c r="A143" t="s">
        <v>128</v>
      </c>
      <c r="B143" s="1">
        <v>36796</v>
      </c>
      <c r="C143" s="2">
        <v>0.2892824074074074</v>
      </c>
      <c r="D143" t="s">
        <v>449</v>
      </c>
      <c r="E143">
        <v>0.671</v>
      </c>
      <c r="F143">
        <v>8.5737</v>
      </c>
      <c r="G143" t="s">
        <v>450</v>
      </c>
      <c r="H143">
        <v>1.656</v>
      </c>
      <c r="I143">
        <v>74.9262</v>
      </c>
      <c r="K143" s="2">
        <v>0.2888888888888889</v>
      </c>
      <c r="L143" s="3">
        <f t="shared" si="11"/>
        <v>271.2888888888889</v>
      </c>
      <c r="M143">
        <f t="shared" si="9"/>
        <v>457.7090966682268</v>
      </c>
      <c r="N143">
        <f t="shared" si="10"/>
        <v>115.05343177269404</v>
      </c>
    </row>
    <row r="144" spans="1:14" ht="12.75">
      <c r="A144" t="s">
        <v>129</v>
      </c>
      <c r="B144" s="1">
        <v>36796</v>
      </c>
      <c r="C144" s="2">
        <v>0.29136574074074073</v>
      </c>
      <c r="D144" t="s">
        <v>449</v>
      </c>
      <c r="E144">
        <v>0.671</v>
      </c>
      <c r="F144">
        <v>9.0126</v>
      </c>
      <c r="G144" t="s">
        <v>450</v>
      </c>
      <c r="H144">
        <v>1.658</v>
      </c>
      <c r="I144">
        <v>72.4697</v>
      </c>
      <c r="K144" s="2">
        <v>0.29097222222222224</v>
      </c>
      <c r="L144" s="3">
        <f t="shared" si="11"/>
        <v>271.2909722222222</v>
      </c>
      <c r="M144">
        <f t="shared" si="9"/>
        <v>481.13988180506203</v>
      </c>
      <c r="N144">
        <f t="shared" si="10"/>
        <v>112.10821408539735</v>
      </c>
    </row>
    <row r="145" spans="1:14" ht="12.75">
      <c r="A145" t="s">
        <v>457</v>
      </c>
      <c r="B145" s="1">
        <v>36796</v>
      </c>
      <c r="C145">
        <f>AVERAGE(C144,C146)</f>
        <v>0.29344907407407406</v>
      </c>
      <c r="D145" t="s">
        <v>449</v>
      </c>
      <c r="E145" t="s">
        <v>457</v>
      </c>
      <c r="F145" t="s">
        <v>457</v>
      </c>
      <c r="G145" t="s">
        <v>450</v>
      </c>
      <c r="H145" t="s">
        <v>457</v>
      </c>
      <c r="I145" t="s">
        <v>457</v>
      </c>
      <c r="K145" s="2">
        <v>0.29305555555555557</v>
      </c>
      <c r="L145" s="3">
        <f t="shared" si="11"/>
        <v>271.29305555555555</v>
      </c>
      <c r="M145" t="s">
        <v>457</v>
      </c>
      <c r="N145" t="s">
        <v>457</v>
      </c>
    </row>
    <row r="146" spans="1:14" ht="12.75">
      <c r="A146" t="s">
        <v>130</v>
      </c>
      <c r="B146" s="1">
        <v>36796</v>
      </c>
      <c r="C146" s="2">
        <v>0.29553240740740744</v>
      </c>
      <c r="D146" t="s">
        <v>449</v>
      </c>
      <c r="E146">
        <v>0.675</v>
      </c>
      <c r="F146">
        <v>8.8521</v>
      </c>
      <c r="G146" t="s">
        <v>450</v>
      </c>
      <c r="H146">
        <v>1.661</v>
      </c>
      <c r="I146">
        <v>71.9861</v>
      </c>
      <c r="K146" s="2">
        <v>0.2951388888888889</v>
      </c>
      <c r="L146" s="3">
        <f t="shared" si="11"/>
        <v>271.2951388888889</v>
      </c>
      <c r="M146">
        <f t="shared" si="9"/>
        <v>472.5715495779897</v>
      </c>
      <c r="N146">
        <f aca="true" t="shared" si="12" ref="N146:N172">(277-103)/(-62+(AVERAGE($P$207,$P$47)))*I146+277-((277-103)/(-62+(AVERAGE($P$207,$P$47)))*210)</f>
        <v>111.52840245357291</v>
      </c>
    </row>
    <row r="147" spans="1:14" ht="12.75">
      <c r="A147" t="s">
        <v>131</v>
      </c>
      <c r="B147" s="1">
        <v>36796</v>
      </c>
      <c r="C147" s="2">
        <v>0.29761574074074076</v>
      </c>
      <c r="D147" t="s">
        <v>449</v>
      </c>
      <c r="E147">
        <v>0.671</v>
      </c>
      <c r="F147">
        <v>9.1475</v>
      </c>
      <c r="G147" t="s">
        <v>450</v>
      </c>
      <c r="H147">
        <v>1.66</v>
      </c>
      <c r="I147">
        <v>73.4448</v>
      </c>
      <c r="K147" s="2">
        <v>0.2972222222222222</v>
      </c>
      <c r="L147" s="3">
        <f t="shared" si="11"/>
        <v>271.2972222222222</v>
      </c>
      <c r="M147">
        <f t="shared" si="9"/>
        <v>488.3415516956045</v>
      </c>
      <c r="N147">
        <f t="shared" si="12"/>
        <v>113.27730904443783</v>
      </c>
    </row>
    <row r="148" spans="1:14" ht="12.75">
      <c r="A148" t="s">
        <v>132</v>
      </c>
      <c r="B148" s="1">
        <v>36796</v>
      </c>
      <c r="C148" s="2">
        <v>0.2996990740740741</v>
      </c>
      <c r="D148" t="s">
        <v>449</v>
      </c>
      <c r="E148">
        <v>0.673</v>
      </c>
      <c r="F148">
        <v>9.218</v>
      </c>
      <c r="G148" t="s">
        <v>450</v>
      </c>
      <c r="H148">
        <v>1.66</v>
      </c>
      <c r="I148">
        <v>74.0127</v>
      </c>
      <c r="K148" s="2">
        <v>0.29930555555555555</v>
      </c>
      <c r="L148" s="3">
        <f t="shared" si="11"/>
        <v>271.2993055555556</v>
      </c>
      <c r="M148">
        <f t="shared" si="9"/>
        <v>492.1052116458138</v>
      </c>
      <c r="N148">
        <f t="shared" si="12"/>
        <v>113.95819205873286</v>
      </c>
    </row>
    <row r="149" spans="1:14" ht="12.75">
      <c r="A149" t="s">
        <v>133</v>
      </c>
      <c r="B149" s="1">
        <v>36796</v>
      </c>
      <c r="C149" s="2">
        <v>0.3017824074074074</v>
      </c>
      <c r="D149" t="s">
        <v>449</v>
      </c>
      <c r="E149">
        <v>0.671</v>
      </c>
      <c r="F149">
        <v>9.7545</v>
      </c>
      <c r="G149" t="s">
        <v>450</v>
      </c>
      <c r="H149">
        <v>1.66</v>
      </c>
      <c r="I149">
        <v>72.6339</v>
      </c>
      <c r="K149" s="2">
        <v>0.3013888888888889</v>
      </c>
      <c r="L149" s="3">
        <f t="shared" si="11"/>
        <v>271.3013888888889</v>
      </c>
      <c r="M149">
        <f t="shared" si="9"/>
        <v>520.7463969406695</v>
      </c>
      <c r="N149">
        <f t="shared" si="12"/>
        <v>112.30508147569006</v>
      </c>
    </row>
    <row r="150" spans="1:14" ht="12.75">
      <c r="A150" t="s">
        <v>134</v>
      </c>
      <c r="B150" s="1">
        <v>36796</v>
      </c>
      <c r="C150" s="2">
        <v>0.3039236111111111</v>
      </c>
      <c r="D150" t="s">
        <v>449</v>
      </c>
      <c r="E150">
        <v>0.671</v>
      </c>
      <c r="F150">
        <v>9.6721</v>
      </c>
      <c r="G150" t="s">
        <v>450</v>
      </c>
      <c r="H150">
        <v>1.661</v>
      </c>
      <c r="I150">
        <v>72.5546</v>
      </c>
      <c r="K150" s="2">
        <v>0.3034722222222222</v>
      </c>
      <c r="L150" s="3">
        <f t="shared" si="11"/>
        <v>271.30347222222224</v>
      </c>
      <c r="M150">
        <f t="shared" si="9"/>
        <v>516.3474525449637</v>
      </c>
      <c r="N150">
        <f t="shared" si="12"/>
        <v>112.2100048371382</v>
      </c>
    </row>
    <row r="151" spans="1:14" ht="12.75">
      <c r="A151" t="s">
        <v>135</v>
      </c>
      <c r="B151" s="1">
        <v>36796</v>
      </c>
      <c r="C151" s="2">
        <v>0.30596064814814816</v>
      </c>
      <c r="D151" t="s">
        <v>449</v>
      </c>
      <c r="E151">
        <v>0.671</v>
      </c>
      <c r="F151">
        <v>9.1297</v>
      </c>
      <c r="G151" t="s">
        <v>450</v>
      </c>
      <c r="H151">
        <v>1.66</v>
      </c>
      <c r="I151">
        <v>75.5354</v>
      </c>
      <c r="K151" s="2">
        <v>0.3055555555555555</v>
      </c>
      <c r="L151" s="3">
        <f t="shared" si="11"/>
        <v>271.30555555555554</v>
      </c>
      <c r="M151">
        <f t="shared" si="9"/>
        <v>487.3912942897359</v>
      </c>
      <c r="N151">
        <f t="shared" si="12"/>
        <v>115.78383137175817</v>
      </c>
    </row>
    <row r="152" spans="1:14" ht="12.75">
      <c r="A152" t="s">
        <v>136</v>
      </c>
      <c r="B152" s="1">
        <v>36796</v>
      </c>
      <c r="C152" s="2">
        <v>0.3080439814814815</v>
      </c>
      <c r="D152" t="s">
        <v>449</v>
      </c>
      <c r="E152">
        <v>0.671</v>
      </c>
      <c r="F152">
        <v>9.4215</v>
      </c>
      <c r="G152" t="s">
        <v>450</v>
      </c>
      <c r="H152">
        <v>1.66</v>
      </c>
      <c r="I152">
        <v>72.6124</v>
      </c>
      <c r="K152" s="2">
        <v>0.3076388888888889</v>
      </c>
      <c r="L152" s="3">
        <f t="shared" si="11"/>
        <v>271.3076388888889</v>
      </c>
      <c r="M152">
        <f t="shared" si="9"/>
        <v>502.9691095162763</v>
      </c>
      <c r="N152">
        <f t="shared" si="12"/>
        <v>112.27930407683928</v>
      </c>
    </row>
    <row r="153" spans="1:14" ht="12.75">
      <c r="A153" t="s">
        <v>137</v>
      </c>
      <c r="B153" s="1">
        <v>36796</v>
      </c>
      <c r="C153" s="2">
        <v>0.3101273148148148</v>
      </c>
      <c r="D153" t="s">
        <v>449</v>
      </c>
      <c r="E153">
        <v>0.673</v>
      </c>
      <c r="F153">
        <v>9.0168</v>
      </c>
      <c r="G153" t="s">
        <v>450</v>
      </c>
      <c r="H153">
        <v>1.661</v>
      </c>
      <c r="I153">
        <v>72.3824</v>
      </c>
      <c r="K153" s="2">
        <v>0.30972222222222223</v>
      </c>
      <c r="L153" s="3">
        <f t="shared" si="11"/>
        <v>271.3097222222222</v>
      </c>
      <c r="M153">
        <f t="shared" si="9"/>
        <v>481.36409984464893</v>
      </c>
      <c r="N153">
        <f t="shared" si="12"/>
        <v>112.00354585657541</v>
      </c>
    </row>
    <row r="154" spans="1:14" ht="12.75">
      <c r="A154" t="s">
        <v>138</v>
      </c>
      <c r="B154" s="1">
        <v>36796</v>
      </c>
      <c r="C154" s="2">
        <v>0.31221064814814814</v>
      </c>
      <c r="D154" t="s">
        <v>449</v>
      </c>
      <c r="E154">
        <v>0.671</v>
      </c>
      <c r="F154">
        <v>9.3111</v>
      </c>
      <c r="G154" t="s">
        <v>450</v>
      </c>
      <c r="H154">
        <v>1.66</v>
      </c>
      <c r="I154">
        <v>72.7315</v>
      </c>
      <c r="K154" s="2">
        <v>0.31180555555555556</v>
      </c>
      <c r="L154" s="3">
        <f t="shared" si="11"/>
        <v>271.31180555555557</v>
      </c>
      <c r="M154">
        <f t="shared" si="9"/>
        <v>497.07537818999106</v>
      </c>
      <c r="N154">
        <f t="shared" si="12"/>
        <v>112.42209887698462</v>
      </c>
    </row>
    <row r="155" spans="1:14" ht="12.75">
      <c r="A155" t="s">
        <v>139</v>
      </c>
      <c r="B155" s="1">
        <v>36796</v>
      </c>
      <c r="C155" s="2">
        <v>0.3142939814814815</v>
      </c>
      <c r="D155" t="s">
        <v>449</v>
      </c>
      <c r="E155">
        <v>0.671</v>
      </c>
      <c r="F155">
        <v>9.3043</v>
      </c>
      <c r="G155" t="s">
        <v>450</v>
      </c>
      <c r="H155">
        <v>1.66</v>
      </c>
      <c r="I155">
        <v>71.1077</v>
      </c>
      <c r="K155" s="2">
        <v>0.3138888888888889</v>
      </c>
      <c r="L155" s="3">
        <f t="shared" si="11"/>
        <v>271.31388888888887</v>
      </c>
      <c r="M155">
        <f t="shared" si="9"/>
        <v>496.7123585068502</v>
      </c>
      <c r="N155">
        <f t="shared" si="12"/>
        <v>110.47524584192158</v>
      </c>
    </row>
    <row r="156" spans="1:14" ht="12.75">
      <c r="A156" t="s">
        <v>140</v>
      </c>
      <c r="B156" s="1">
        <v>36796</v>
      </c>
      <c r="C156" s="2">
        <v>0.31637731481481485</v>
      </c>
      <c r="D156" t="s">
        <v>449</v>
      </c>
      <c r="E156">
        <v>0.671</v>
      </c>
      <c r="F156">
        <v>8.993</v>
      </c>
      <c r="G156" t="s">
        <v>450</v>
      </c>
      <c r="H156">
        <v>1.66</v>
      </c>
      <c r="I156">
        <v>70.1913</v>
      </c>
      <c r="K156" s="2">
        <v>0.3159722222222222</v>
      </c>
      <c r="L156" s="3">
        <f t="shared" si="11"/>
        <v>271.31597222222223</v>
      </c>
      <c r="M156">
        <f t="shared" si="9"/>
        <v>480.0935309536563</v>
      </c>
      <c r="N156">
        <f t="shared" si="12"/>
        <v>109.3765291764876</v>
      </c>
    </row>
    <row r="157" spans="1:14" ht="12.75">
      <c r="A157" t="s">
        <v>141</v>
      </c>
      <c r="B157" s="1">
        <v>36796</v>
      </c>
      <c r="C157" s="2">
        <v>0.3184722222222222</v>
      </c>
      <c r="D157" t="s">
        <v>449</v>
      </c>
      <c r="E157">
        <v>0.673</v>
      </c>
      <c r="F157">
        <v>9.1438</v>
      </c>
      <c r="G157" t="s">
        <v>450</v>
      </c>
      <c r="H157">
        <v>1.663</v>
      </c>
      <c r="I157">
        <v>71.9326</v>
      </c>
      <c r="K157" s="2">
        <v>0.31805555555555554</v>
      </c>
      <c r="L157" s="3">
        <f t="shared" si="11"/>
        <v>271.31805555555553</v>
      </c>
      <c r="M157">
        <f t="shared" si="9"/>
        <v>488.14402627977796</v>
      </c>
      <c r="N157">
        <f t="shared" si="12"/>
        <v>111.46425869364194</v>
      </c>
    </row>
    <row r="158" spans="1:14" ht="12.75">
      <c r="A158" t="s">
        <v>142</v>
      </c>
      <c r="B158" s="1">
        <v>36796</v>
      </c>
      <c r="C158" s="2">
        <v>0.32055555555555554</v>
      </c>
      <c r="D158" t="s">
        <v>449</v>
      </c>
      <c r="E158">
        <v>0.673</v>
      </c>
      <c r="F158">
        <v>9.4336</v>
      </c>
      <c r="G158" t="s">
        <v>450</v>
      </c>
      <c r="H158">
        <v>1.663</v>
      </c>
      <c r="I158">
        <v>71.065</v>
      </c>
      <c r="K158" s="2">
        <v>0.3201388888888889</v>
      </c>
      <c r="L158" s="3">
        <f t="shared" si="11"/>
        <v>271.3201388888889</v>
      </c>
      <c r="M158">
        <f t="shared" si="9"/>
        <v>503.6150710112768</v>
      </c>
      <c r="N158">
        <f t="shared" si="12"/>
        <v>110.42405072885518</v>
      </c>
    </row>
    <row r="159" spans="1:14" ht="12.75">
      <c r="A159" t="s">
        <v>143</v>
      </c>
      <c r="B159" s="1">
        <v>36796</v>
      </c>
      <c r="C159" s="2">
        <v>0.32263888888888886</v>
      </c>
      <c r="D159" t="s">
        <v>449</v>
      </c>
      <c r="E159">
        <v>0.673</v>
      </c>
      <c r="F159">
        <v>9.7593</v>
      </c>
      <c r="G159" t="s">
        <v>450</v>
      </c>
      <c r="H159">
        <v>1.661</v>
      </c>
      <c r="I159">
        <v>73.1272</v>
      </c>
      <c r="K159" s="2">
        <v>0.32222222222222224</v>
      </c>
      <c r="L159" s="3">
        <f t="shared" si="11"/>
        <v>271.3222222222222</v>
      </c>
      <c r="M159">
        <f t="shared" si="9"/>
        <v>521.0026461287688</v>
      </c>
      <c r="N159">
        <f t="shared" si="12"/>
        <v>112.89652291071693</v>
      </c>
    </row>
    <row r="160" spans="1:14" ht="12.75">
      <c r="A160" t="s">
        <v>144</v>
      </c>
      <c r="B160" s="1">
        <v>36796</v>
      </c>
      <c r="C160" s="2">
        <v>0.3247222222222222</v>
      </c>
      <c r="D160" t="s">
        <v>449</v>
      </c>
      <c r="E160">
        <v>0.671</v>
      </c>
      <c r="F160">
        <v>9.0971</v>
      </c>
      <c r="G160" t="s">
        <v>450</v>
      </c>
      <c r="H160">
        <v>1.66</v>
      </c>
      <c r="I160">
        <v>71.2375</v>
      </c>
      <c r="K160" s="2">
        <v>0.32430555555555557</v>
      </c>
      <c r="L160" s="3">
        <f t="shared" si="11"/>
        <v>271.32430555555555</v>
      </c>
      <c r="M160">
        <f t="shared" si="9"/>
        <v>485.6509352205611</v>
      </c>
      <c r="N160">
        <f t="shared" si="12"/>
        <v>110.63086939405312</v>
      </c>
    </row>
    <row r="161" spans="1:14" ht="12.75">
      <c r="A161" t="s">
        <v>145</v>
      </c>
      <c r="B161" s="1">
        <v>36796</v>
      </c>
      <c r="C161" s="2">
        <v>0.32680555555555557</v>
      </c>
      <c r="D161" t="s">
        <v>449</v>
      </c>
      <c r="E161">
        <v>0.671</v>
      </c>
      <c r="F161">
        <v>9.0236</v>
      </c>
      <c r="G161" t="s">
        <v>450</v>
      </c>
      <c r="H161">
        <v>1.663</v>
      </c>
      <c r="I161">
        <v>72.9682</v>
      </c>
      <c r="K161" s="2">
        <v>0.3263888888888889</v>
      </c>
      <c r="L161" s="3">
        <f t="shared" si="11"/>
        <v>271.3263888888889</v>
      </c>
      <c r="M161">
        <f t="shared" si="9"/>
        <v>481.72711952778974</v>
      </c>
      <c r="N161">
        <f t="shared" si="12"/>
        <v>112.70589005409968</v>
      </c>
    </row>
    <row r="162" spans="1:14" ht="12.75">
      <c r="A162" t="s">
        <v>146</v>
      </c>
      <c r="B162" s="1">
        <v>36796</v>
      </c>
      <c r="C162" s="2">
        <v>0.3288888888888889</v>
      </c>
      <c r="D162" t="s">
        <v>449</v>
      </c>
      <c r="E162">
        <v>0.671</v>
      </c>
      <c r="F162">
        <v>9.0105</v>
      </c>
      <c r="G162" t="s">
        <v>450</v>
      </c>
      <c r="H162">
        <v>1.661</v>
      </c>
      <c r="I162">
        <v>70.3071</v>
      </c>
      <c r="K162" s="2">
        <v>0.3284722222222222</v>
      </c>
      <c r="L162" s="3">
        <f t="shared" si="11"/>
        <v>271.3284722222222</v>
      </c>
      <c r="M162">
        <f t="shared" si="9"/>
        <v>481.02777278526855</v>
      </c>
      <c r="N162">
        <f t="shared" si="12"/>
        <v>109.51536744564649</v>
      </c>
    </row>
    <row r="163" spans="1:14" ht="12.75">
      <c r="A163" t="s">
        <v>147</v>
      </c>
      <c r="B163" s="1">
        <v>36796</v>
      </c>
      <c r="C163" s="2">
        <v>0.3309722222222222</v>
      </c>
      <c r="D163" t="s">
        <v>449</v>
      </c>
      <c r="E163">
        <v>0.673</v>
      </c>
      <c r="F163">
        <v>9.164</v>
      </c>
      <c r="G163" t="s">
        <v>450</v>
      </c>
      <c r="H163">
        <v>1.665</v>
      </c>
      <c r="I163">
        <v>74.0686</v>
      </c>
      <c r="K163" s="2">
        <v>0.33055555555555555</v>
      </c>
      <c r="L163" s="3">
        <f t="shared" si="11"/>
        <v>271.3305555555556</v>
      </c>
      <c r="M163">
        <f t="shared" si="9"/>
        <v>489.222408279696</v>
      </c>
      <c r="N163">
        <f t="shared" si="12"/>
        <v>114.02521329574486</v>
      </c>
    </row>
    <row r="164" spans="1:14" ht="12.75">
      <c r="A164" t="s">
        <v>148</v>
      </c>
      <c r="B164" s="1">
        <v>36796</v>
      </c>
      <c r="C164" s="2">
        <v>0.33306712962962964</v>
      </c>
      <c r="D164" t="s">
        <v>449</v>
      </c>
      <c r="E164">
        <v>0.673</v>
      </c>
      <c r="F164">
        <v>9.4266</v>
      </c>
      <c r="G164" t="s">
        <v>450</v>
      </c>
      <c r="H164">
        <v>1.665</v>
      </c>
      <c r="I164">
        <v>69.8319</v>
      </c>
      <c r="K164" s="2">
        <v>0.3326388888888889</v>
      </c>
      <c r="L164" s="3">
        <f t="shared" si="11"/>
        <v>271.3326388888889</v>
      </c>
      <c r="M164">
        <f t="shared" si="9"/>
        <v>503.2413742786319</v>
      </c>
      <c r="N164">
        <f t="shared" si="12"/>
        <v>108.94562698360565</v>
      </c>
    </row>
    <row r="165" spans="1:14" ht="12.75">
      <c r="A165" t="s">
        <v>149</v>
      </c>
      <c r="B165" s="1">
        <v>36796</v>
      </c>
      <c r="C165" s="2">
        <v>0.33515046296296297</v>
      </c>
      <c r="D165" t="s">
        <v>449</v>
      </c>
      <c r="E165">
        <v>0.671</v>
      </c>
      <c r="F165">
        <v>9.3825</v>
      </c>
      <c r="G165" t="s">
        <v>450</v>
      </c>
      <c r="H165">
        <v>1.663</v>
      </c>
      <c r="I165">
        <v>71.841</v>
      </c>
      <c r="K165" s="2">
        <v>0.334722222222222</v>
      </c>
      <c r="L165" s="3">
        <f t="shared" si="11"/>
        <v>271.33472222222224</v>
      </c>
      <c r="M165">
        <f t="shared" si="9"/>
        <v>500.887084862969</v>
      </c>
      <c r="N165">
        <f t="shared" si="12"/>
        <v>111.35443498504989</v>
      </c>
    </row>
    <row r="166" spans="1:14" ht="12.75">
      <c r="A166" t="s">
        <v>150</v>
      </c>
      <c r="B166" s="1">
        <v>36796</v>
      </c>
      <c r="C166" s="2">
        <v>0.3372337962962963</v>
      </c>
      <c r="D166" t="s">
        <v>449</v>
      </c>
      <c r="E166">
        <v>0.673</v>
      </c>
      <c r="F166">
        <v>9.1278</v>
      </c>
      <c r="G166" t="s">
        <v>450</v>
      </c>
      <c r="H166">
        <v>1.663</v>
      </c>
      <c r="I166">
        <v>72.2968</v>
      </c>
      <c r="K166" s="2">
        <v>0.336805555555556</v>
      </c>
      <c r="L166" s="3">
        <f t="shared" si="11"/>
        <v>271.33680555555554</v>
      </c>
      <c r="M166">
        <f t="shared" si="9"/>
        <v>487.28986231944674</v>
      </c>
      <c r="N166">
        <f t="shared" si="12"/>
        <v>111.90091584068588</v>
      </c>
    </row>
    <row r="167" spans="1:14" ht="12.75">
      <c r="A167" t="s">
        <v>151</v>
      </c>
      <c r="B167" s="1">
        <v>36796</v>
      </c>
      <c r="C167" s="2">
        <v>0.3393171296296296</v>
      </c>
      <c r="D167" t="s">
        <v>449</v>
      </c>
      <c r="E167">
        <v>0.671</v>
      </c>
      <c r="F167">
        <v>9.6269</v>
      </c>
      <c r="G167" t="s">
        <v>450</v>
      </c>
      <c r="H167">
        <v>1.665</v>
      </c>
      <c r="I167">
        <v>72.9938</v>
      </c>
      <c r="K167" s="2">
        <v>0.338888888888889</v>
      </c>
      <c r="L167" s="3">
        <f t="shared" si="11"/>
        <v>271.3388888888889</v>
      </c>
      <c r="M167">
        <f t="shared" si="9"/>
        <v>513.934439357028</v>
      </c>
      <c r="N167">
        <f t="shared" si="12"/>
        <v>112.73658314296384</v>
      </c>
    </row>
    <row r="168" spans="1:14" ht="12.75">
      <c r="A168" t="s">
        <v>152</v>
      </c>
      <c r="B168" s="1">
        <v>36796</v>
      </c>
      <c r="C168" s="2">
        <v>0.34140046296296295</v>
      </c>
      <c r="D168" t="s">
        <v>449</v>
      </c>
      <c r="E168">
        <v>0.675</v>
      </c>
      <c r="F168">
        <v>8.4605</v>
      </c>
      <c r="G168" t="s">
        <v>450</v>
      </c>
      <c r="H168">
        <v>1.67</v>
      </c>
      <c r="I168">
        <v>72.1408</v>
      </c>
      <c r="K168" s="2">
        <v>0.340972222222222</v>
      </c>
      <c r="L168" s="3">
        <f t="shared" si="11"/>
        <v>271.3409722222222</v>
      </c>
      <c r="M168">
        <f t="shared" si="9"/>
        <v>451.6658866488835</v>
      </c>
      <c r="N168">
        <f t="shared" si="12"/>
        <v>111.71387983041998</v>
      </c>
    </row>
    <row r="169" spans="1:14" ht="12.75">
      <c r="A169" t="s">
        <v>153</v>
      </c>
      <c r="B169" s="1">
        <v>36796</v>
      </c>
      <c r="C169" s="2">
        <v>0.3434837962962963</v>
      </c>
      <c r="D169" t="s">
        <v>449</v>
      </c>
      <c r="E169">
        <v>0.671</v>
      </c>
      <c r="F169">
        <v>8.5723</v>
      </c>
      <c r="G169" t="s">
        <v>450</v>
      </c>
      <c r="H169">
        <v>1.665</v>
      </c>
      <c r="I169">
        <v>72.967</v>
      </c>
      <c r="K169" s="2">
        <v>0.343055555555556</v>
      </c>
      <c r="L169" s="3">
        <f t="shared" si="11"/>
        <v>271.34305555555557</v>
      </c>
      <c r="M169">
        <f t="shared" si="9"/>
        <v>457.6343573216978</v>
      </c>
      <c r="N169">
        <f t="shared" si="12"/>
        <v>112.70445131555917</v>
      </c>
    </row>
    <row r="170" spans="1:14" ht="12.75">
      <c r="A170" t="s">
        <v>154</v>
      </c>
      <c r="B170" s="1">
        <v>36796</v>
      </c>
      <c r="C170" s="2">
        <v>0.34556712962962965</v>
      </c>
      <c r="D170" t="s">
        <v>449</v>
      </c>
      <c r="E170">
        <v>0.671</v>
      </c>
      <c r="F170">
        <v>10.4367</v>
      </c>
      <c r="G170" t="s">
        <v>450</v>
      </c>
      <c r="H170">
        <v>1.665</v>
      </c>
      <c r="I170">
        <v>70.778</v>
      </c>
      <c r="K170" s="2">
        <v>0.345138888888889</v>
      </c>
      <c r="L170" s="3">
        <f t="shared" si="11"/>
        <v>271.34513888888887</v>
      </c>
      <c r="M170">
        <f t="shared" si="9"/>
        <v>557.1658127992911</v>
      </c>
      <c r="N170">
        <f t="shared" si="12"/>
        <v>110.07995242791722</v>
      </c>
    </row>
    <row r="171" spans="1:14" ht="12.75">
      <c r="A171" t="s">
        <v>155</v>
      </c>
      <c r="B171" s="1">
        <v>36796</v>
      </c>
      <c r="C171" s="2">
        <v>0.3476504629629629</v>
      </c>
      <c r="D171" t="s">
        <v>449</v>
      </c>
      <c r="E171">
        <v>0.671</v>
      </c>
      <c r="F171">
        <v>8.8562</v>
      </c>
      <c r="G171" t="s">
        <v>450</v>
      </c>
      <c r="H171">
        <v>1.665</v>
      </c>
      <c r="I171">
        <v>72.9954</v>
      </c>
      <c r="K171" s="2">
        <v>0.347222222222222</v>
      </c>
      <c r="L171" s="3">
        <f t="shared" si="11"/>
        <v>271.34722222222223</v>
      </c>
      <c r="M171">
        <f t="shared" si="9"/>
        <v>472.79042909282447</v>
      </c>
      <c r="N171">
        <f t="shared" si="12"/>
        <v>112.73850146101788</v>
      </c>
    </row>
    <row r="172" spans="1:14" ht="12.75">
      <c r="A172" t="s">
        <v>156</v>
      </c>
      <c r="B172" s="1">
        <v>36796</v>
      </c>
      <c r="C172" s="2">
        <v>0.34974537037037035</v>
      </c>
      <c r="D172" t="s">
        <v>449</v>
      </c>
      <c r="E172">
        <v>0.671</v>
      </c>
      <c r="F172">
        <v>8.7057</v>
      </c>
      <c r="G172" t="s">
        <v>450</v>
      </c>
      <c r="H172">
        <v>1.663</v>
      </c>
      <c r="I172">
        <v>72.2615</v>
      </c>
      <c r="K172" s="2">
        <v>0.349305555555555</v>
      </c>
      <c r="L172" s="3">
        <f t="shared" si="11"/>
        <v>271.34930555555553</v>
      </c>
      <c r="M172">
        <f t="shared" si="9"/>
        <v>464.7559493409592</v>
      </c>
      <c r="N172">
        <f t="shared" si="12"/>
        <v>111.8585929486193</v>
      </c>
    </row>
    <row r="173" spans="1:14" ht="12.75">
      <c r="A173" t="s">
        <v>457</v>
      </c>
      <c r="B173" s="1">
        <v>36796</v>
      </c>
      <c r="C173">
        <f>AVERAGE(C172,C174)</f>
        <v>0.35182870370370367</v>
      </c>
      <c r="D173" t="s">
        <v>449</v>
      </c>
      <c r="E173" t="s">
        <v>457</v>
      </c>
      <c r="F173" t="s">
        <v>457</v>
      </c>
      <c r="G173" t="s">
        <v>450</v>
      </c>
      <c r="H173" t="s">
        <v>457</v>
      </c>
      <c r="I173" t="s">
        <v>457</v>
      </c>
      <c r="K173" s="2">
        <v>0.351388888888889</v>
      </c>
      <c r="L173" s="3">
        <f t="shared" si="11"/>
        <v>271.3513888888889</v>
      </c>
      <c r="M173" t="s">
        <v>457</v>
      </c>
      <c r="N173" t="s">
        <v>457</v>
      </c>
    </row>
    <row r="174" spans="1:14" ht="12.75">
      <c r="A174" t="s">
        <v>157</v>
      </c>
      <c r="B174" s="1">
        <v>36796</v>
      </c>
      <c r="C174" s="2">
        <v>0.35391203703703705</v>
      </c>
      <c r="D174" t="s">
        <v>449</v>
      </c>
      <c r="E174">
        <v>0.676</v>
      </c>
      <c r="F174">
        <v>8.9116</v>
      </c>
      <c r="G174" t="s">
        <v>450</v>
      </c>
      <c r="H174">
        <v>1.67</v>
      </c>
      <c r="I174">
        <v>68.4544</v>
      </c>
      <c r="K174" s="2">
        <v>0.353472222222222</v>
      </c>
      <c r="L174" s="3">
        <f t="shared" si="11"/>
        <v>271.3534722222222</v>
      </c>
      <c r="M174">
        <f t="shared" si="9"/>
        <v>475.7479718054713</v>
      </c>
      <c r="N174">
        <f aca="true" t="shared" si="13" ref="N174:N203">(277-103)/(-62+(AVERAGE($P$207,$P$47)))*I174+277-((277-103)/(-62+(AVERAGE($P$207,$P$47)))*210)</f>
        <v>107.29407503398173</v>
      </c>
    </row>
    <row r="175" spans="1:14" ht="12.75">
      <c r="A175" t="s">
        <v>158</v>
      </c>
      <c r="B175" s="1">
        <v>36796</v>
      </c>
      <c r="C175" s="2">
        <v>0.3559953703703704</v>
      </c>
      <c r="D175" t="s">
        <v>449</v>
      </c>
      <c r="E175">
        <v>0.671</v>
      </c>
      <c r="F175">
        <v>9.2401</v>
      </c>
      <c r="G175" t="s">
        <v>450</v>
      </c>
      <c r="H175">
        <v>1.666</v>
      </c>
      <c r="I175">
        <v>70.7386</v>
      </c>
      <c r="K175" s="2">
        <v>0.355555555555555</v>
      </c>
      <c r="L175" s="3">
        <f t="shared" si="11"/>
        <v>271.35555555555555</v>
      </c>
      <c r="M175">
        <f t="shared" si="9"/>
        <v>493.2850256160213</v>
      </c>
      <c r="N175">
        <f t="shared" si="13"/>
        <v>110.03271384583726</v>
      </c>
    </row>
    <row r="176" spans="1:14" ht="12.75">
      <c r="A176" t="s">
        <v>159</v>
      </c>
      <c r="B176" s="1">
        <v>36796</v>
      </c>
      <c r="C176" s="2">
        <v>0.3580787037037037</v>
      </c>
      <c r="D176" t="s">
        <v>449</v>
      </c>
      <c r="E176">
        <v>0.671</v>
      </c>
      <c r="F176">
        <v>9.4476</v>
      </c>
      <c r="G176" t="s">
        <v>450</v>
      </c>
      <c r="H176">
        <v>1.666</v>
      </c>
      <c r="I176">
        <v>70.7298</v>
      </c>
      <c r="K176" s="2">
        <v>0.357638888888889</v>
      </c>
      <c r="L176" s="3">
        <f t="shared" si="11"/>
        <v>271.3576388888889</v>
      </c>
      <c r="M176">
        <f t="shared" si="9"/>
        <v>504.36246447656663</v>
      </c>
      <c r="N176">
        <f t="shared" si="13"/>
        <v>110.0221630965402</v>
      </c>
    </row>
    <row r="177" spans="1:14" ht="12.75">
      <c r="A177" t="s">
        <v>160</v>
      </c>
      <c r="B177" s="1">
        <v>36796</v>
      </c>
      <c r="C177" s="2">
        <v>0.36016203703703703</v>
      </c>
      <c r="D177" t="s">
        <v>449</v>
      </c>
      <c r="E177">
        <v>0.671</v>
      </c>
      <c r="F177">
        <v>9.2107</v>
      </c>
      <c r="G177" t="s">
        <v>450</v>
      </c>
      <c r="H177">
        <v>1.663</v>
      </c>
      <c r="I177">
        <v>73.8842</v>
      </c>
      <c r="K177" s="2">
        <v>0.359722222222222</v>
      </c>
      <c r="L177" s="3">
        <f t="shared" si="11"/>
        <v>271.3597222222222</v>
      </c>
      <c r="M177">
        <f aca="true" t="shared" si="14" ref="M177:M203">500*F177/AVERAGE($Q$207,$Q$47)</f>
        <v>491.71549933891265</v>
      </c>
      <c r="N177">
        <f t="shared" si="13"/>
        <v>113.80412714002026</v>
      </c>
    </row>
    <row r="178" spans="1:14" ht="12.75">
      <c r="A178" t="s">
        <v>161</v>
      </c>
      <c r="B178" s="1">
        <v>36796</v>
      </c>
      <c r="C178" s="2">
        <v>0.36224537037037036</v>
      </c>
      <c r="D178" t="s">
        <v>449</v>
      </c>
      <c r="E178">
        <v>0.671</v>
      </c>
      <c r="F178">
        <v>9.0921</v>
      </c>
      <c r="G178" t="s">
        <v>450</v>
      </c>
      <c r="H178">
        <v>1.663</v>
      </c>
      <c r="I178">
        <v>72.5694</v>
      </c>
      <c r="K178" s="2">
        <v>0.361805555555555</v>
      </c>
      <c r="L178" s="3">
        <f t="shared" si="11"/>
        <v>271.3618055555556</v>
      </c>
      <c r="M178">
        <f t="shared" si="14"/>
        <v>485.3840089829577</v>
      </c>
      <c r="N178">
        <f t="shared" si="13"/>
        <v>112.22774927913778</v>
      </c>
    </row>
    <row r="179" spans="1:14" ht="12.75">
      <c r="A179" t="s">
        <v>162</v>
      </c>
      <c r="B179" s="1">
        <v>36796</v>
      </c>
      <c r="C179" s="2">
        <v>0.3643402777777778</v>
      </c>
      <c r="D179" t="s">
        <v>449</v>
      </c>
      <c r="E179">
        <v>0.671</v>
      </c>
      <c r="F179">
        <v>8.9046</v>
      </c>
      <c r="G179" t="s">
        <v>450</v>
      </c>
      <c r="H179">
        <v>1.663</v>
      </c>
      <c r="I179">
        <v>73.1736</v>
      </c>
      <c r="K179" s="2">
        <v>0.363888888888889</v>
      </c>
      <c r="L179" s="3">
        <f t="shared" si="11"/>
        <v>271.3638888888889</v>
      </c>
      <c r="M179">
        <f t="shared" si="14"/>
        <v>475.37427507282644</v>
      </c>
      <c r="N179">
        <f t="shared" si="13"/>
        <v>112.95215413428318</v>
      </c>
    </row>
    <row r="180" spans="1:14" ht="12.75">
      <c r="A180" t="s">
        <v>163</v>
      </c>
      <c r="B180" s="1">
        <v>36796</v>
      </c>
      <c r="C180" s="2">
        <v>0.36642361111111116</v>
      </c>
      <c r="D180" t="s">
        <v>449</v>
      </c>
      <c r="E180">
        <v>0.673</v>
      </c>
      <c r="F180">
        <v>9.085</v>
      </c>
      <c r="G180" t="s">
        <v>450</v>
      </c>
      <c r="H180">
        <v>1.665</v>
      </c>
      <c r="I180">
        <v>75.8019</v>
      </c>
      <c r="K180" s="2">
        <v>0.365972222222222</v>
      </c>
      <c r="L180" s="3">
        <f t="shared" si="11"/>
        <v>271.36597222222224</v>
      </c>
      <c r="M180">
        <f t="shared" si="14"/>
        <v>485.0049737255607</v>
      </c>
      <c r="N180">
        <f t="shared" si="13"/>
        <v>116.10335122262919</v>
      </c>
    </row>
    <row r="181" spans="1:14" ht="12.75">
      <c r="A181" t="s">
        <v>164</v>
      </c>
      <c r="B181" s="1">
        <v>36796</v>
      </c>
      <c r="C181" s="2">
        <v>0.36850694444444443</v>
      </c>
      <c r="D181" t="s">
        <v>449</v>
      </c>
      <c r="E181">
        <v>0.673</v>
      </c>
      <c r="F181">
        <v>9.1582</v>
      </c>
      <c r="G181" t="s">
        <v>450</v>
      </c>
      <c r="H181">
        <v>1.663</v>
      </c>
      <c r="I181">
        <v>73.8715</v>
      </c>
      <c r="K181" s="2">
        <v>0.368055555555555</v>
      </c>
      <c r="L181" s="3">
        <f t="shared" si="11"/>
        <v>271.36805555555554</v>
      </c>
      <c r="M181">
        <f t="shared" si="14"/>
        <v>488.912773844076</v>
      </c>
      <c r="N181">
        <f t="shared" si="13"/>
        <v>113.78890049046655</v>
      </c>
    </row>
    <row r="182" spans="1:14" ht="12.75">
      <c r="A182" t="s">
        <v>165</v>
      </c>
      <c r="B182" s="1">
        <v>36796</v>
      </c>
      <c r="C182" s="2">
        <v>0.3705902777777778</v>
      </c>
      <c r="D182" t="s">
        <v>449</v>
      </c>
      <c r="E182">
        <v>0.671</v>
      </c>
      <c r="F182">
        <v>9.2198</v>
      </c>
      <c r="G182" t="s">
        <v>450</v>
      </c>
      <c r="H182">
        <v>1.661</v>
      </c>
      <c r="I182">
        <v>73.0871</v>
      </c>
      <c r="K182" s="2">
        <v>0.370138888888889</v>
      </c>
      <c r="L182" s="3">
        <f t="shared" si="11"/>
        <v>271.3701388888889</v>
      </c>
      <c r="M182">
        <f t="shared" si="14"/>
        <v>492.20130509135106</v>
      </c>
      <c r="N182">
        <f t="shared" si="13"/>
        <v>112.84844506448829</v>
      </c>
    </row>
    <row r="183" spans="1:14" ht="12.75">
      <c r="A183" t="s">
        <v>166</v>
      </c>
      <c r="B183" s="1">
        <v>36796</v>
      </c>
      <c r="C183" s="2">
        <v>0.3726736111111111</v>
      </c>
      <c r="D183" t="s">
        <v>449</v>
      </c>
      <c r="E183">
        <v>0.671</v>
      </c>
      <c r="F183">
        <v>9.7324</v>
      </c>
      <c r="G183" t="s">
        <v>450</v>
      </c>
      <c r="H183">
        <v>1.66</v>
      </c>
      <c r="I183">
        <v>75.2747</v>
      </c>
      <c r="K183" s="2">
        <v>0.372222222222222</v>
      </c>
      <c r="L183" s="3">
        <f t="shared" si="11"/>
        <v>271.3722222222222</v>
      </c>
      <c r="M183">
        <f t="shared" si="14"/>
        <v>519.5665829704619</v>
      </c>
      <c r="N183">
        <f t="shared" si="13"/>
        <v>115.47126542383299</v>
      </c>
    </row>
    <row r="184" spans="1:14" ht="12.75">
      <c r="A184" t="s">
        <v>167</v>
      </c>
      <c r="B184" s="1">
        <v>36796</v>
      </c>
      <c r="C184" s="2">
        <v>0.37475694444444446</v>
      </c>
      <c r="D184" t="s">
        <v>449</v>
      </c>
      <c r="E184">
        <v>0.671</v>
      </c>
      <c r="F184">
        <v>9.1851</v>
      </c>
      <c r="G184" t="s">
        <v>450</v>
      </c>
      <c r="H184">
        <v>1.66</v>
      </c>
      <c r="I184">
        <v>73.0266</v>
      </c>
      <c r="K184" s="2">
        <v>0.374305555555555</v>
      </c>
      <c r="L184" s="3">
        <f t="shared" si="11"/>
        <v>271.37430555555557</v>
      </c>
      <c r="M184">
        <f t="shared" si="14"/>
        <v>490.3488370023828</v>
      </c>
      <c r="N184">
        <f t="shared" si="13"/>
        <v>112.77590866307108</v>
      </c>
    </row>
    <row r="185" spans="1:14" ht="12.75">
      <c r="A185" t="s">
        <v>168</v>
      </c>
      <c r="B185" s="1">
        <v>36796</v>
      </c>
      <c r="C185" s="2">
        <v>0.3768518518518518</v>
      </c>
      <c r="D185" t="s">
        <v>449</v>
      </c>
      <c r="E185">
        <v>0.671</v>
      </c>
      <c r="F185">
        <v>8.8051</v>
      </c>
      <c r="G185" t="s">
        <v>450</v>
      </c>
      <c r="H185">
        <v>1.658</v>
      </c>
      <c r="I185">
        <v>75.479</v>
      </c>
      <c r="K185" s="2">
        <v>0.376388888888889</v>
      </c>
      <c r="L185" s="3">
        <f t="shared" si="11"/>
        <v>271.37638888888887</v>
      </c>
      <c r="M185">
        <f t="shared" si="14"/>
        <v>470.06244294451676</v>
      </c>
      <c r="N185">
        <f t="shared" si="13"/>
        <v>115.71621066035434</v>
      </c>
    </row>
    <row r="186" spans="1:14" ht="12.75">
      <c r="A186" t="s">
        <v>169</v>
      </c>
      <c r="B186" s="1">
        <v>36796</v>
      </c>
      <c r="C186" s="2">
        <v>0.3789351851851852</v>
      </c>
      <c r="D186" t="s">
        <v>449</v>
      </c>
      <c r="E186">
        <v>0.673</v>
      </c>
      <c r="F186">
        <v>9.3944</v>
      </c>
      <c r="G186" t="s">
        <v>450</v>
      </c>
      <c r="H186">
        <v>1.66</v>
      </c>
      <c r="I186">
        <v>73.4855</v>
      </c>
      <c r="K186" s="2">
        <v>0.378472222222222</v>
      </c>
      <c r="L186" s="3">
        <f t="shared" si="11"/>
        <v>271.37847222222223</v>
      </c>
      <c r="M186">
        <f t="shared" si="14"/>
        <v>501.52236930846533</v>
      </c>
      <c r="N186">
        <f t="shared" si="13"/>
        <v>113.32610625993667</v>
      </c>
    </row>
    <row r="187" spans="1:14" ht="12.75">
      <c r="A187" t="s">
        <v>170</v>
      </c>
      <c r="B187" s="1">
        <v>36796</v>
      </c>
      <c r="C187" s="2">
        <v>0.3810185185185185</v>
      </c>
      <c r="D187" t="s">
        <v>449</v>
      </c>
      <c r="E187">
        <v>0.671</v>
      </c>
      <c r="F187">
        <v>9.1595</v>
      </c>
      <c r="G187" t="s">
        <v>450</v>
      </c>
      <c r="H187">
        <v>1.658</v>
      </c>
      <c r="I187">
        <v>74.2494</v>
      </c>
      <c r="K187" s="2">
        <v>0.380555555555555</v>
      </c>
      <c r="L187" s="3">
        <f t="shared" si="11"/>
        <v>271.38055555555553</v>
      </c>
      <c r="M187">
        <f t="shared" si="14"/>
        <v>488.9821746658529</v>
      </c>
      <c r="N187">
        <f t="shared" si="13"/>
        <v>114.24198323584793</v>
      </c>
    </row>
    <row r="188" spans="1:14" ht="12.75">
      <c r="A188" t="s">
        <v>171</v>
      </c>
      <c r="B188" s="1">
        <v>36796</v>
      </c>
      <c r="C188" s="2">
        <v>0.38310185185185186</v>
      </c>
      <c r="D188" t="s">
        <v>449</v>
      </c>
      <c r="E188">
        <v>0.671</v>
      </c>
      <c r="F188">
        <v>8.8514</v>
      </c>
      <c r="G188" t="s">
        <v>450</v>
      </c>
      <c r="H188">
        <v>1.66</v>
      </c>
      <c r="I188">
        <v>73.6504</v>
      </c>
      <c r="K188" s="2">
        <v>0.382638888888889</v>
      </c>
      <c r="L188" s="3">
        <f t="shared" si="11"/>
        <v>271.3826388888889</v>
      </c>
      <c r="M188">
        <f t="shared" si="14"/>
        <v>472.53417990472514</v>
      </c>
      <c r="N188">
        <f t="shared" si="13"/>
        <v>113.52381291437806</v>
      </c>
    </row>
    <row r="189" spans="1:14" ht="12.75">
      <c r="A189" t="s">
        <v>172</v>
      </c>
      <c r="B189" s="1">
        <v>36796</v>
      </c>
      <c r="C189" s="2">
        <v>0.38518518518518513</v>
      </c>
      <c r="D189" t="s">
        <v>449</v>
      </c>
      <c r="E189">
        <v>0.671</v>
      </c>
      <c r="F189">
        <v>9.2346</v>
      </c>
      <c r="G189" t="s">
        <v>450</v>
      </c>
      <c r="H189">
        <v>1.658</v>
      </c>
      <c r="I189">
        <v>71.968</v>
      </c>
      <c r="K189" s="2">
        <v>0.384722222222222</v>
      </c>
      <c r="L189" s="3">
        <f t="shared" si="11"/>
        <v>271.3847222222222</v>
      </c>
      <c r="M189">
        <f t="shared" si="14"/>
        <v>492.9914067546575</v>
      </c>
      <c r="N189">
        <f t="shared" si="13"/>
        <v>111.50670148058694</v>
      </c>
    </row>
    <row r="190" spans="1:14" ht="12.75">
      <c r="A190" t="s">
        <v>173</v>
      </c>
      <c r="B190" s="1">
        <v>36796</v>
      </c>
      <c r="C190" s="2">
        <v>0.3872685185185185</v>
      </c>
      <c r="D190" t="s">
        <v>449</v>
      </c>
      <c r="E190">
        <v>0.671</v>
      </c>
      <c r="F190">
        <v>9.753</v>
      </c>
      <c r="G190" t="s">
        <v>450</v>
      </c>
      <c r="H190">
        <v>1.658</v>
      </c>
      <c r="I190">
        <v>71.1465</v>
      </c>
      <c r="K190" s="2">
        <v>0.386805555555555</v>
      </c>
      <c r="L190" s="3">
        <f t="shared" si="11"/>
        <v>271.38680555555555</v>
      </c>
      <c r="M190">
        <f t="shared" si="14"/>
        <v>520.6663190693884</v>
      </c>
      <c r="N190">
        <f t="shared" si="13"/>
        <v>110.52176505473133</v>
      </c>
    </row>
    <row r="191" spans="1:14" ht="12.75">
      <c r="A191" t="s">
        <v>174</v>
      </c>
      <c r="B191" s="1">
        <v>36796</v>
      </c>
      <c r="C191" s="2">
        <v>0.38936342592592593</v>
      </c>
      <c r="D191" t="s">
        <v>449</v>
      </c>
      <c r="E191">
        <v>0.67</v>
      </c>
      <c r="F191">
        <v>9.4829</v>
      </c>
      <c r="G191" t="s">
        <v>450</v>
      </c>
      <c r="H191">
        <v>1.656</v>
      </c>
      <c r="I191">
        <v>72.7773</v>
      </c>
      <c r="K191" s="2">
        <v>0.388888888888889</v>
      </c>
      <c r="L191" s="3">
        <f t="shared" si="11"/>
        <v>271.3888888888889</v>
      </c>
      <c r="M191">
        <f t="shared" si="14"/>
        <v>506.24696371404735</v>
      </c>
      <c r="N191">
        <f t="shared" si="13"/>
        <v>112.47701073128067</v>
      </c>
    </row>
    <row r="192" spans="1:14" ht="12.75">
      <c r="A192" t="s">
        <v>175</v>
      </c>
      <c r="B192" s="1">
        <v>36796</v>
      </c>
      <c r="C192" s="2">
        <v>0.39143518518518516</v>
      </c>
      <c r="D192" t="s">
        <v>449</v>
      </c>
      <c r="E192">
        <v>0.676</v>
      </c>
      <c r="F192">
        <v>9.451</v>
      </c>
      <c r="G192" t="s">
        <v>450</v>
      </c>
      <c r="H192">
        <v>1.661</v>
      </c>
      <c r="I192">
        <v>71.6708</v>
      </c>
      <c r="K192" s="2">
        <v>0.390972222222222</v>
      </c>
      <c r="L192" s="3">
        <f t="shared" si="11"/>
        <v>271.3909722222222</v>
      </c>
      <c r="M192">
        <f t="shared" si="14"/>
        <v>504.543974318137</v>
      </c>
      <c r="N192">
        <f t="shared" si="13"/>
        <v>111.15037390205461</v>
      </c>
    </row>
    <row r="193" spans="1:14" ht="12.75">
      <c r="A193" t="s">
        <v>176</v>
      </c>
      <c r="B193" s="1">
        <v>36796</v>
      </c>
      <c r="C193" s="2">
        <v>0.3935300925925926</v>
      </c>
      <c r="D193" t="s">
        <v>449</v>
      </c>
      <c r="E193">
        <v>0.671</v>
      </c>
      <c r="F193">
        <v>9.9915</v>
      </c>
      <c r="G193" t="s">
        <v>450</v>
      </c>
      <c r="H193">
        <v>1.658</v>
      </c>
      <c r="I193">
        <v>70.5016</v>
      </c>
      <c r="K193" s="2">
        <v>0.393055555555555</v>
      </c>
      <c r="L193" s="3">
        <f t="shared" si="11"/>
        <v>271.3930555555556</v>
      </c>
      <c r="M193">
        <f t="shared" si="14"/>
        <v>533.3987006030754</v>
      </c>
      <c r="N193">
        <f t="shared" si="13"/>
        <v>109.74856298408704</v>
      </c>
    </row>
    <row r="194" spans="1:14" ht="12.75">
      <c r="A194" t="s">
        <v>177</v>
      </c>
      <c r="B194" s="1">
        <v>36796</v>
      </c>
      <c r="C194" s="2">
        <v>0.3956134259259259</v>
      </c>
      <c r="D194" t="s">
        <v>449</v>
      </c>
      <c r="E194">
        <v>0.67</v>
      </c>
      <c r="F194">
        <v>9.9772</v>
      </c>
      <c r="G194" t="s">
        <v>450</v>
      </c>
      <c r="H194">
        <v>1.656</v>
      </c>
      <c r="I194">
        <v>72.9068</v>
      </c>
      <c r="K194" s="2">
        <v>0.395138888888889</v>
      </c>
      <c r="L194" s="3">
        <f t="shared" si="11"/>
        <v>271.3951388888889</v>
      </c>
      <c r="M194">
        <f t="shared" si="14"/>
        <v>532.6352915635294</v>
      </c>
      <c r="N194">
        <f t="shared" si="13"/>
        <v>112.63227459877706</v>
      </c>
    </row>
    <row r="195" spans="1:14" ht="12.75">
      <c r="A195" t="s">
        <v>178</v>
      </c>
      <c r="B195" s="1">
        <v>36796</v>
      </c>
      <c r="C195" s="2">
        <v>0.3976967592592593</v>
      </c>
      <c r="D195" t="s">
        <v>449</v>
      </c>
      <c r="E195">
        <v>0.671</v>
      </c>
      <c r="F195">
        <v>9.8079</v>
      </c>
      <c r="G195" t="s">
        <v>450</v>
      </c>
      <c r="H195">
        <v>1.658</v>
      </c>
      <c r="I195">
        <v>73.0028</v>
      </c>
      <c r="K195" s="2">
        <v>0.397222222222222</v>
      </c>
      <c r="L195" s="3">
        <f t="shared" si="11"/>
        <v>271.39722222222224</v>
      </c>
      <c r="M195">
        <f t="shared" si="14"/>
        <v>523.5971691582748</v>
      </c>
      <c r="N195">
        <f t="shared" si="13"/>
        <v>112.74737368201764</v>
      </c>
    </row>
    <row r="196" spans="1:14" ht="12.75">
      <c r="A196" t="s">
        <v>179</v>
      </c>
      <c r="B196" s="1">
        <v>36796</v>
      </c>
      <c r="C196" s="2">
        <v>0.39978009259259256</v>
      </c>
      <c r="D196" t="s">
        <v>449</v>
      </c>
      <c r="E196">
        <v>0.671</v>
      </c>
      <c r="F196">
        <v>11.7476</v>
      </c>
      <c r="G196" t="s">
        <v>450</v>
      </c>
      <c r="H196">
        <v>1.658</v>
      </c>
      <c r="I196">
        <v>72.3126</v>
      </c>
      <c r="K196" s="2">
        <v>0.399305555555555</v>
      </c>
      <c r="L196" s="3">
        <f t="shared" si="11"/>
        <v>271.39930555555554</v>
      </c>
      <c r="M196">
        <f t="shared" si="14"/>
        <v>627.1485337741769</v>
      </c>
      <c r="N196">
        <f t="shared" si="13"/>
        <v>111.91985923146925</v>
      </c>
    </row>
    <row r="197" spans="1:14" ht="12.75">
      <c r="A197" t="s">
        <v>180</v>
      </c>
      <c r="B197" s="1">
        <v>36796</v>
      </c>
      <c r="C197" s="2">
        <v>0.40186342592592594</v>
      </c>
      <c r="D197" t="s">
        <v>449</v>
      </c>
      <c r="E197">
        <v>0.67</v>
      </c>
      <c r="F197">
        <v>10.3054</v>
      </c>
      <c r="G197" t="s">
        <v>450</v>
      </c>
      <c r="H197">
        <v>1.656</v>
      </c>
      <c r="I197">
        <v>71.8698</v>
      </c>
      <c r="K197" s="2">
        <v>0.401388888888889</v>
      </c>
      <c r="L197" s="3">
        <f t="shared" si="11"/>
        <v>271.4013888888889</v>
      </c>
      <c r="M197">
        <f t="shared" si="14"/>
        <v>550.1563297998232</v>
      </c>
      <c r="N197">
        <f t="shared" si="13"/>
        <v>111.38896471002207</v>
      </c>
    </row>
    <row r="198" spans="1:14" ht="12.75">
      <c r="A198" t="s">
        <v>181</v>
      </c>
      <c r="B198" s="1">
        <v>36796</v>
      </c>
      <c r="C198" s="2">
        <v>0.4039467592592592</v>
      </c>
      <c r="D198" t="s">
        <v>449</v>
      </c>
      <c r="E198">
        <v>0.671</v>
      </c>
      <c r="F198">
        <v>10.6098</v>
      </c>
      <c r="G198" t="s">
        <v>450</v>
      </c>
      <c r="H198">
        <v>1.658</v>
      </c>
      <c r="I198">
        <v>73.01</v>
      </c>
      <c r="K198" s="2">
        <v>0.403472222222222</v>
      </c>
      <c r="L198" s="3">
        <f aca="true" t="shared" si="15" ref="L198:L261">B198-DATE(1999,12,31)+K198</f>
        <v>271.4034722222222</v>
      </c>
      <c r="M198">
        <f t="shared" si="14"/>
        <v>566.4067991451242</v>
      </c>
      <c r="N198">
        <f t="shared" si="13"/>
        <v>112.75600611326072</v>
      </c>
    </row>
    <row r="199" spans="1:14" ht="12.75">
      <c r="A199" t="s">
        <v>182</v>
      </c>
      <c r="B199" s="1">
        <v>36796</v>
      </c>
      <c r="C199" s="2">
        <v>0.40609953703703705</v>
      </c>
      <c r="D199" t="s">
        <v>449</v>
      </c>
      <c r="E199">
        <v>0.671</v>
      </c>
      <c r="F199">
        <v>10.845</v>
      </c>
      <c r="G199" t="s">
        <v>450</v>
      </c>
      <c r="H199">
        <v>1.658</v>
      </c>
      <c r="I199">
        <v>74.3885</v>
      </c>
      <c r="K199" s="2">
        <v>0.405555555555555</v>
      </c>
      <c r="L199" s="3">
        <f t="shared" si="15"/>
        <v>271.40555555555557</v>
      </c>
      <c r="M199">
        <f t="shared" si="14"/>
        <v>578.9630093619929</v>
      </c>
      <c r="N199">
        <f t="shared" si="13"/>
        <v>114.40875701166837</v>
      </c>
    </row>
    <row r="200" spans="1:14" ht="12.75">
      <c r="A200" t="s">
        <v>183</v>
      </c>
      <c r="B200" s="1">
        <v>36796</v>
      </c>
      <c r="C200" s="2">
        <v>0.408125</v>
      </c>
      <c r="D200" t="s">
        <v>449</v>
      </c>
      <c r="E200">
        <v>0.67</v>
      </c>
      <c r="F200">
        <v>10.4786</v>
      </c>
      <c r="G200" t="s">
        <v>450</v>
      </c>
      <c r="H200">
        <v>1.656</v>
      </c>
      <c r="I200">
        <v>72.6812</v>
      </c>
      <c r="K200" s="2">
        <v>0.407638888888889</v>
      </c>
      <c r="L200" s="3">
        <f t="shared" si="15"/>
        <v>271.40763888888887</v>
      </c>
      <c r="M200">
        <f t="shared" si="14"/>
        <v>559.4026546704084</v>
      </c>
      <c r="N200">
        <f t="shared" si="13"/>
        <v>112.36179175316173</v>
      </c>
    </row>
    <row r="201" spans="1:14" ht="12.75">
      <c r="A201" t="s">
        <v>184</v>
      </c>
      <c r="B201" s="1">
        <v>36796</v>
      </c>
      <c r="C201" s="2">
        <v>0.41020833333333334</v>
      </c>
      <c r="D201" t="s">
        <v>449</v>
      </c>
      <c r="E201">
        <v>0.67</v>
      </c>
      <c r="F201">
        <v>10.0239</v>
      </c>
      <c r="G201" t="s">
        <v>450</v>
      </c>
      <c r="H201">
        <v>1.655</v>
      </c>
      <c r="I201">
        <v>71.1564</v>
      </c>
      <c r="K201" s="2">
        <v>0.409722222222222</v>
      </c>
      <c r="L201" s="3">
        <f t="shared" si="15"/>
        <v>271.40972222222223</v>
      </c>
      <c r="M201">
        <f t="shared" si="14"/>
        <v>535.128382622746</v>
      </c>
      <c r="N201">
        <f t="shared" si="13"/>
        <v>110.53363464769055</v>
      </c>
    </row>
    <row r="202" spans="1:14" ht="12.75">
      <c r="A202" t="s">
        <v>185</v>
      </c>
      <c r="B202" s="1">
        <v>36796</v>
      </c>
      <c r="C202" s="2">
        <v>0.41229166666666667</v>
      </c>
      <c r="D202" t="s">
        <v>449</v>
      </c>
      <c r="E202">
        <v>0.671</v>
      </c>
      <c r="F202">
        <v>10.2344</v>
      </c>
      <c r="G202" t="s">
        <v>450</v>
      </c>
      <c r="H202">
        <v>1.656</v>
      </c>
      <c r="I202">
        <v>68.1236</v>
      </c>
      <c r="K202" s="2">
        <v>0.411805555555555</v>
      </c>
      <c r="L202" s="3">
        <f t="shared" si="15"/>
        <v>271.41180555555553</v>
      </c>
      <c r="M202">
        <f t="shared" si="14"/>
        <v>546.3659772258535</v>
      </c>
      <c r="N202">
        <f t="shared" si="13"/>
        <v>106.89746277631522</v>
      </c>
    </row>
    <row r="203" spans="1:14" ht="12.75">
      <c r="A203" t="s">
        <v>186</v>
      </c>
      <c r="B203" s="1">
        <v>36796</v>
      </c>
      <c r="C203" s="2">
        <v>0.414375</v>
      </c>
      <c r="D203" t="s">
        <v>449</v>
      </c>
      <c r="E203">
        <v>0.675</v>
      </c>
      <c r="F203">
        <v>9.9177</v>
      </c>
      <c r="G203" t="s">
        <v>450</v>
      </c>
      <c r="H203">
        <v>1.66</v>
      </c>
      <c r="I203">
        <v>71.9915</v>
      </c>
      <c r="K203" s="2">
        <v>0.413888888888889</v>
      </c>
      <c r="L203" s="3">
        <f t="shared" si="15"/>
        <v>271.4138888888889</v>
      </c>
      <c r="M203">
        <f t="shared" si="14"/>
        <v>529.4588693360478</v>
      </c>
      <c r="N203">
        <f t="shared" si="13"/>
        <v>111.53487677700517</v>
      </c>
    </row>
    <row r="204" spans="1:14" ht="12.75">
      <c r="A204" t="s">
        <v>187</v>
      </c>
      <c r="B204" s="1">
        <v>36796</v>
      </c>
      <c r="C204" s="2">
        <v>0.4164583333333333</v>
      </c>
      <c r="D204" t="s">
        <v>449</v>
      </c>
      <c r="E204">
        <v>0.67</v>
      </c>
      <c r="F204">
        <v>9.2259</v>
      </c>
      <c r="G204" t="s">
        <v>450</v>
      </c>
      <c r="H204">
        <v>1.655</v>
      </c>
      <c r="I204">
        <v>71.7816</v>
      </c>
      <c r="K204" s="2">
        <v>0.415972222222222</v>
      </c>
      <c r="L204" s="3">
        <f t="shared" si="15"/>
        <v>271.4159722222222</v>
      </c>
      <c r="M204">
        <f>$O$4/AVERAGE($P$207,$P$47)*F204*40</f>
        <v>493.5276723764181</v>
      </c>
      <c r="N204">
        <f>$O$4/AVERAGE($P$207,$P$47)*I204</f>
        <v>95.99661270839455</v>
      </c>
    </row>
    <row r="205" spans="1:17" ht="12.75">
      <c r="A205" t="s">
        <v>188</v>
      </c>
      <c r="B205" s="1">
        <v>36796</v>
      </c>
      <c r="C205" s="2">
        <v>0.41854166666666665</v>
      </c>
      <c r="D205" t="s">
        <v>449</v>
      </c>
      <c r="E205">
        <v>0.67</v>
      </c>
      <c r="F205">
        <v>8.8374</v>
      </c>
      <c r="G205" t="s">
        <v>450</v>
      </c>
      <c r="H205">
        <v>1.655</v>
      </c>
      <c r="I205">
        <v>211.4167</v>
      </c>
      <c r="K205" s="2">
        <v>0.418055555555555</v>
      </c>
      <c r="L205" s="3">
        <f t="shared" si="15"/>
        <v>271.41805555555555</v>
      </c>
      <c r="M205" t="s">
        <v>457</v>
      </c>
      <c r="N205" t="s">
        <v>457</v>
      </c>
      <c r="P205" t="s">
        <v>458</v>
      </c>
      <c r="Q205" t="s">
        <v>449</v>
      </c>
    </row>
    <row r="206" spans="1:14" ht="12.75">
      <c r="A206" t="s">
        <v>189</v>
      </c>
      <c r="B206" s="1">
        <v>36796</v>
      </c>
      <c r="C206" s="2">
        <v>0.420625</v>
      </c>
      <c r="D206" t="s">
        <v>449</v>
      </c>
      <c r="E206">
        <v>0.671</v>
      </c>
      <c r="F206">
        <v>9.4528</v>
      </c>
      <c r="G206" t="s">
        <v>450</v>
      </c>
      <c r="H206">
        <v>1.655</v>
      </c>
      <c r="I206">
        <v>207.5202</v>
      </c>
      <c r="K206" s="2">
        <v>0.420138888888889</v>
      </c>
      <c r="L206" s="3">
        <f t="shared" si="15"/>
        <v>271.4201388888889</v>
      </c>
      <c r="M206" t="s">
        <v>457</v>
      </c>
      <c r="N206" t="s">
        <v>457</v>
      </c>
    </row>
    <row r="207" spans="1:17" ht="12.75">
      <c r="A207" t="s">
        <v>190</v>
      </c>
      <c r="B207" s="1">
        <v>36796</v>
      </c>
      <c r="C207" s="2">
        <v>0.42271990740740745</v>
      </c>
      <c r="D207" t="s">
        <v>449</v>
      </c>
      <c r="E207">
        <v>0.67</v>
      </c>
      <c r="F207">
        <v>9.1882</v>
      </c>
      <c r="G207" t="s">
        <v>450</v>
      </c>
      <c r="H207">
        <v>1.655</v>
      </c>
      <c r="I207">
        <v>208.4343</v>
      </c>
      <c r="K207" s="2">
        <v>0.422222222222222</v>
      </c>
      <c r="L207" s="3">
        <f t="shared" si="15"/>
        <v>271.4222222222222</v>
      </c>
      <c r="M207" t="s">
        <v>457</v>
      </c>
      <c r="N207" t="s">
        <v>457</v>
      </c>
      <c r="P207">
        <f>AVERAGE(I206:I208)</f>
        <v>209.4673</v>
      </c>
      <c r="Q207">
        <f>AVERAGE(F206:F208)</f>
        <v>9.389333333333333</v>
      </c>
    </row>
    <row r="208" spans="1:17" ht="12.75">
      <c r="A208" t="s">
        <v>191</v>
      </c>
      <c r="B208" s="1">
        <v>36796</v>
      </c>
      <c r="C208" s="2">
        <v>0.4248032407407407</v>
      </c>
      <c r="D208" t="s">
        <v>449</v>
      </c>
      <c r="E208">
        <v>0.67</v>
      </c>
      <c r="F208">
        <v>9.527</v>
      </c>
      <c r="G208" t="s">
        <v>450</v>
      </c>
      <c r="H208">
        <v>1.653</v>
      </c>
      <c r="I208">
        <v>212.4474</v>
      </c>
      <c r="K208" s="2">
        <v>0.424305555555555</v>
      </c>
      <c r="L208" s="3">
        <f t="shared" si="15"/>
        <v>271.4243055555556</v>
      </c>
      <c r="M208" t="s">
        <v>457</v>
      </c>
      <c r="N208" t="s">
        <v>457</v>
      </c>
      <c r="P208">
        <f>STDEV(I206:I208)</f>
        <v>2.6210001354444827</v>
      </c>
      <c r="Q208">
        <f>STDEV(F206:F208)</f>
        <v>0.1780937206454805</v>
      </c>
    </row>
    <row r="209" spans="1:14" ht="12.75">
      <c r="A209" t="s">
        <v>457</v>
      </c>
      <c r="B209" s="1">
        <v>36796</v>
      </c>
      <c r="C209">
        <f>AVERAGE(C208,C210)</f>
        <v>0.42688657407407404</v>
      </c>
      <c r="D209" t="s">
        <v>449</v>
      </c>
      <c r="E209" t="s">
        <v>457</v>
      </c>
      <c r="F209" t="s">
        <v>457</v>
      </c>
      <c r="G209" t="s">
        <v>450</v>
      </c>
      <c r="H209" t="s">
        <v>457</v>
      </c>
      <c r="I209" t="s">
        <v>457</v>
      </c>
      <c r="K209" s="2">
        <v>0.426388888888889</v>
      </c>
      <c r="L209" s="3">
        <f t="shared" si="15"/>
        <v>271.4263888888889</v>
      </c>
      <c r="M209" t="s">
        <v>457</v>
      </c>
      <c r="N209" t="s">
        <v>457</v>
      </c>
    </row>
    <row r="210" spans="1:14" ht="12.75">
      <c r="A210" t="s">
        <v>192</v>
      </c>
      <c r="B210" s="1">
        <v>36796</v>
      </c>
      <c r="C210" s="2">
        <v>0.42896990740740737</v>
      </c>
      <c r="D210" t="s">
        <v>449</v>
      </c>
      <c r="E210">
        <v>0.67</v>
      </c>
      <c r="F210">
        <v>9.2799</v>
      </c>
      <c r="G210" t="s">
        <v>450</v>
      </c>
      <c r="H210">
        <v>1.655</v>
      </c>
      <c r="I210">
        <v>73.4305</v>
      </c>
      <c r="K210" s="2">
        <v>0.428472222222222</v>
      </c>
      <c r="L210" s="3">
        <f t="shared" si="15"/>
        <v>271.42847222222224</v>
      </c>
      <c r="M210">
        <f aca="true" t="shared" si="16" ref="M210:M272">500*F210/AVERAGE($Q$367,$Q$207)</f>
        <v>492.25364066511537</v>
      </c>
      <c r="N210">
        <f aca="true" t="shared" si="17" ref="N210:N219">(277-103)/(-62+(AVERAGE($P$207,$P$367)))*I210+277-((277-103)/(-62+(AVERAGE($P$207,$P$367)))*210)</f>
        <v>116.9994815472918</v>
      </c>
    </row>
    <row r="211" spans="1:14" ht="12.75">
      <c r="A211" t="s">
        <v>193</v>
      </c>
      <c r="B211" s="1">
        <v>36796</v>
      </c>
      <c r="C211" s="2">
        <v>0.43105324074074075</v>
      </c>
      <c r="D211" t="s">
        <v>449</v>
      </c>
      <c r="E211">
        <v>0.671</v>
      </c>
      <c r="F211">
        <v>9.868</v>
      </c>
      <c r="G211" t="s">
        <v>450</v>
      </c>
      <c r="H211">
        <v>1.655</v>
      </c>
      <c r="I211">
        <v>72.4112</v>
      </c>
      <c r="K211" s="2">
        <v>0.430555555555555</v>
      </c>
      <c r="L211" s="3">
        <f t="shared" si="15"/>
        <v>271.43055555555554</v>
      </c>
      <c r="M211">
        <f t="shared" si="16"/>
        <v>523.4494904129741</v>
      </c>
      <c r="N211">
        <f t="shared" si="17"/>
        <v>115.80530181859069</v>
      </c>
    </row>
    <row r="212" spans="1:14" ht="12.75">
      <c r="A212" t="s">
        <v>194</v>
      </c>
      <c r="B212" s="1">
        <v>36796</v>
      </c>
      <c r="C212" s="2">
        <v>0.4331365740740741</v>
      </c>
      <c r="D212" t="s">
        <v>449</v>
      </c>
      <c r="E212">
        <v>0.67</v>
      </c>
      <c r="F212">
        <v>9.9138</v>
      </c>
      <c r="G212" t="s">
        <v>450</v>
      </c>
      <c r="H212">
        <v>1.655</v>
      </c>
      <c r="I212">
        <v>70.2506</v>
      </c>
      <c r="K212" s="2">
        <v>0.432638888888889</v>
      </c>
      <c r="L212" s="3">
        <f t="shared" si="15"/>
        <v>271.4326388888889</v>
      </c>
      <c r="M212">
        <f t="shared" si="16"/>
        <v>525.8789580518993</v>
      </c>
      <c r="N212">
        <f t="shared" si="17"/>
        <v>113.27401100937692</v>
      </c>
    </row>
    <row r="213" spans="1:14" ht="12.75">
      <c r="A213" t="s">
        <v>195</v>
      </c>
      <c r="B213" s="1">
        <v>36796</v>
      </c>
      <c r="C213" s="2">
        <v>0.4352314814814815</v>
      </c>
      <c r="D213" t="s">
        <v>449</v>
      </c>
      <c r="E213">
        <v>0.668</v>
      </c>
      <c r="F213">
        <v>8.9683</v>
      </c>
      <c r="G213" t="s">
        <v>450</v>
      </c>
      <c r="H213">
        <v>1.655</v>
      </c>
      <c r="I213">
        <v>75.5878</v>
      </c>
      <c r="K213" s="2">
        <v>0.434722222222222</v>
      </c>
      <c r="L213" s="3">
        <f t="shared" si="15"/>
        <v>271.4347222222222</v>
      </c>
      <c r="M213">
        <f t="shared" si="16"/>
        <v>475.724773497231</v>
      </c>
      <c r="N213">
        <f t="shared" si="17"/>
        <v>119.52690618059592</v>
      </c>
    </row>
    <row r="214" spans="1:14" ht="12.75">
      <c r="A214" t="s">
        <v>196</v>
      </c>
      <c r="B214" s="1">
        <v>36796</v>
      </c>
      <c r="C214" s="2">
        <v>0.43731481481481477</v>
      </c>
      <c r="D214" t="s">
        <v>449</v>
      </c>
      <c r="E214">
        <v>0.668</v>
      </c>
      <c r="F214">
        <v>9.0598</v>
      </c>
      <c r="G214" t="s">
        <v>450</v>
      </c>
      <c r="H214">
        <v>1.655</v>
      </c>
      <c r="I214">
        <v>70.5191</v>
      </c>
      <c r="K214" s="2">
        <v>0.436805555555556</v>
      </c>
      <c r="L214" s="3">
        <f t="shared" si="15"/>
        <v>271.43680555555557</v>
      </c>
      <c r="M214">
        <f t="shared" si="16"/>
        <v>480.578404260586</v>
      </c>
      <c r="N214">
        <f t="shared" si="17"/>
        <v>113.58857714020809</v>
      </c>
    </row>
    <row r="215" spans="1:14" ht="12.75">
      <c r="A215" t="s">
        <v>197</v>
      </c>
      <c r="B215" s="1">
        <v>36796</v>
      </c>
      <c r="C215" s="2">
        <v>0.43939814814814815</v>
      </c>
      <c r="D215" t="s">
        <v>449</v>
      </c>
      <c r="E215">
        <v>0.67</v>
      </c>
      <c r="F215">
        <v>9.8897</v>
      </c>
      <c r="G215" t="s">
        <v>450</v>
      </c>
      <c r="H215">
        <v>1.655</v>
      </c>
      <c r="I215">
        <v>73.6665</v>
      </c>
      <c r="K215" s="2">
        <v>0.438888888888889</v>
      </c>
      <c r="L215" s="3">
        <f t="shared" si="15"/>
        <v>271.43888888888887</v>
      </c>
      <c r="M215">
        <f t="shared" si="16"/>
        <v>524.600570058491</v>
      </c>
      <c r="N215">
        <f t="shared" si="17"/>
        <v>117.27597170325515</v>
      </c>
    </row>
    <row r="216" spans="1:14" ht="12.75">
      <c r="A216" t="s">
        <v>198</v>
      </c>
      <c r="B216" s="1">
        <v>36796</v>
      </c>
      <c r="C216" s="2">
        <v>0.44148148148148153</v>
      </c>
      <c r="D216" t="s">
        <v>449</v>
      </c>
      <c r="E216">
        <v>0.67</v>
      </c>
      <c r="F216">
        <v>11.3673</v>
      </c>
      <c r="G216" t="s">
        <v>450</v>
      </c>
      <c r="H216">
        <v>1.656</v>
      </c>
      <c r="I216">
        <v>72.41</v>
      </c>
      <c r="K216" s="2">
        <v>0.440972222222222</v>
      </c>
      <c r="L216" s="3">
        <f t="shared" si="15"/>
        <v>271.44097222222223</v>
      </c>
      <c r="M216">
        <f t="shared" si="16"/>
        <v>602.980076243555</v>
      </c>
      <c r="N216">
        <f t="shared" si="17"/>
        <v>115.80389593644173</v>
      </c>
    </row>
    <row r="217" spans="1:14" ht="12.75">
      <c r="A217" t="s">
        <v>199</v>
      </c>
      <c r="B217" s="1">
        <v>36796</v>
      </c>
      <c r="C217" s="2">
        <v>0.4435648148148148</v>
      </c>
      <c r="D217" t="s">
        <v>449</v>
      </c>
      <c r="E217">
        <v>0.67</v>
      </c>
      <c r="F217">
        <v>11.4451</v>
      </c>
      <c r="G217" t="s">
        <v>450</v>
      </c>
      <c r="H217">
        <v>1.656</v>
      </c>
      <c r="I217">
        <v>73.74</v>
      </c>
      <c r="K217" s="2">
        <v>0.443055555555556</v>
      </c>
      <c r="L217" s="3">
        <f t="shared" si="15"/>
        <v>271.44305555555553</v>
      </c>
      <c r="M217">
        <f t="shared" si="16"/>
        <v>607.1069885210306</v>
      </c>
      <c r="N217">
        <f t="shared" si="17"/>
        <v>117.36208198487935</v>
      </c>
    </row>
    <row r="218" spans="1:14" ht="12.75">
      <c r="A218" t="s">
        <v>200</v>
      </c>
      <c r="B218" s="1">
        <v>36796</v>
      </c>
      <c r="C218" s="2">
        <v>0.4456481481481482</v>
      </c>
      <c r="D218" t="s">
        <v>449</v>
      </c>
      <c r="E218">
        <v>0.67</v>
      </c>
      <c r="F218">
        <v>9.7864</v>
      </c>
      <c r="G218" t="s">
        <v>450</v>
      </c>
      <c r="H218">
        <v>1.655</v>
      </c>
      <c r="I218">
        <v>74.2403</v>
      </c>
      <c r="K218" s="2">
        <v>0.445138888888889</v>
      </c>
      <c r="L218" s="3">
        <f t="shared" si="15"/>
        <v>271.4451388888889</v>
      </c>
      <c r="M218">
        <f t="shared" si="16"/>
        <v>519.1210065846707</v>
      </c>
      <c r="N218">
        <f t="shared" si="17"/>
        <v>117.94821768415255</v>
      </c>
    </row>
    <row r="219" spans="1:14" ht="12.75">
      <c r="A219" t="s">
        <v>201</v>
      </c>
      <c r="B219" s="1">
        <v>36796</v>
      </c>
      <c r="C219" s="2">
        <v>0.44773148148148145</v>
      </c>
      <c r="D219" t="s">
        <v>449</v>
      </c>
      <c r="E219">
        <v>0.668</v>
      </c>
      <c r="F219">
        <v>9.7419</v>
      </c>
      <c r="G219" t="s">
        <v>450</v>
      </c>
      <c r="H219">
        <v>1.655</v>
      </c>
      <c r="I219">
        <v>74.6367</v>
      </c>
      <c r="K219" s="2">
        <v>0.447222222222222</v>
      </c>
      <c r="L219" s="3">
        <f t="shared" si="15"/>
        <v>271.4472222222222</v>
      </c>
      <c r="M219">
        <f t="shared" si="16"/>
        <v>516.7604976341865</v>
      </c>
      <c r="N219">
        <f t="shared" si="17"/>
        <v>118.41262742069443</v>
      </c>
    </row>
    <row r="220" spans="1:14" ht="12.75">
      <c r="A220" t="s">
        <v>457</v>
      </c>
      <c r="B220" s="1">
        <v>36796</v>
      </c>
      <c r="C220">
        <f>AVERAGE(C219,C221)</f>
        <v>0.4498206018518518</v>
      </c>
      <c r="D220" t="s">
        <v>449</v>
      </c>
      <c r="E220" t="s">
        <v>457</v>
      </c>
      <c r="F220" t="s">
        <v>457</v>
      </c>
      <c r="G220" t="s">
        <v>450</v>
      </c>
      <c r="H220" t="s">
        <v>457</v>
      </c>
      <c r="I220" t="s">
        <v>457</v>
      </c>
      <c r="K220" s="2">
        <v>0.449305555555556</v>
      </c>
      <c r="L220" s="3">
        <f t="shared" si="15"/>
        <v>271.44930555555555</v>
      </c>
      <c r="M220" t="s">
        <v>457</v>
      </c>
      <c r="N220" t="s">
        <v>457</v>
      </c>
    </row>
    <row r="221" spans="1:14" ht="12.75">
      <c r="A221" t="s">
        <v>202</v>
      </c>
      <c r="B221" s="1">
        <v>36796</v>
      </c>
      <c r="C221" s="2">
        <v>0.4519097222222222</v>
      </c>
      <c r="D221" t="s">
        <v>449</v>
      </c>
      <c r="E221">
        <v>0.67</v>
      </c>
      <c r="F221">
        <v>9.6004</v>
      </c>
      <c r="G221" t="s">
        <v>450</v>
      </c>
      <c r="H221">
        <v>1.656</v>
      </c>
      <c r="I221">
        <v>76.6292</v>
      </c>
      <c r="K221" s="2">
        <v>0.451388888888889</v>
      </c>
      <c r="L221" s="3">
        <f t="shared" si="15"/>
        <v>271.4513888888889</v>
      </c>
      <c r="M221">
        <f t="shared" si="16"/>
        <v>509.25460962309654</v>
      </c>
      <c r="N221">
        <f>(277-103)/(-62+(AVERAGE($P$207,$P$367)))*I221+277-((277-103)/(-62+(AVERAGE($P$207,$P$367)))*210)</f>
        <v>120.74697757220719</v>
      </c>
    </row>
    <row r="222" spans="1:14" ht="12.75">
      <c r="A222" t="s">
        <v>457</v>
      </c>
      <c r="B222" s="1">
        <v>36796</v>
      </c>
      <c r="C222">
        <f>AVERAGE(C221,C224)</f>
        <v>0.4550347222222222</v>
      </c>
      <c r="D222" t="s">
        <v>449</v>
      </c>
      <c r="E222" t="s">
        <v>457</v>
      </c>
      <c r="F222" t="s">
        <v>457</v>
      </c>
      <c r="G222" t="s">
        <v>450</v>
      </c>
      <c r="H222" t="s">
        <v>457</v>
      </c>
      <c r="I222" t="s">
        <v>457</v>
      </c>
      <c r="K222" s="2">
        <v>0.453472222222222</v>
      </c>
      <c r="L222" s="3">
        <f t="shared" si="15"/>
        <v>271.4534722222222</v>
      </c>
      <c r="M222" t="s">
        <v>457</v>
      </c>
      <c r="N222" t="s">
        <v>457</v>
      </c>
    </row>
    <row r="223" spans="1:14" ht="12.75">
      <c r="A223" t="s">
        <v>457</v>
      </c>
      <c r="B223" s="1">
        <v>36796</v>
      </c>
      <c r="C223">
        <f>AVERAGE(C222,C224)</f>
        <v>0.4565972222222222</v>
      </c>
      <c r="D223" t="s">
        <v>449</v>
      </c>
      <c r="E223" t="s">
        <v>457</v>
      </c>
      <c r="F223" t="s">
        <v>457</v>
      </c>
      <c r="G223" t="s">
        <v>450</v>
      </c>
      <c r="H223" t="s">
        <v>457</v>
      </c>
      <c r="I223" t="s">
        <v>457</v>
      </c>
      <c r="K223" s="2">
        <v>0.455555555555556</v>
      </c>
      <c r="L223" s="3">
        <f t="shared" si="15"/>
        <v>271.4555555555556</v>
      </c>
      <c r="M223" t="s">
        <v>457</v>
      </c>
      <c r="N223" t="s">
        <v>457</v>
      </c>
    </row>
    <row r="224" spans="1:14" ht="12.75">
      <c r="A224" t="s">
        <v>203</v>
      </c>
      <c r="B224" s="1">
        <v>36796</v>
      </c>
      <c r="C224" s="2">
        <v>0.45815972222222223</v>
      </c>
      <c r="D224" t="s">
        <v>449</v>
      </c>
      <c r="E224">
        <v>0.67</v>
      </c>
      <c r="F224">
        <v>8.9544</v>
      </c>
      <c r="G224" t="s">
        <v>450</v>
      </c>
      <c r="H224">
        <v>1.658</v>
      </c>
      <c r="I224">
        <v>74.6154</v>
      </c>
      <c r="K224" s="2">
        <v>0.457638888888889</v>
      </c>
      <c r="L224" s="3">
        <f t="shared" si="15"/>
        <v>271.4576388888889</v>
      </c>
      <c r="M224">
        <f t="shared" si="16"/>
        <v>474.9874459823607</v>
      </c>
      <c r="N224">
        <f>(277-103)/(-62+(AVERAGE($P$207,$P$367)))*I224+277-((277-103)/(-62+(AVERAGE($P$207,$P$367)))*210)</f>
        <v>118.38767301255024</v>
      </c>
    </row>
    <row r="225" spans="1:14" ht="12.75">
      <c r="A225" t="s">
        <v>204</v>
      </c>
      <c r="B225" s="1">
        <v>36796</v>
      </c>
      <c r="C225" s="2">
        <v>0.4602430555555555</v>
      </c>
      <c r="D225" t="s">
        <v>449</v>
      </c>
      <c r="E225">
        <v>0.67</v>
      </c>
      <c r="F225">
        <v>9.0595</v>
      </c>
      <c r="G225" t="s">
        <v>450</v>
      </c>
      <c r="H225">
        <v>1.656</v>
      </c>
      <c r="I225">
        <v>74.8117</v>
      </c>
      <c r="K225" s="2">
        <v>0.459722222222222</v>
      </c>
      <c r="L225" s="3">
        <f t="shared" si="15"/>
        <v>271.45972222222224</v>
      </c>
      <c r="M225">
        <f t="shared" si="16"/>
        <v>480.56249071709965</v>
      </c>
      <c r="N225">
        <f>(277-103)/(-62+(AVERAGE($P$207,$P$367)))*I225+277-((277-103)/(-62+(AVERAGE($P$207,$P$367)))*210)</f>
        <v>118.61765190075198</v>
      </c>
    </row>
    <row r="226" spans="1:14" ht="12.75">
      <c r="A226" t="s">
        <v>205</v>
      </c>
      <c r="B226" s="1">
        <v>36796</v>
      </c>
      <c r="C226" s="2">
        <v>0.4623263888888889</v>
      </c>
      <c r="D226" t="s">
        <v>449</v>
      </c>
      <c r="E226">
        <v>0.67</v>
      </c>
      <c r="F226">
        <v>8.7391</v>
      </c>
      <c r="G226" t="s">
        <v>450</v>
      </c>
      <c r="H226">
        <v>1.658</v>
      </c>
      <c r="I226">
        <v>80.8249</v>
      </c>
      <c r="K226" s="2">
        <v>0.461805555555556</v>
      </c>
      <c r="L226" s="3">
        <f t="shared" si="15"/>
        <v>271.46180555555554</v>
      </c>
      <c r="M226">
        <f t="shared" si="16"/>
        <v>463.56682627361397</v>
      </c>
      <c r="N226">
        <f>(277-103)/(-62+(AVERAGE($P$207,$P$367)))*I226+277-((277-103)/(-62+(AVERAGE($P$207,$P$367)))*210)</f>
        <v>125.66252734922199</v>
      </c>
    </row>
    <row r="227" spans="1:14" ht="12.75">
      <c r="A227" t="s">
        <v>457</v>
      </c>
      <c r="B227" s="1">
        <v>36796</v>
      </c>
      <c r="C227">
        <f>AVERAGE(C226,C228)</f>
        <v>0.46441550925925923</v>
      </c>
      <c r="D227" t="s">
        <v>449</v>
      </c>
      <c r="E227" t="s">
        <v>457</v>
      </c>
      <c r="F227" t="s">
        <v>457</v>
      </c>
      <c r="G227" t="s">
        <v>450</v>
      </c>
      <c r="H227" t="s">
        <v>457</v>
      </c>
      <c r="I227" t="s">
        <v>457</v>
      </c>
      <c r="K227" s="2">
        <v>0.463888888888889</v>
      </c>
      <c r="L227" s="3">
        <f t="shared" si="15"/>
        <v>271.4638888888889</v>
      </c>
      <c r="M227" t="s">
        <v>457</v>
      </c>
      <c r="N227" t="s">
        <v>457</v>
      </c>
    </row>
    <row r="228" spans="1:14" ht="12.75">
      <c r="A228" t="s">
        <v>206</v>
      </c>
      <c r="B228" s="1">
        <v>36796</v>
      </c>
      <c r="C228" s="2">
        <v>0.46650462962962963</v>
      </c>
      <c r="D228" t="s">
        <v>449</v>
      </c>
      <c r="E228">
        <v>0.668</v>
      </c>
      <c r="F228">
        <v>8.5203</v>
      </c>
      <c r="G228" t="s">
        <v>450</v>
      </c>
      <c r="H228">
        <v>1.658</v>
      </c>
      <c r="I228">
        <v>83.5872</v>
      </c>
      <c r="K228" s="2">
        <v>0.465972222222222</v>
      </c>
      <c r="L228" s="3">
        <f t="shared" si="15"/>
        <v>271.4659722222222</v>
      </c>
      <c r="M228">
        <f t="shared" si="16"/>
        <v>451.9605485575258</v>
      </c>
      <c r="N228">
        <f>(277-103)/(-62+(AVERAGE($P$207,$P$367)))*I228+277-((277-103)/(-62+(AVERAGE($P$207,$P$367)))*210)</f>
        <v>128.8987508992966</v>
      </c>
    </row>
    <row r="229" spans="1:14" ht="12.75">
      <c r="A229" t="s">
        <v>207</v>
      </c>
      <c r="B229" s="1">
        <v>36796</v>
      </c>
      <c r="C229" s="2">
        <v>0.46858796296296296</v>
      </c>
      <c r="D229" t="s">
        <v>449</v>
      </c>
      <c r="E229">
        <v>0.671</v>
      </c>
      <c r="F229">
        <v>8.6583</v>
      </c>
      <c r="G229" t="s">
        <v>450</v>
      </c>
      <c r="H229">
        <v>1.66</v>
      </c>
      <c r="I229">
        <v>92.3589</v>
      </c>
      <c r="K229" s="2">
        <v>0.468055555555556</v>
      </c>
      <c r="L229" s="3">
        <f t="shared" si="15"/>
        <v>271.46805555555557</v>
      </c>
      <c r="M229">
        <f t="shared" si="16"/>
        <v>459.2807785612743</v>
      </c>
      <c r="N229">
        <f>(277-103)/(-62+(AVERAGE($P$207,$P$367)))*I229+277-((277-103)/(-62+(AVERAGE($P$207,$P$367)))*210)</f>
        <v>139.17539793770288</v>
      </c>
    </row>
    <row r="230" spans="1:14" ht="12.75">
      <c r="A230" t="s">
        <v>208</v>
      </c>
      <c r="B230" s="1">
        <v>36796</v>
      </c>
      <c r="C230" s="2">
        <v>0.4706712962962963</v>
      </c>
      <c r="D230" t="s">
        <v>449</v>
      </c>
      <c r="E230">
        <v>0.67</v>
      </c>
      <c r="F230">
        <v>8.709</v>
      </c>
      <c r="G230" t="s">
        <v>450</v>
      </c>
      <c r="H230">
        <v>1.658</v>
      </c>
      <c r="I230">
        <v>94.0233</v>
      </c>
      <c r="K230" s="2">
        <v>0.470138888888889</v>
      </c>
      <c r="L230" s="3">
        <f>B210-DATE(1999,12,31)+K210</f>
        <v>271.42847222222224</v>
      </c>
      <c r="M230">
        <f>500*F210/AVERAGE($Q$367,$Q$207)</f>
        <v>492.25364066511537</v>
      </c>
      <c r="N230">
        <f>(277-103)/(-62+(AVERAGE($P$207,$P$367)))*I210+277-((277-103)/(-62+(AVERAGE($P$207,$P$367)))*210)</f>
        <v>116.9994815472918</v>
      </c>
    </row>
    <row r="231" spans="1:14" ht="12.75">
      <c r="A231" t="s">
        <v>209</v>
      </c>
      <c r="B231" s="1">
        <v>36796</v>
      </c>
      <c r="C231" s="2">
        <v>0.47275462962962966</v>
      </c>
      <c r="D231" t="s">
        <v>449</v>
      </c>
      <c r="E231">
        <v>0.668</v>
      </c>
      <c r="F231">
        <v>8.896</v>
      </c>
      <c r="G231" t="s">
        <v>450</v>
      </c>
      <c r="H231">
        <v>1.656</v>
      </c>
      <c r="I231">
        <v>93.8868</v>
      </c>
      <c r="K231" s="2">
        <v>0.472222222222222</v>
      </c>
      <c r="L231" s="3">
        <f t="shared" si="15"/>
        <v>271.47222222222223</v>
      </c>
      <c r="M231">
        <f t="shared" si="16"/>
        <v>471.8896095170063</v>
      </c>
      <c r="N231">
        <f aca="true" t="shared" si="18" ref="N231:N236">(277-103)/(-62+(AVERAGE($P$207,$P$367)))*I231+277-((277-103)/(-62+(AVERAGE($P$207,$P$367)))*210)</f>
        <v>140.9654373838742</v>
      </c>
    </row>
    <row r="232" spans="1:14" ht="12.75">
      <c r="A232" t="s">
        <v>210</v>
      </c>
      <c r="B232" s="1">
        <v>36796</v>
      </c>
      <c r="C232" s="2">
        <v>0.47483796296296293</v>
      </c>
      <c r="D232" t="s">
        <v>449</v>
      </c>
      <c r="E232">
        <v>0.668</v>
      </c>
      <c r="F232">
        <v>9.0903</v>
      </c>
      <c r="G232" t="s">
        <v>450</v>
      </c>
      <c r="H232">
        <v>1.658</v>
      </c>
      <c r="I232">
        <v>106.7929</v>
      </c>
      <c r="K232" s="2">
        <v>0.474305555555555</v>
      </c>
      <c r="L232" s="3">
        <f t="shared" si="15"/>
        <v>271.47430555555553</v>
      </c>
      <c r="M232">
        <f t="shared" si="16"/>
        <v>482.19628118170436</v>
      </c>
      <c r="N232">
        <f t="shared" si="18"/>
        <v>156.08581705285224</v>
      </c>
    </row>
    <row r="233" spans="1:14" ht="12.75">
      <c r="A233" t="s">
        <v>211</v>
      </c>
      <c r="B233" s="1">
        <v>36796</v>
      </c>
      <c r="C233" s="2">
        <v>0.4769212962962963</v>
      </c>
      <c r="D233" t="s">
        <v>449</v>
      </c>
      <c r="E233">
        <v>0.67</v>
      </c>
      <c r="F233">
        <v>9.1475</v>
      </c>
      <c r="G233" t="s">
        <v>450</v>
      </c>
      <c r="H233">
        <v>1.658</v>
      </c>
      <c r="I233">
        <v>108.4595</v>
      </c>
      <c r="K233" s="2">
        <v>0.476388888888889</v>
      </c>
      <c r="L233" s="3">
        <f t="shared" si="15"/>
        <v>271.4763888888889</v>
      </c>
      <c r="M233">
        <f t="shared" si="16"/>
        <v>485.2304634731132</v>
      </c>
      <c r="N233">
        <f t="shared" si="18"/>
        <v>158.03835304407488</v>
      </c>
    </row>
    <row r="234" spans="1:14" ht="12.75">
      <c r="A234" t="s">
        <v>212</v>
      </c>
      <c r="B234" s="1">
        <v>36796</v>
      </c>
      <c r="C234" s="2">
        <v>0.47901620370370374</v>
      </c>
      <c r="D234" t="s">
        <v>449</v>
      </c>
      <c r="E234">
        <v>0.668</v>
      </c>
      <c r="F234">
        <v>9.2648</v>
      </c>
      <c r="G234" t="s">
        <v>450</v>
      </c>
      <c r="H234">
        <v>1.658</v>
      </c>
      <c r="I234">
        <v>113.4562</v>
      </c>
      <c r="K234" s="2">
        <v>0.478472222222222</v>
      </c>
      <c r="L234" s="3">
        <f t="shared" si="15"/>
        <v>271.4784722222222</v>
      </c>
      <c r="M234">
        <f t="shared" si="16"/>
        <v>491.4526589762994</v>
      </c>
      <c r="N234">
        <f t="shared" si="18"/>
        <v>163.8923291555247</v>
      </c>
    </row>
    <row r="235" spans="1:14" ht="12.75">
      <c r="A235" t="s">
        <v>213</v>
      </c>
      <c r="B235" s="1">
        <v>36796</v>
      </c>
      <c r="C235" s="2">
        <v>0.481099537037037</v>
      </c>
      <c r="D235" t="s">
        <v>449</v>
      </c>
      <c r="E235">
        <v>0.668</v>
      </c>
      <c r="F235">
        <v>9.3824</v>
      </c>
      <c r="G235" t="s">
        <v>450</v>
      </c>
      <c r="H235">
        <v>1.658</v>
      </c>
      <c r="I235">
        <v>108.1223</v>
      </c>
      <c r="K235" s="2">
        <v>0.480555555555555</v>
      </c>
      <c r="L235" s="3">
        <f t="shared" si="15"/>
        <v>271.48055555555555</v>
      </c>
      <c r="M235">
        <f t="shared" si="16"/>
        <v>497.69076802297207</v>
      </c>
      <c r="N235">
        <f t="shared" si="18"/>
        <v>157.64330016021535</v>
      </c>
    </row>
    <row r="236" spans="1:14" ht="12.75">
      <c r="A236" t="s">
        <v>214</v>
      </c>
      <c r="B236" s="1">
        <v>36796</v>
      </c>
      <c r="C236" s="2">
        <v>0.4831828703703704</v>
      </c>
      <c r="D236" t="s">
        <v>449</v>
      </c>
      <c r="E236">
        <v>0.67</v>
      </c>
      <c r="F236">
        <v>10.4192</v>
      </c>
      <c r="G236" t="s">
        <v>450</v>
      </c>
      <c r="H236">
        <v>1.66</v>
      </c>
      <c r="I236">
        <v>110.3093</v>
      </c>
      <c r="K236" s="2">
        <v>0.482638888888889</v>
      </c>
      <c r="L236" s="3">
        <f t="shared" si="15"/>
        <v>271.4826388888889</v>
      </c>
      <c r="M236">
        <f t="shared" si="16"/>
        <v>552.6879743120045</v>
      </c>
      <c r="N236">
        <f t="shared" si="18"/>
        <v>160.20552037670637</v>
      </c>
    </row>
    <row r="237" spans="1:14" ht="12.75">
      <c r="A237" t="s">
        <v>457</v>
      </c>
      <c r="B237" s="1">
        <v>36796</v>
      </c>
      <c r="C237">
        <f>AVERAGE(C236,C238)</f>
        <v>0.4852662037037037</v>
      </c>
      <c r="D237" t="s">
        <v>449</v>
      </c>
      <c r="E237" t="s">
        <v>457</v>
      </c>
      <c r="F237" t="s">
        <v>457</v>
      </c>
      <c r="G237" t="s">
        <v>450</v>
      </c>
      <c r="H237" t="s">
        <v>457</v>
      </c>
      <c r="I237" t="s">
        <v>457</v>
      </c>
      <c r="K237" s="2">
        <v>0.484722222222222</v>
      </c>
      <c r="L237" s="3">
        <f t="shared" si="15"/>
        <v>271.4847222222222</v>
      </c>
      <c r="M237" t="s">
        <v>457</v>
      </c>
      <c r="N237" t="s">
        <v>457</v>
      </c>
    </row>
    <row r="238" spans="1:14" ht="12.75">
      <c r="A238" t="s">
        <v>215</v>
      </c>
      <c r="B238" s="1">
        <v>36796</v>
      </c>
      <c r="C238" s="2">
        <v>0.48734953703703704</v>
      </c>
      <c r="D238" t="s">
        <v>449</v>
      </c>
      <c r="E238">
        <v>0.67</v>
      </c>
      <c r="F238">
        <v>9.7553</v>
      </c>
      <c r="G238" t="s">
        <v>450</v>
      </c>
      <c r="H238">
        <v>1.661</v>
      </c>
      <c r="I238">
        <v>110.2631</v>
      </c>
      <c r="K238" s="2">
        <v>0.486805555555555</v>
      </c>
      <c r="L238" s="3">
        <f t="shared" si="15"/>
        <v>271.4868055555556</v>
      </c>
      <c r="M238">
        <f t="shared" si="16"/>
        <v>517.4713025765794</v>
      </c>
      <c r="N238">
        <f>(277-103)/(-62+(AVERAGE($P$207,$P$367)))*I238+277-((277-103)/(-62+(AVERAGE($P$207,$P$367)))*210)</f>
        <v>160.15139391397116</v>
      </c>
    </row>
    <row r="239" spans="1:14" ht="12.75">
      <c r="A239" t="s">
        <v>216</v>
      </c>
      <c r="B239" s="1">
        <v>36796</v>
      </c>
      <c r="C239" s="2">
        <v>0.48943287037037037</v>
      </c>
      <c r="D239" t="s">
        <v>449</v>
      </c>
      <c r="E239">
        <v>0.67</v>
      </c>
      <c r="F239">
        <v>9.5567</v>
      </c>
      <c r="G239" t="s">
        <v>450</v>
      </c>
      <c r="H239">
        <v>1.66</v>
      </c>
      <c r="I239">
        <v>106.3354</v>
      </c>
      <c r="K239" s="2">
        <v>0.488888888888889</v>
      </c>
      <c r="L239" s="3">
        <f t="shared" si="15"/>
        <v>271.4888888888889</v>
      </c>
      <c r="M239">
        <f t="shared" si="16"/>
        <v>506.9365367885762</v>
      </c>
      <c r="N239">
        <f>(277-103)/(-62+(AVERAGE($P$207,$P$367)))*I239+277-((277-103)/(-62+(AVERAGE($P$207,$P$367)))*210)</f>
        <v>155.54982448355884</v>
      </c>
    </row>
    <row r="240" spans="1:14" ht="12.75">
      <c r="A240" t="s">
        <v>217</v>
      </c>
      <c r="B240" s="1">
        <v>36796</v>
      </c>
      <c r="C240" s="2">
        <v>0.4915277777777778</v>
      </c>
      <c r="D240" t="s">
        <v>449</v>
      </c>
      <c r="E240">
        <v>0.67</v>
      </c>
      <c r="F240">
        <v>9.5781</v>
      </c>
      <c r="G240" t="s">
        <v>450</v>
      </c>
      <c r="H240">
        <v>1.66</v>
      </c>
      <c r="I240">
        <v>109.3037</v>
      </c>
      <c r="K240" s="2">
        <v>0.490972222222222</v>
      </c>
      <c r="L240" s="3">
        <f t="shared" si="15"/>
        <v>271.49097222222224</v>
      </c>
      <c r="M240">
        <f t="shared" si="16"/>
        <v>508.07170289060673</v>
      </c>
      <c r="N240">
        <f>(277-103)/(-62+(AVERAGE($P$207,$P$367)))*I240+277-((277-103)/(-62+(AVERAGE($P$207,$P$367)))*210)</f>
        <v>159.02739113587268</v>
      </c>
    </row>
    <row r="241" spans="1:14" ht="12.75">
      <c r="A241" t="s">
        <v>218</v>
      </c>
      <c r="B241" s="1">
        <v>36796</v>
      </c>
      <c r="C241" s="2">
        <v>0.49361111111111106</v>
      </c>
      <c r="D241" t="s">
        <v>449</v>
      </c>
      <c r="E241">
        <v>0.67</v>
      </c>
      <c r="F241">
        <v>8.9442</v>
      </c>
      <c r="G241" t="s">
        <v>450</v>
      </c>
      <c r="H241">
        <v>1.661</v>
      </c>
      <c r="I241">
        <v>105.4895</v>
      </c>
      <c r="K241" s="2">
        <v>0.493055555555555</v>
      </c>
      <c r="L241" s="3">
        <f t="shared" si="15"/>
        <v>271.49305555555554</v>
      </c>
      <c r="M241">
        <f t="shared" si="16"/>
        <v>474.44638550382285</v>
      </c>
      <c r="N241">
        <f>(277-103)/(-62+(AVERAGE($P$207,$P$367)))*I241+277-((277-103)/(-62+(AVERAGE($P$207,$P$367)))*210)</f>
        <v>154.55879472538334</v>
      </c>
    </row>
    <row r="242" spans="1:14" ht="12.75">
      <c r="A242" t="s">
        <v>219</v>
      </c>
      <c r="B242" s="1">
        <v>36796</v>
      </c>
      <c r="C242" s="2">
        <v>0.49569444444444444</v>
      </c>
      <c r="D242" t="s">
        <v>449</v>
      </c>
      <c r="E242">
        <v>0.67</v>
      </c>
      <c r="F242">
        <v>8.6494</v>
      </c>
      <c r="G242" t="s">
        <v>450</v>
      </c>
      <c r="H242">
        <v>1.661</v>
      </c>
      <c r="I242">
        <v>104.8737</v>
      </c>
      <c r="K242" s="2">
        <v>0.495138888888889</v>
      </c>
      <c r="L242" s="3">
        <f t="shared" si="15"/>
        <v>271.4951388888889</v>
      </c>
      <c r="M242">
        <f t="shared" si="16"/>
        <v>458.8086767711774</v>
      </c>
      <c r="N242">
        <f>(277-103)/(-62+(AVERAGE($P$207,$P$367)))*I242+277-((277-103)/(-62+(AVERAGE($P$207,$P$367)))*210)</f>
        <v>153.83734286927216</v>
      </c>
    </row>
    <row r="243" spans="1:14" ht="12.75">
      <c r="A243" t="s">
        <v>457</v>
      </c>
      <c r="B243" s="1">
        <v>36796</v>
      </c>
      <c r="C243">
        <f>AVERAGE(C242,C244)</f>
        <v>0.49777777777777776</v>
      </c>
      <c r="D243" t="s">
        <v>449</v>
      </c>
      <c r="E243" t="s">
        <v>457</v>
      </c>
      <c r="F243" t="s">
        <v>457</v>
      </c>
      <c r="G243" t="s">
        <v>450</v>
      </c>
      <c r="H243" t="s">
        <v>457</v>
      </c>
      <c r="I243" t="s">
        <v>457</v>
      </c>
      <c r="K243" s="2">
        <v>0.497222222222222</v>
      </c>
      <c r="L243" s="3">
        <f t="shared" si="15"/>
        <v>271.4972222222222</v>
      </c>
      <c r="M243" t="s">
        <v>457</v>
      </c>
      <c r="N243" t="s">
        <v>457</v>
      </c>
    </row>
    <row r="244" spans="1:14" ht="12.75">
      <c r="A244" t="s">
        <v>220</v>
      </c>
      <c r="B244" s="1">
        <v>36796</v>
      </c>
      <c r="C244" s="2">
        <v>0.4998611111111111</v>
      </c>
      <c r="D244" t="s">
        <v>449</v>
      </c>
      <c r="E244">
        <v>0.67</v>
      </c>
      <c r="F244">
        <v>8.6369</v>
      </c>
      <c r="G244" t="s">
        <v>450</v>
      </c>
      <c r="H244">
        <v>1.66</v>
      </c>
      <c r="I244">
        <v>100.587</v>
      </c>
      <c r="K244" s="2">
        <v>0.499305555555555</v>
      </c>
      <c r="L244" s="3">
        <f t="shared" si="15"/>
        <v>271.49930555555557</v>
      </c>
      <c r="M244">
        <f t="shared" si="16"/>
        <v>458.14561245924375</v>
      </c>
      <c r="N244">
        <f>(277-103)/(-62+(AVERAGE($P$207,$P$367)))*I244+277-((277-103)/(-62+(AVERAGE($P$207,$P$367)))*210)</f>
        <v>148.81518036262736</v>
      </c>
    </row>
    <row r="245" spans="1:14" ht="12.75">
      <c r="A245" t="s">
        <v>457</v>
      </c>
      <c r="B245" s="1">
        <v>36796</v>
      </c>
      <c r="C245">
        <f>AVERAGE(C244,C246)</f>
        <v>0.5019444444444444</v>
      </c>
      <c r="D245" t="s">
        <v>449</v>
      </c>
      <c r="E245" t="s">
        <v>457</v>
      </c>
      <c r="F245" t="s">
        <v>457</v>
      </c>
      <c r="G245" t="s">
        <v>450</v>
      </c>
      <c r="H245" t="s">
        <v>457</v>
      </c>
      <c r="I245" t="s">
        <v>457</v>
      </c>
      <c r="K245" s="2">
        <v>0.501388888888889</v>
      </c>
      <c r="L245" s="3">
        <f t="shared" si="15"/>
        <v>271.50138888888887</v>
      </c>
      <c r="M245" t="s">
        <v>457</v>
      </c>
      <c r="N245" t="s">
        <v>457</v>
      </c>
    </row>
    <row r="246" spans="1:14" ht="12.75">
      <c r="A246" t="s">
        <v>221</v>
      </c>
      <c r="B246" s="1">
        <v>36796</v>
      </c>
      <c r="C246" s="2">
        <v>0.5040277777777777</v>
      </c>
      <c r="D246" t="s">
        <v>449</v>
      </c>
      <c r="E246">
        <v>0.67</v>
      </c>
      <c r="F246">
        <v>8.4677</v>
      </c>
      <c r="G246" t="s">
        <v>450</v>
      </c>
      <c r="H246">
        <v>1.661</v>
      </c>
      <c r="I246">
        <v>96.2189</v>
      </c>
      <c r="K246" s="2">
        <v>0.503472222222222</v>
      </c>
      <c r="L246" s="3">
        <f t="shared" si="15"/>
        <v>271.50347222222223</v>
      </c>
      <c r="M246">
        <f t="shared" si="16"/>
        <v>449.17037393290855</v>
      </c>
      <c r="N246">
        <f aca="true" t="shared" si="19" ref="N246:N256">(277-103)/(-62+(AVERAGE($P$207,$P$367)))*I246+277-((277-103)/(-62+(AVERAGE($P$207,$P$367)))*210)</f>
        <v>143.6976521835444</v>
      </c>
    </row>
    <row r="247" spans="1:14" ht="12.75">
      <c r="A247" t="s">
        <v>222</v>
      </c>
      <c r="B247" s="1">
        <v>36796</v>
      </c>
      <c r="C247" s="2">
        <v>0.5061111111111111</v>
      </c>
      <c r="D247" t="s">
        <v>449</v>
      </c>
      <c r="E247">
        <v>0.67</v>
      </c>
      <c r="F247">
        <v>9.3249</v>
      </c>
      <c r="G247" t="s">
        <v>450</v>
      </c>
      <c r="H247">
        <v>1.663</v>
      </c>
      <c r="I247">
        <v>95.4424</v>
      </c>
      <c r="K247" s="2">
        <v>0.505555555555555</v>
      </c>
      <c r="L247" s="3">
        <f t="shared" si="15"/>
        <v>271.50555555555553</v>
      </c>
      <c r="M247">
        <f t="shared" si="16"/>
        <v>494.64067218807685</v>
      </c>
      <c r="N247">
        <f t="shared" si="19"/>
        <v>142.78792927631747</v>
      </c>
    </row>
    <row r="248" spans="1:14" ht="12.75">
      <c r="A248" t="s">
        <v>223</v>
      </c>
      <c r="B248" s="1">
        <v>36796</v>
      </c>
      <c r="C248" s="2">
        <v>0.5082060185185185</v>
      </c>
      <c r="D248" t="s">
        <v>449</v>
      </c>
      <c r="E248">
        <v>0.67</v>
      </c>
      <c r="F248">
        <v>9.5795</v>
      </c>
      <c r="G248" t="s">
        <v>450</v>
      </c>
      <c r="H248">
        <v>1.661</v>
      </c>
      <c r="I248">
        <v>94.5434</v>
      </c>
      <c r="K248" s="2">
        <v>0.507638888888889</v>
      </c>
      <c r="L248" s="3">
        <f t="shared" si="15"/>
        <v>271.5076388888889</v>
      </c>
      <c r="M248">
        <f t="shared" si="16"/>
        <v>508.14596609354334</v>
      </c>
      <c r="N248">
        <f t="shared" si="19"/>
        <v>141.73468923305023</v>
      </c>
    </row>
    <row r="249" spans="1:14" ht="12.75">
      <c r="A249" t="s">
        <v>224</v>
      </c>
      <c r="B249" s="1">
        <v>36796</v>
      </c>
      <c r="C249" s="2">
        <v>0.5103472222222222</v>
      </c>
      <c r="D249" t="s">
        <v>449</v>
      </c>
      <c r="E249">
        <v>0.671</v>
      </c>
      <c r="F249">
        <v>9.024</v>
      </c>
      <c r="G249" t="s">
        <v>450</v>
      </c>
      <c r="H249">
        <v>1.661</v>
      </c>
      <c r="I249">
        <v>94.0799</v>
      </c>
      <c r="K249" s="2">
        <v>0.509722222222222</v>
      </c>
      <c r="L249" s="3">
        <f t="shared" si="15"/>
        <v>271.5097222222222</v>
      </c>
      <c r="M249">
        <f t="shared" si="16"/>
        <v>478.6793880712078</v>
      </c>
      <c r="N249">
        <f t="shared" si="19"/>
        <v>141.19166725301199</v>
      </c>
    </row>
    <row r="250" spans="1:14" ht="12.75">
      <c r="A250" t="s">
        <v>225</v>
      </c>
      <c r="B250" s="1">
        <v>36796</v>
      </c>
      <c r="C250" s="2">
        <v>0.5123726851851852</v>
      </c>
      <c r="D250" t="s">
        <v>449</v>
      </c>
      <c r="E250">
        <v>0.671</v>
      </c>
      <c r="F250">
        <v>9.5307</v>
      </c>
      <c r="G250" t="s">
        <v>450</v>
      </c>
      <c r="H250">
        <v>1.663</v>
      </c>
      <c r="I250">
        <v>91.5033</v>
      </c>
      <c r="K250" s="2">
        <v>0.511805555555555</v>
      </c>
      <c r="L250" s="3">
        <f t="shared" si="15"/>
        <v>271.51180555555555</v>
      </c>
      <c r="M250">
        <f t="shared" si="16"/>
        <v>505.55736301975395</v>
      </c>
      <c r="N250">
        <f t="shared" si="19"/>
        <v>138.1730039654899</v>
      </c>
    </row>
    <row r="251" spans="1:14" ht="12.75">
      <c r="A251" t="s">
        <v>226</v>
      </c>
      <c r="B251" s="1">
        <v>36796</v>
      </c>
      <c r="C251" s="2">
        <v>0.5144560185185185</v>
      </c>
      <c r="D251" t="s">
        <v>449</v>
      </c>
      <c r="E251">
        <v>0.67</v>
      </c>
      <c r="F251">
        <v>9.0654</v>
      </c>
      <c r="G251" t="s">
        <v>450</v>
      </c>
      <c r="H251">
        <v>1.663</v>
      </c>
      <c r="I251">
        <v>91.7937</v>
      </c>
      <c r="K251" s="2">
        <v>0.513888888888889</v>
      </c>
      <c r="L251" s="3">
        <f t="shared" si="15"/>
        <v>271.5138888888889</v>
      </c>
      <c r="M251">
        <f t="shared" si="16"/>
        <v>480.8754570723324</v>
      </c>
      <c r="N251">
        <f t="shared" si="19"/>
        <v>138.5132274455397</v>
      </c>
    </row>
    <row r="252" spans="1:14" ht="12.75">
      <c r="A252" t="s">
        <v>227</v>
      </c>
      <c r="B252" s="1">
        <v>36796</v>
      </c>
      <c r="C252" s="2">
        <v>0.5165393518518518</v>
      </c>
      <c r="D252" t="s">
        <v>449</v>
      </c>
      <c r="E252">
        <v>0.67</v>
      </c>
      <c r="F252">
        <v>9.6321</v>
      </c>
      <c r="G252" t="s">
        <v>450</v>
      </c>
      <c r="H252">
        <v>1.661</v>
      </c>
      <c r="I252">
        <v>95.7316</v>
      </c>
      <c r="K252" s="2">
        <v>0.515972222222222</v>
      </c>
      <c r="L252" s="3">
        <f t="shared" si="15"/>
        <v>271.5159722222222</v>
      </c>
      <c r="M252">
        <f t="shared" si="16"/>
        <v>510.93614071816046</v>
      </c>
      <c r="N252">
        <f t="shared" si="19"/>
        <v>143.12674687421833</v>
      </c>
    </row>
    <row r="253" spans="1:14" ht="12.75">
      <c r="A253" t="s">
        <v>228</v>
      </c>
      <c r="B253" s="1">
        <v>36796</v>
      </c>
      <c r="C253" s="2">
        <v>0.5186226851851852</v>
      </c>
      <c r="D253" t="s">
        <v>449</v>
      </c>
      <c r="E253">
        <v>0.67</v>
      </c>
      <c r="F253">
        <v>9.7938</v>
      </c>
      <c r="G253" t="s">
        <v>450</v>
      </c>
      <c r="H253">
        <v>1.661</v>
      </c>
      <c r="I253">
        <v>93.0479</v>
      </c>
      <c r="K253" s="2">
        <v>0.518055555555555</v>
      </c>
      <c r="L253" s="3">
        <f t="shared" si="15"/>
        <v>271.5180555555556</v>
      </c>
      <c r="M253">
        <f t="shared" si="16"/>
        <v>519.5135406573354</v>
      </c>
      <c r="N253">
        <f t="shared" si="19"/>
        <v>139.98260860490097</v>
      </c>
    </row>
    <row r="254" spans="1:14" ht="12.75">
      <c r="A254" t="s">
        <v>229</v>
      </c>
      <c r="B254" s="1">
        <v>36796</v>
      </c>
      <c r="C254" s="2">
        <v>0.5207060185185185</v>
      </c>
      <c r="D254" t="s">
        <v>449</v>
      </c>
      <c r="E254">
        <v>0.67</v>
      </c>
      <c r="F254">
        <v>8.8289</v>
      </c>
      <c r="G254" t="s">
        <v>450</v>
      </c>
      <c r="H254">
        <v>1.663</v>
      </c>
      <c r="I254">
        <v>89.9301</v>
      </c>
      <c r="K254" s="2">
        <v>0.520138888888888</v>
      </c>
      <c r="L254" s="3">
        <f t="shared" si="15"/>
        <v>271.5201388888889</v>
      </c>
      <c r="M254">
        <f t="shared" si="16"/>
        <v>468.33028029054606</v>
      </c>
      <c r="N254">
        <f t="shared" si="19"/>
        <v>136.3298924681951</v>
      </c>
    </row>
    <row r="255" spans="1:14" ht="12.75">
      <c r="A255" t="s">
        <v>230</v>
      </c>
      <c r="B255" s="1">
        <v>36796</v>
      </c>
      <c r="C255" s="2">
        <v>0.522800925925926</v>
      </c>
      <c r="D255" t="s">
        <v>449</v>
      </c>
      <c r="E255">
        <v>0.67</v>
      </c>
      <c r="F255">
        <v>8.5779</v>
      </c>
      <c r="G255" t="s">
        <v>450</v>
      </c>
      <c r="H255">
        <v>1.665</v>
      </c>
      <c r="I255">
        <v>93.9249</v>
      </c>
      <c r="K255" s="2">
        <v>0.522222222222222</v>
      </c>
      <c r="L255" s="3">
        <f t="shared" si="15"/>
        <v>271.52222222222224</v>
      </c>
      <c r="M255">
        <f t="shared" si="16"/>
        <v>455.0159489069164</v>
      </c>
      <c r="N255">
        <f t="shared" si="19"/>
        <v>141.01007414210386</v>
      </c>
    </row>
    <row r="256" spans="1:14" ht="12.75">
      <c r="A256" t="s">
        <v>231</v>
      </c>
      <c r="B256" s="1">
        <v>36796</v>
      </c>
      <c r="C256" s="2">
        <v>0.5248842592592592</v>
      </c>
      <c r="D256" t="s">
        <v>449</v>
      </c>
      <c r="E256">
        <v>0.668</v>
      </c>
      <c r="F256">
        <v>9.0082</v>
      </c>
      <c r="G256" t="s">
        <v>450</v>
      </c>
      <c r="H256">
        <v>1.665</v>
      </c>
      <c r="I256">
        <v>91.4271</v>
      </c>
      <c r="K256" s="2">
        <v>0.524305555555555</v>
      </c>
      <c r="L256" s="3">
        <f t="shared" si="15"/>
        <v>271.52430555555554</v>
      </c>
      <c r="M256">
        <f t="shared" si="16"/>
        <v>477.8412747809236</v>
      </c>
      <c r="N256">
        <f t="shared" si="19"/>
        <v>138.08373044903055</v>
      </c>
    </row>
    <row r="257" spans="1:14" ht="12.75">
      <c r="A257" t="s">
        <v>457</v>
      </c>
      <c r="B257" s="1">
        <v>36796</v>
      </c>
      <c r="C257">
        <f>AVERAGE(C256,C258)</f>
        <v>0.5269675925925925</v>
      </c>
      <c r="D257" t="s">
        <v>449</v>
      </c>
      <c r="E257" t="s">
        <v>457</v>
      </c>
      <c r="F257" t="s">
        <v>457</v>
      </c>
      <c r="G257" t="s">
        <v>450</v>
      </c>
      <c r="H257" t="s">
        <v>457</v>
      </c>
      <c r="I257" t="s">
        <v>457</v>
      </c>
      <c r="K257" s="2">
        <v>0.526388888888889</v>
      </c>
      <c r="L257" s="3">
        <f t="shared" si="15"/>
        <v>271.5263888888889</v>
      </c>
      <c r="M257" t="s">
        <v>457</v>
      </c>
      <c r="N257" t="s">
        <v>457</v>
      </c>
    </row>
    <row r="258" spans="1:14" ht="12.75">
      <c r="A258" t="s">
        <v>232</v>
      </c>
      <c r="B258" s="1">
        <v>36796</v>
      </c>
      <c r="C258" s="2">
        <v>0.529050925925926</v>
      </c>
      <c r="D258" t="s">
        <v>449</v>
      </c>
      <c r="E258">
        <v>0.67</v>
      </c>
      <c r="F258">
        <v>9.1054</v>
      </c>
      <c r="G258" t="s">
        <v>450</v>
      </c>
      <c r="H258">
        <v>1.666</v>
      </c>
      <c r="I258">
        <v>89.161</v>
      </c>
      <c r="K258" s="2">
        <v>0.528472222222222</v>
      </c>
      <c r="L258" s="3">
        <f t="shared" si="15"/>
        <v>271.5284722222222</v>
      </c>
      <c r="M258">
        <f t="shared" si="16"/>
        <v>482.99726287052033</v>
      </c>
      <c r="N258">
        <f aca="true" t="shared" si="20" ref="N258:N272">(277-103)/(-62+(AVERAGE($P$207,$P$367)))*I258+277-((277-103)/(-62+(AVERAGE($P$207,$P$367)))*210)</f>
        <v>135.42883916755346</v>
      </c>
    </row>
    <row r="259" spans="1:14" ht="12.75">
      <c r="A259" t="s">
        <v>233</v>
      </c>
      <c r="B259" s="1">
        <v>36796</v>
      </c>
      <c r="C259" s="2">
        <v>0.5311342592592593</v>
      </c>
      <c r="D259" t="s">
        <v>449</v>
      </c>
      <c r="E259">
        <v>0.67</v>
      </c>
      <c r="F259">
        <v>9.0545</v>
      </c>
      <c r="G259" t="s">
        <v>450</v>
      </c>
      <c r="H259">
        <v>1.663</v>
      </c>
      <c r="I259">
        <v>88.3831</v>
      </c>
      <c r="K259" s="2">
        <v>0.530555555555555</v>
      </c>
      <c r="L259" s="3">
        <f t="shared" si="15"/>
        <v>271.53055555555557</v>
      </c>
      <c r="M259">
        <f t="shared" si="16"/>
        <v>480.2972649923262</v>
      </c>
      <c r="N259">
        <f t="shared" si="20"/>
        <v>134.51747606448606</v>
      </c>
    </row>
    <row r="260" spans="1:14" ht="12.75">
      <c r="A260" t="s">
        <v>234</v>
      </c>
      <c r="B260" s="1">
        <v>36796</v>
      </c>
      <c r="C260" s="2">
        <v>0.5332175925925926</v>
      </c>
      <c r="D260" t="s">
        <v>449</v>
      </c>
      <c r="E260">
        <v>0.67</v>
      </c>
      <c r="F260">
        <v>9.7713</v>
      </c>
      <c r="G260" t="s">
        <v>450</v>
      </c>
      <c r="H260">
        <v>1.663</v>
      </c>
      <c r="I260">
        <v>91.5481</v>
      </c>
      <c r="K260" s="2">
        <v>0.532638888888889</v>
      </c>
      <c r="L260" s="3">
        <f t="shared" si="15"/>
        <v>271.53263888888887</v>
      </c>
      <c r="M260">
        <f t="shared" si="16"/>
        <v>518.3200248958547</v>
      </c>
      <c r="N260">
        <f t="shared" si="20"/>
        <v>138.22549023238463</v>
      </c>
    </row>
    <row r="261" spans="1:14" ht="12.75">
      <c r="A261" t="s">
        <v>235</v>
      </c>
      <c r="B261" s="1">
        <v>36796</v>
      </c>
      <c r="C261" s="2">
        <v>0.5353009259259259</v>
      </c>
      <c r="D261" t="s">
        <v>449</v>
      </c>
      <c r="E261">
        <v>0.67</v>
      </c>
      <c r="F261">
        <v>9.3787</v>
      </c>
      <c r="G261" t="s">
        <v>450</v>
      </c>
      <c r="H261">
        <v>1.663</v>
      </c>
      <c r="I261">
        <v>89.8099</v>
      </c>
      <c r="K261" s="2">
        <v>0.534722222222222</v>
      </c>
      <c r="L261" s="3">
        <f t="shared" si="15"/>
        <v>271.53472222222223</v>
      </c>
      <c r="M261">
        <f t="shared" si="16"/>
        <v>497.49450098663976</v>
      </c>
      <c r="N261">
        <f t="shared" si="20"/>
        <v>136.189069939607</v>
      </c>
    </row>
    <row r="262" spans="1:14" ht="12.75">
      <c r="A262" t="s">
        <v>236</v>
      </c>
      <c r="B262" s="1">
        <v>36796</v>
      </c>
      <c r="C262" s="2">
        <v>0.5373842592592593</v>
      </c>
      <c r="D262" t="s">
        <v>449</v>
      </c>
      <c r="E262">
        <v>0.67</v>
      </c>
      <c r="F262">
        <v>8.9763</v>
      </c>
      <c r="G262" t="s">
        <v>450</v>
      </c>
      <c r="H262">
        <v>1.663</v>
      </c>
      <c r="I262">
        <v>89.9806</v>
      </c>
      <c r="K262" s="2">
        <v>0.536805555555555</v>
      </c>
      <c r="L262" s="3">
        <f aca="true" t="shared" si="21" ref="L262:L325">B262-DATE(1999,12,31)+K262</f>
        <v>271.53680555555553</v>
      </c>
      <c r="M262">
        <f t="shared" si="16"/>
        <v>476.1491346568686</v>
      </c>
      <c r="N262">
        <f t="shared" si="20"/>
        <v>136.38905667529747</v>
      </c>
    </row>
    <row r="263" spans="1:14" ht="12.75">
      <c r="A263" t="s">
        <v>237</v>
      </c>
      <c r="B263" s="1">
        <v>36796</v>
      </c>
      <c r="C263" s="2">
        <v>0.5394791666666666</v>
      </c>
      <c r="D263" t="s">
        <v>449</v>
      </c>
      <c r="E263">
        <v>0.671</v>
      </c>
      <c r="F263">
        <v>9.6524</v>
      </c>
      <c r="G263" t="s">
        <v>450</v>
      </c>
      <c r="H263">
        <v>1.663</v>
      </c>
      <c r="I263">
        <v>97.7181</v>
      </c>
      <c r="K263" s="2">
        <v>0.538888888888889</v>
      </c>
      <c r="L263" s="3">
        <f t="shared" si="21"/>
        <v>271.5388888888889</v>
      </c>
      <c r="M263">
        <f t="shared" si="16"/>
        <v>512.0129571607409</v>
      </c>
      <c r="N263">
        <f t="shared" si="20"/>
        <v>145.4540676149863</v>
      </c>
    </row>
    <row r="264" spans="1:14" ht="12.75">
      <c r="A264" t="s">
        <v>238</v>
      </c>
      <c r="B264" s="1">
        <v>36796</v>
      </c>
      <c r="C264" s="2">
        <v>0.5415625</v>
      </c>
      <c r="D264" t="s">
        <v>449</v>
      </c>
      <c r="E264">
        <v>0.67</v>
      </c>
      <c r="F264">
        <v>9.6701</v>
      </c>
      <c r="G264" t="s">
        <v>450</v>
      </c>
      <c r="H264">
        <v>1.661</v>
      </c>
      <c r="I264">
        <v>93.7883</v>
      </c>
      <c r="K264" s="2">
        <v>0.540972222222222</v>
      </c>
      <c r="L264" s="3">
        <f t="shared" si="21"/>
        <v>271.5409722222222</v>
      </c>
      <c r="M264">
        <f t="shared" si="16"/>
        <v>512.9518562264392</v>
      </c>
      <c r="N264">
        <f t="shared" si="20"/>
        <v>140.8500378908132</v>
      </c>
    </row>
    <row r="265" spans="1:14" ht="12.75">
      <c r="A265" t="s">
        <v>239</v>
      </c>
      <c r="B265" s="1">
        <v>36796</v>
      </c>
      <c r="C265" s="2">
        <v>0.5436458333333333</v>
      </c>
      <c r="D265" t="s">
        <v>449</v>
      </c>
      <c r="E265">
        <v>0.673</v>
      </c>
      <c r="F265">
        <v>9.1863</v>
      </c>
      <c r="G265" t="s">
        <v>450</v>
      </c>
      <c r="H265">
        <v>1.665</v>
      </c>
      <c r="I265">
        <v>94.0479</v>
      </c>
      <c r="K265" s="2">
        <v>0.543055555555555</v>
      </c>
      <c r="L265" s="3">
        <f t="shared" si="21"/>
        <v>271.54305555555555</v>
      </c>
      <c r="M265">
        <f t="shared" si="16"/>
        <v>487.2886150973555</v>
      </c>
      <c r="N265">
        <f t="shared" si="20"/>
        <v>141.15417706237287</v>
      </c>
    </row>
    <row r="266" spans="1:14" ht="12.75">
      <c r="A266" t="s">
        <v>240</v>
      </c>
      <c r="B266" s="1">
        <v>36796</v>
      </c>
      <c r="C266" s="2">
        <v>0.5457291666666667</v>
      </c>
      <c r="D266" t="s">
        <v>449</v>
      </c>
      <c r="E266">
        <v>0.671</v>
      </c>
      <c r="F266">
        <v>10.3554</v>
      </c>
      <c r="G266" t="s">
        <v>450</v>
      </c>
      <c r="H266">
        <v>1.665</v>
      </c>
      <c r="I266">
        <v>100.1463</v>
      </c>
      <c r="K266" s="2">
        <v>0.545138888888889</v>
      </c>
      <c r="L266" s="3">
        <f t="shared" si="21"/>
        <v>271.5451388888889</v>
      </c>
      <c r="M266">
        <f t="shared" si="16"/>
        <v>549.3036940638947</v>
      </c>
      <c r="N266">
        <f t="shared" si="20"/>
        <v>148.2988701434195</v>
      </c>
    </row>
    <row r="267" spans="1:14" ht="12.75">
      <c r="A267" t="s">
        <v>241</v>
      </c>
      <c r="B267" s="1">
        <v>36796</v>
      </c>
      <c r="C267" s="2">
        <v>0.5478125</v>
      </c>
      <c r="D267" t="s">
        <v>449</v>
      </c>
      <c r="E267">
        <v>0.671</v>
      </c>
      <c r="F267">
        <v>9.9844</v>
      </c>
      <c r="G267" t="s">
        <v>450</v>
      </c>
      <c r="H267">
        <v>1.665</v>
      </c>
      <c r="I267">
        <v>95.5718</v>
      </c>
      <c r="K267" s="2">
        <v>0.547222222222222</v>
      </c>
      <c r="L267" s="3">
        <f t="shared" si="21"/>
        <v>271.5472222222222</v>
      </c>
      <c r="M267">
        <f t="shared" si="16"/>
        <v>529.6239452857012</v>
      </c>
      <c r="N267">
        <f t="shared" si="20"/>
        <v>142.9395302347143</v>
      </c>
    </row>
    <row r="268" spans="1:14" ht="12.75">
      <c r="A268" t="s">
        <v>242</v>
      </c>
      <c r="B268" s="1">
        <v>36796</v>
      </c>
      <c r="C268" s="2">
        <v>0.5498958333333334</v>
      </c>
      <c r="D268" t="s">
        <v>449</v>
      </c>
      <c r="E268">
        <v>0.671</v>
      </c>
      <c r="F268">
        <v>9.7328</v>
      </c>
      <c r="G268" t="s">
        <v>450</v>
      </c>
      <c r="H268">
        <v>1.665</v>
      </c>
      <c r="I268">
        <v>96.2288</v>
      </c>
      <c r="K268" s="2">
        <v>0.549305555555555</v>
      </c>
      <c r="L268" s="3">
        <f t="shared" si="21"/>
        <v>271.5493055555556</v>
      </c>
      <c r="M268">
        <f t="shared" si="16"/>
        <v>516.2777868150987</v>
      </c>
      <c r="N268">
        <f t="shared" si="20"/>
        <v>143.70925071127334</v>
      </c>
    </row>
    <row r="269" spans="1:14" ht="12.75">
      <c r="A269" t="s">
        <v>243</v>
      </c>
      <c r="B269" s="1">
        <v>36796</v>
      </c>
      <c r="C269" s="2">
        <v>0.5519791666666667</v>
      </c>
      <c r="D269" t="s">
        <v>449</v>
      </c>
      <c r="E269">
        <v>0.673</v>
      </c>
      <c r="F269">
        <v>10.3407</v>
      </c>
      <c r="G269" t="s">
        <v>450</v>
      </c>
      <c r="H269">
        <v>1.665</v>
      </c>
      <c r="I269">
        <v>100.5566</v>
      </c>
      <c r="K269" s="2">
        <v>0.551388888888888</v>
      </c>
      <c r="L269" s="3">
        <f t="shared" si="21"/>
        <v>271.5513888888889</v>
      </c>
      <c r="M269">
        <f t="shared" si="16"/>
        <v>548.5239304330606</v>
      </c>
      <c r="N269">
        <f t="shared" si="20"/>
        <v>148.77956468152024</v>
      </c>
    </row>
    <row r="270" spans="1:14" ht="12.75">
      <c r="A270" t="s">
        <v>244</v>
      </c>
      <c r="B270" s="1">
        <v>36796</v>
      </c>
      <c r="C270" s="2">
        <v>0.554074074074074</v>
      </c>
      <c r="D270" t="s">
        <v>449</v>
      </c>
      <c r="E270">
        <v>0.673</v>
      </c>
      <c r="F270">
        <v>9.8744</v>
      </c>
      <c r="G270" t="s">
        <v>450</v>
      </c>
      <c r="H270">
        <v>1.666</v>
      </c>
      <c r="I270">
        <v>100.8264</v>
      </c>
      <c r="K270" s="2">
        <v>0.553472222222222</v>
      </c>
      <c r="L270" s="3">
        <f t="shared" si="21"/>
        <v>271.55347222222224</v>
      </c>
      <c r="M270">
        <f t="shared" si="16"/>
        <v>523.7889793406843</v>
      </c>
      <c r="N270">
        <f t="shared" si="20"/>
        <v>149.09565385134619</v>
      </c>
    </row>
    <row r="271" spans="1:14" ht="12.75">
      <c r="A271" t="s">
        <v>245</v>
      </c>
      <c r="B271" s="1">
        <v>36796</v>
      </c>
      <c r="C271" s="2">
        <v>0.5561574074074074</v>
      </c>
      <c r="D271" t="s">
        <v>449</v>
      </c>
      <c r="E271">
        <v>0.671</v>
      </c>
      <c r="F271">
        <v>10.2733</v>
      </c>
      <c r="G271" t="s">
        <v>450</v>
      </c>
      <c r="H271">
        <v>1.665</v>
      </c>
      <c r="I271">
        <v>102.6746</v>
      </c>
      <c r="K271" s="2">
        <v>0.555555555555555</v>
      </c>
      <c r="L271" s="3">
        <f t="shared" si="21"/>
        <v>271.55555555555554</v>
      </c>
      <c r="M271">
        <f t="shared" si="16"/>
        <v>544.9486876631139</v>
      </c>
      <c r="N271">
        <f t="shared" si="20"/>
        <v>151.26094667444573</v>
      </c>
    </row>
    <row r="272" spans="1:14" ht="12.75">
      <c r="A272" t="s">
        <v>246</v>
      </c>
      <c r="B272" s="1">
        <v>36796</v>
      </c>
      <c r="C272" s="2">
        <v>0.5582407407407407</v>
      </c>
      <c r="D272" t="s">
        <v>449</v>
      </c>
      <c r="E272">
        <v>0.673</v>
      </c>
      <c r="F272">
        <v>10.2704</v>
      </c>
      <c r="G272" t="s">
        <v>450</v>
      </c>
      <c r="H272">
        <v>1.666</v>
      </c>
      <c r="I272">
        <v>100.8778</v>
      </c>
      <c r="K272" s="2">
        <v>0.557638888888889</v>
      </c>
      <c r="L272" s="3">
        <f t="shared" si="21"/>
        <v>271.5576388888889</v>
      </c>
      <c r="M272">
        <f t="shared" si="16"/>
        <v>544.7948567427452</v>
      </c>
      <c r="N272">
        <f t="shared" si="20"/>
        <v>149.15587247006016</v>
      </c>
    </row>
    <row r="273" spans="1:14" ht="12.75">
      <c r="A273" t="s">
        <v>457</v>
      </c>
      <c r="B273" s="1">
        <v>36796</v>
      </c>
      <c r="C273">
        <f>AVERAGE(C272,C274)</f>
        <v>0.560324074074074</v>
      </c>
      <c r="D273" t="s">
        <v>449</v>
      </c>
      <c r="E273" t="s">
        <v>457</v>
      </c>
      <c r="F273" t="s">
        <v>457</v>
      </c>
      <c r="G273" t="s">
        <v>450</v>
      </c>
      <c r="H273" t="s">
        <v>457</v>
      </c>
      <c r="I273" t="s">
        <v>457</v>
      </c>
      <c r="K273" s="2">
        <v>0.559722222222222</v>
      </c>
      <c r="L273" s="3">
        <f t="shared" si="21"/>
        <v>271.5597222222222</v>
      </c>
      <c r="M273" t="s">
        <v>457</v>
      </c>
      <c r="N273" t="s">
        <v>457</v>
      </c>
    </row>
    <row r="274" spans="1:14" ht="12.75">
      <c r="A274" t="s">
        <v>247</v>
      </c>
      <c r="B274" s="1">
        <v>36796</v>
      </c>
      <c r="C274" s="2">
        <v>0.5624074074074074</v>
      </c>
      <c r="D274" t="s">
        <v>449</v>
      </c>
      <c r="E274">
        <v>0.671</v>
      </c>
      <c r="F274">
        <v>10.0516</v>
      </c>
      <c r="G274" t="s">
        <v>450</v>
      </c>
      <c r="H274">
        <v>1.665</v>
      </c>
      <c r="I274">
        <v>97.9737</v>
      </c>
      <c r="K274" s="2">
        <v>0.561805555555555</v>
      </c>
      <c r="L274" s="3">
        <f t="shared" si="21"/>
        <v>271.56180555555557</v>
      </c>
      <c r="M274">
        <f aca="true" t="shared" si="22" ref="M274:M337">500*F274/AVERAGE($Q$367,$Q$207)</f>
        <v>533.188579026657</v>
      </c>
      <c r="N274">
        <f aca="true" t="shared" si="23" ref="N274:N287">(277-103)/(-62+(AVERAGE($P$207,$P$367)))*I274+277-((277-103)/(-62+(AVERAGE($P$207,$P$367)))*210)</f>
        <v>145.75352051271608</v>
      </c>
    </row>
    <row r="275" spans="1:14" ht="12.75">
      <c r="A275" t="s">
        <v>248</v>
      </c>
      <c r="B275" s="1">
        <v>36796</v>
      </c>
      <c r="C275" s="2">
        <v>0.5644907407407408</v>
      </c>
      <c r="D275" t="s">
        <v>449</v>
      </c>
      <c r="E275">
        <v>0.673</v>
      </c>
      <c r="F275">
        <v>10.7647</v>
      </c>
      <c r="G275" t="s">
        <v>450</v>
      </c>
      <c r="H275">
        <v>1.666</v>
      </c>
      <c r="I275">
        <v>100.0119</v>
      </c>
      <c r="K275" s="2">
        <v>0.563888888888889</v>
      </c>
      <c r="L275" s="3">
        <f t="shared" si="21"/>
        <v>271.56388888888887</v>
      </c>
      <c r="M275">
        <f t="shared" si="22"/>
        <v>571.0150718938531</v>
      </c>
      <c r="N275">
        <f t="shared" si="23"/>
        <v>148.1414113427353</v>
      </c>
    </row>
    <row r="276" spans="1:14" ht="12.75">
      <c r="A276" t="s">
        <v>249</v>
      </c>
      <c r="B276" s="1">
        <v>36796</v>
      </c>
      <c r="C276" s="2">
        <v>0.566574074074074</v>
      </c>
      <c r="D276" t="s">
        <v>449</v>
      </c>
      <c r="E276">
        <v>0.673</v>
      </c>
      <c r="F276">
        <v>9.8091</v>
      </c>
      <c r="G276" t="s">
        <v>450</v>
      </c>
      <c r="H276">
        <v>1.665</v>
      </c>
      <c r="I276">
        <v>95.6284</v>
      </c>
      <c r="K276" s="2">
        <v>0.565972222222222</v>
      </c>
      <c r="L276" s="3">
        <f t="shared" si="21"/>
        <v>271.56597222222223</v>
      </c>
      <c r="M276">
        <f t="shared" si="22"/>
        <v>520.3251313751424</v>
      </c>
      <c r="N276">
        <f t="shared" si="23"/>
        <v>143.00584100940722</v>
      </c>
    </row>
    <row r="277" spans="1:14" ht="12.75">
      <c r="A277" t="s">
        <v>250</v>
      </c>
      <c r="B277" s="1">
        <v>36796</v>
      </c>
      <c r="C277" s="2">
        <v>0.5686689814814815</v>
      </c>
      <c r="D277" t="s">
        <v>449</v>
      </c>
      <c r="E277">
        <v>0.671</v>
      </c>
      <c r="F277">
        <v>9.7207</v>
      </c>
      <c r="G277" t="s">
        <v>450</v>
      </c>
      <c r="H277">
        <v>1.665</v>
      </c>
      <c r="I277">
        <v>98.3008</v>
      </c>
      <c r="K277" s="2">
        <v>0.568055555555555</v>
      </c>
      <c r="L277" s="3">
        <f t="shared" si="21"/>
        <v>271.56805555555553</v>
      </c>
      <c r="M277">
        <f t="shared" si="22"/>
        <v>515.635940561147</v>
      </c>
      <c r="N277">
        <f t="shared" si="23"/>
        <v>146.1367405551551</v>
      </c>
    </row>
    <row r="278" spans="1:14" ht="12.75">
      <c r="A278" t="s">
        <v>251</v>
      </c>
      <c r="B278" s="1">
        <v>36796</v>
      </c>
      <c r="C278" s="2">
        <v>0.5707523148148148</v>
      </c>
      <c r="D278" t="s">
        <v>449</v>
      </c>
      <c r="E278">
        <v>0.671</v>
      </c>
      <c r="F278">
        <v>9.6772</v>
      </c>
      <c r="G278" t="s">
        <v>450</v>
      </c>
      <c r="H278">
        <v>1.665</v>
      </c>
      <c r="I278">
        <v>95.3683</v>
      </c>
      <c r="K278" s="2">
        <v>0.570138888888888</v>
      </c>
      <c r="L278" s="3">
        <f t="shared" si="21"/>
        <v>271.5701388888889</v>
      </c>
      <c r="M278">
        <f t="shared" si="22"/>
        <v>513.3284767556174</v>
      </c>
      <c r="N278">
        <f t="shared" si="23"/>
        <v>142.70111605361882</v>
      </c>
    </row>
    <row r="279" spans="1:14" ht="12.75">
      <c r="A279" t="s">
        <v>252</v>
      </c>
      <c r="B279" s="1">
        <v>36796</v>
      </c>
      <c r="C279" s="2">
        <v>0.5728935185185186</v>
      </c>
      <c r="D279" t="s">
        <v>449</v>
      </c>
      <c r="E279">
        <v>0.673</v>
      </c>
      <c r="F279">
        <v>10.2569</v>
      </c>
      <c r="G279" t="s">
        <v>450</v>
      </c>
      <c r="H279">
        <v>1.665</v>
      </c>
      <c r="I279">
        <v>99.8336</v>
      </c>
      <c r="K279" s="2">
        <v>0.572222222222222</v>
      </c>
      <c r="L279" s="3">
        <f t="shared" si="21"/>
        <v>271.5722222222222</v>
      </c>
      <c r="M279">
        <f t="shared" si="22"/>
        <v>544.0787472858567</v>
      </c>
      <c r="N279">
        <f t="shared" si="23"/>
        <v>147.93252068676804</v>
      </c>
    </row>
    <row r="280" spans="1:14" ht="12.75">
      <c r="A280" t="s">
        <v>253</v>
      </c>
      <c r="B280" s="1">
        <v>36796</v>
      </c>
      <c r="C280" s="2">
        <v>0.5749189814814815</v>
      </c>
      <c r="D280" t="s">
        <v>449</v>
      </c>
      <c r="E280">
        <v>0.671</v>
      </c>
      <c r="F280">
        <v>10.1121</v>
      </c>
      <c r="G280" t="s">
        <v>450</v>
      </c>
      <c r="H280">
        <v>1.665</v>
      </c>
      <c r="I280">
        <v>94.2233</v>
      </c>
      <c r="K280" s="2">
        <v>0.574305555555555</v>
      </c>
      <c r="L280" s="3">
        <f t="shared" si="21"/>
        <v>271.57430555555555</v>
      </c>
      <c r="M280">
        <f t="shared" si="22"/>
        <v>536.3978102964163</v>
      </c>
      <c r="N280">
        <f t="shared" si="23"/>
        <v>141.35967016981346</v>
      </c>
    </row>
    <row r="281" spans="1:14" ht="12.75">
      <c r="A281" t="s">
        <v>254</v>
      </c>
      <c r="B281" s="1">
        <v>36796</v>
      </c>
      <c r="C281" s="2">
        <v>0.5770138888888888</v>
      </c>
      <c r="D281" t="s">
        <v>449</v>
      </c>
      <c r="E281">
        <v>0.673</v>
      </c>
      <c r="F281">
        <v>9.962</v>
      </c>
      <c r="G281" t="s">
        <v>450</v>
      </c>
      <c r="H281">
        <v>1.665</v>
      </c>
      <c r="I281">
        <v>97.1033</v>
      </c>
      <c r="K281" s="2">
        <v>0.576388888888888</v>
      </c>
      <c r="L281" s="3">
        <f t="shared" si="21"/>
        <v>271.5763888888889</v>
      </c>
      <c r="M281">
        <f t="shared" si="22"/>
        <v>528.4357340387159</v>
      </c>
      <c r="N281">
        <f t="shared" si="23"/>
        <v>144.73378732733255</v>
      </c>
    </row>
    <row r="282" spans="1:14" ht="12.75">
      <c r="A282" t="s">
        <v>255</v>
      </c>
      <c r="B282" s="1">
        <v>36796</v>
      </c>
      <c r="C282" s="2">
        <v>0.5790856481481481</v>
      </c>
      <c r="D282" t="s">
        <v>449</v>
      </c>
      <c r="E282">
        <v>0.673</v>
      </c>
      <c r="F282">
        <v>10.0533</v>
      </c>
      <c r="G282" t="s">
        <v>450</v>
      </c>
      <c r="H282">
        <v>1.665</v>
      </c>
      <c r="I282">
        <v>97.4855</v>
      </c>
      <c r="K282" s="2">
        <v>0.578472222222222</v>
      </c>
      <c r="L282" s="3">
        <f t="shared" si="21"/>
        <v>271.5784722222222</v>
      </c>
      <c r="M282">
        <f t="shared" si="22"/>
        <v>533.2787557730799</v>
      </c>
      <c r="N282">
        <f t="shared" si="23"/>
        <v>145.18156079177828</v>
      </c>
    </row>
    <row r="283" spans="1:14" ht="12.75">
      <c r="A283" t="s">
        <v>256</v>
      </c>
      <c r="B283" s="1">
        <v>36796</v>
      </c>
      <c r="C283" s="2">
        <v>0.5811805555555556</v>
      </c>
      <c r="D283" t="s">
        <v>449</v>
      </c>
      <c r="E283">
        <v>0.671</v>
      </c>
      <c r="F283">
        <v>9.5852</v>
      </c>
      <c r="G283" t="s">
        <v>450</v>
      </c>
      <c r="H283">
        <v>1.665</v>
      </c>
      <c r="I283">
        <v>98.1262</v>
      </c>
      <c r="K283" s="2">
        <v>0.580555555555555</v>
      </c>
      <c r="L283" s="3">
        <f t="shared" si="21"/>
        <v>271.5805555555556</v>
      </c>
      <c r="M283">
        <f t="shared" si="22"/>
        <v>508.4483234197852</v>
      </c>
      <c r="N283">
        <f t="shared" si="23"/>
        <v>145.93218470248053</v>
      </c>
    </row>
    <row r="284" spans="1:14" ht="12.75">
      <c r="A284" t="s">
        <v>257</v>
      </c>
      <c r="B284" s="1">
        <v>36796</v>
      </c>
      <c r="C284" s="2">
        <v>0.5832638888888889</v>
      </c>
      <c r="D284" t="s">
        <v>449</v>
      </c>
      <c r="E284">
        <v>0.671</v>
      </c>
      <c r="F284">
        <v>9.7417</v>
      </c>
      <c r="G284" t="s">
        <v>450</v>
      </c>
      <c r="H284">
        <v>1.663</v>
      </c>
      <c r="I284">
        <v>96.1901</v>
      </c>
      <c r="K284" s="2">
        <v>0.582638888888888</v>
      </c>
      <c r="L284" s="3">
        <f t="shared" si="21"/>
        <v>271.5826388888889</v>
      </c>
      <c r="M284">
        <f t="shared" si="22"/>
        <v>516.7498886051956</v>
      </c>
      <c r="N284">
        <f t="shared" si="23"/>
        <v>143.66391101196922</v>
      </c>
    </row>
    <row r="285" spans="1:14" ht="12.75">
      <c r="A285" t="s">
        <v>258</v>
      </c>
      <c r="B285" s="1">
        <v>36796</v>
      </c>
      <c r="C285" s="2">
        <v>0.5853472222222222</v>
      </c>
      <c r="D285" t="s">
        <v>449</v>
      </c>
      <c r="E285">
        <v>0.673</v>
      </c>
      <c r="F285">
        <v>9.9182</v>
      </c>
      <c r="G285" t="s">
        <v>450</v>
      </c>
      <c r="H285">
        <v>1.665</v>
      </c>
      <c r="I285">
        <v>97.6019</v>
      </c>
      <c r="K285" s="2">
        <v>0.584722222222221</v>
      </c>
      <c r="L285" s="3">
        <f t="shared" si="21"/>
        <v>271.58472222222224</v>
      </c>
      <c r="M285">
        <f t="shared" si="22"/>
        <v>526.1123566897</v>
      </c>
      <c r="N285">
        <f t="shared" si="23"/>
        <v>145.317931360228</v>
      </c>
    </row>
    <row r="286" spans="1:14" ht="12.75">
      <c r="A286" t="s">
        <v>259</v>
      </c>
      <c r="B286" s="1">
        <v>36796</v>
      </c>
      <c r="C286" s="2">
        <v>0.5874305555555556</v>
      </c>
      <c r="D286" t="s">
        <v>449</v>
      </c>
      <c r="E286">
        <v>0.671</v>
      </c>
      <c r="F286">
        <v>9.9937</v>
      </c>
      <c r="G286" t="s">
        <v>450</v>
      </c>
      <c r="H286">
        <v>1.663</v>
      </c>
      <c r="I286">
        <v>97.7063</v>
      </c>
      <c r="K286" s="2">
        <v>0.586805555555554</v>
      </c>
      <c r="L286" s="3">
        <f t="shared" si="21"/>
        <v>271.58680555555554</v>
      </c>
      <c r="M286">
        <f t="shared" si="22"/>
        <v>530.1172651337799</v>
      </c>
      <c r="N286">
        <f t="shared" si="23"/>
        <v>145.4402431071881</v>
      </c>
    </row>
    <row r="287" spans="1:14" ht="12.75">
      <c r="A287" t="s">
        <v>260</v>
      </c>
      <c r="B287" s="1">
        <v>36796</v>
      </c>
      <c r="C287" s="2">
        <v>0.5895138888888889</v>
      </c>
      <c r="D287" t="s">
        <v>449</v>
      </c>
      <c r="E287">
        <v>0.671</v>
      </c>
      <c r="F287">
        <v>9.5728</v>
      </c>
      <c r="G287" t="s">
        <v>450</v>
      </c>
      <c r="H287">
        <v>1.665</v>
      </c>
      <c r="I287">
        <v>97.4437</v>
      </c>
      <c r="K287" s="2">
        <v>0.588888888888888</v>
      </c>
      <c r="L287" s="3">
        <f t="shared" si="21"/>
        <v>271.5888888888889</v>
      </c>
      <c r="M287">
        <f t="shared" si="22"/>
        <v>507.79056362234695</v>
      </c>
      <c r="N287">
        <f t="shared" si="23"/>
        <v>145.13258923025597</v>
      </c>
    </row>
    <row r="288" spans="1:14" ht="12.75">
      <c r="A288" t="s">
        <v>457</v>
      </c>
      <c r="B288" s="1">
        <v>36796</v>
      </c>
      <c r="C288">
        <f>AVERAGE(C287,C289)</f>
        <v>0.5915972222222222</v>
      </c>
      <c r="D288" t="s">
        <v>449</v>
      </c>
      <c r="E288" t="s">
        <v>457</v>
      </c>
      <c r="F288" t="s">
        <v>457</v>
      </c>
      <c r="G288" t="s">
        <v>450</v>
      </c>
      <c r="H288" t="s">
        <v>457</v>
      </c>
      <c r="I288" t="s">
        <v>457</v>
      </c>
      <c r="K288" s="2">
        <v>0.590972222222222</v>
      </c>
      <c r="L288" s="3">
        <f t="shared" si="21"/>
        <v>271.5909722222222</v>
      </c>
      <c r="M288" t="s">
        <v>457</v>
      </c>
      <c r="N288" t="s">
        <v>457</v>
      </c>
    </row>
    <row r="289" spans="1:14" ht="12.75">
      <c r="A289" t="s">
        <v>261</v>
      </c>
      <c r="B289" s="1">
        <v>36796</v>
      </c>
      <c r="C289" s="2">
        <v>0.5936805555555555</v>
      </c>
      <c r="D289" t="s">
        <v>449</v>
      </c>
      <c r="E289">
        <v>0.671</v>
      </c>
      <c r="F289">
        <v>9.8984</v>
      </c>
      <c r="G289" t="s">
        <v>450</v>
      </c>
      <c r="H289">
        <v>1.663</v>
      </c>
      <c r="I289">
        <v>99.0579</v>
      </c>
      <c r="K289" s="2">
        <v>0.593055555555555</v>
      </c>
      <c r="L289" s="3">
        <f t="shared" si="21"/>
        <v>271.59305555555557</v>
      </c>
      <c r="M289">
        <f t="shared" si="22"/>
        <v>525.062062819597</v>
      </c>
      <c r="N289">
        <f>(277-103)/(-62+(AVERAGE($P$207,$P$367)))*I289+277-((277-103)/(-62+(AVERAGE($P$207,$P$367)))*210)</f>
        <v>147.0237350343071</v>
      </c>
    </row>
    <row r="290" spans="1:14" ht="12.75">
      <c r="A290" t="s">
        <v>262</v>
      </c>
      <c r="B290" s="1">
        <v>36796</v>
      </c>
      <c r="C290" s="2">
        <v>0.5957638888888889</v>
      </c>
      <c r="D290" t="s">
        <v>449</v>
      </c>
      <c r="E290">
        <v>0.673</v>
      </c>
      <c r="F290">
        <v>10.0699</v>
      </c>
      <c r="G290" t="s">
        <v>450</v>
      </c>
      <c r="H290">
        <v>1.665</v>
      </c>
      <c r="I290">
        <v>100.4997</v>
      </c>
      <c r="K290" s="2">
        <v>0.595138888888888</v>
      </c>
      <c r="L290" s="3">
        <f t="shared" si="21"/>
        <v>271.59513888888887</v>
      </c>
      <c r="M290">
        <f t="shared" si="22"/>
        <v>534.1593051793279</v>
      </c>
      <c r="N290">
        <f>(277-103)/(-62+(AVERAGE($P$207,$P$367)))*I290+277-((277-103)/(-62+(AVERAGE($P$207,$P$367)))*210)</f>
        <v>148.7129024362901</v>
      </c>
    </row>
    <row r="291" spans="1:14" ht="12.75">
      <c r="A291" t="s">
        <v>263</v>
      </c>
      <c r="B291" s="1">
        <v>36796</v>
      </c>
      <c r="C291" s="2">
        <v>0.5978587962962963</v>
      </c>
      <c r="D291" t="s">
        <v>449</v>
      </c>
      <c r="E291">
        <v>0.671</v>
      </c>
      <c r="F291">
        <v>9.3808</v>
      </c>
      <c r="G291" t="s">
        <v>450</v>
      </c>
      <c r="H291">
        <v>1.663</v>
      </c>
      <c r="I291">
        <v>101.6031</v>
      </c>
      <c r="K291" s="2">
        <v>0.597222222222222</v>
      </c>
      <c r="L291" s="3">
        <f t="shared" si="21"/>
        <v>271.59722222222223</v>
      </c>
      <c r="M291">
        <f t="shared" si="22"/>
        <v>497.60589579104465</v>
      </c>
      <c r="N291">
        <f>(277-103)/(-62+(AVERAGE($P$207,$P$367)))*I291+277-((277-103)/(-62+(AVERAGE($P$207,$P$367)))*210)</f>
        <v>150.00561107226457</v>
      </c>
    </row>
    <row r="292" spans="1:14" ht="12.75">
      <c r="A292" t="s">
        <v>264</v>
      </c>
      <c r="B292" s="1">
        <v>36796</v>
      </c>
      <c r="C292" s="2">
        <v>0.5999421296296296</v>
      </c>
      <c r="D292" t="s">
        <v>449</v>
      </c>
      <c r="E292">
        <v>0.673</v>
      </c>
      <c r="F292">
        <v>9.7972</v>
      </c>
      <c r="G292" t="s">
        <v>450</v>
      </c>
      <c r="H292">
        <v>1.666</v>
      </c>
      <c r="I292">
        <v>101.6452</v>
      </c>
      <c r="K292" s="2">
        <v>0.599305555555555</v>
      </c>
      <c r="L292" s="3">
        <f t="shared" si="21"/>
        <v>271.59930555555553</v>
      </c>
      <c r="M292">
        <f t="shared" si="22"/>
        <v>519.6938941501814</v>
      </c>
      <c r="N292">
        <f>(277-103)/(-62+(AVERAGE($P$207,$P$367)))*I292+277-((277-103)/(-62+(AVERAGE($P$207,$P$367)))*210)</f>
        <v>150.0549341043241</v>
      </c>
    </row>
    <row r="293" spans="1:14" ht="12.75">
      <c r="A293" t="s">
        <v>457</v>
      </c>
      <c r="B293" s="1">
        <v>36796</v>
      </c>
      <c r="C293">
        <f>AVERAGE(C292,C294)</f>
        <v>0.6020254629629629</v>
      </c>
      <c r="D293" t="s">
        <v>449</v>
      </c>
      <c r="E293" t="s">
        <v>457</v>
      </c>
      <c r="F293" t="s">
        <v>457</v>
      </c>
      <c r="G293" t="s">
        <v>450</v>
      </c>
      <c r="H293" t="s">
        <v>457</v>
      </c>
      <c r="I293" t="s">
        <v>457</v>
      </c>
      <c r="K293" s="2">
        <v>0.601388888888888</v>
      </c>
      <c r="L293" s="3">
        <f t="shared" si="21"/>
        <v>271.6013888888889</v>
      </c>
      <c r="M293" t="s">
        <v>457</v>
      </c>
      <c r="N293" t="s">
        <v>457</v>
      </c>
    </row>
    <row r="294" spans="1:14" ht="12.75">
      <c r="A294" t="s">
        <v>265</v>
      </c>
      <c r="B294" s="1">
        <v>36796</v>
      </c>
      <c r="C294" s="2">
        <v>0.6041087962962963</v>
      </c>
      <c r="D294" t="s">
        <v>449</v>
      </c>
      <c r="E294">
        <v>0.673</v>
      </c>
      <c r="F294">
        <v>9.7378</v>
      </c>
      <c r="G294" t="s">
        <v>450</v>
      </c>
      <c r="H294">
        <v>1.665</v>
      </c>
      <c r="I294">
        <v>98.9919</v>
      </c>
      <c r="K294" s="2">
        <v>0.603472222222222</v>
      </c>
      <c r="L294" s="3">
        <f t="shared" si="21"/>
        <v>271.6034722222222</v>
      </c>
      <c r="M294">
        <f t="shared" si="22"/>
        <v>516.5430125398723</v>
      </c>
      <c r="N294">
        <f aca="true" t="shared" si="24" ref="N294:N319">(277-103)/(-62+(AVERAGE($P$207,$P$367)))*I294+277-((277-103)/(-62+(AVERAGE($P$207,$P$367)))*210)</f>
        <v>146.94641151611398</v>
      </c>
    </row>
    <row r="295" spans="1:14" ht="12.75">
      <c r="A295" t="s">
        <v>266</v>
      </c>
      <c r="B295" s="1">
        <v>36796</v>
      </c>
      <c r="C295" s="2">
        <v>0.6061921296296297</v>
      </c>
      <c r="D295" t="s">
        <v>449</v>
      </c>
      <c r="E295">
        <v>0.673</v>
      </c>
      <c r="F295">
        <v>9.8223</v>
      </c>
      <c r="G295" t="s">
        <v>450</v>
      </c>
      <c r="H295">
        <v>1.665</v>
      </c>
      <c r="I295">
        <v>101.355</v>
      </c>
      <c r="K295" s="2">
        <v>0.605555555555555</v>
      </c>
      <c r="L295" s="3">
        <f t="shared" si="21"/>
        <v>271.60555555555555</v>
      </c>
      <c r="M295">
        <f t="shared" si="22"/>
        <v>521.0253272885444</v>
      </c>
      <c r="N295">
        <f t="shared" si="24"/>
        <v>149.7149449379658</v>
      </c>
    </row>
    <row r="296" spans="1:14" ht="12.75">
      <c r="A296" t="s">
        <v>267</v>
      </c>
      <c r="B296" s="1">
        <v>36796</v>
      </c>
      <c r="C296" s="2">
        <v>0.608275462962963</v>
      </c>
      <c r="D296" t="s">
        <v>449</v>
      </c>
      <c r="E296">
        <v>0.671</v>
      </c>
      <c r="F296">
        <v>9.7862</v>
      </c>
      <c r="G296" t="s">
        <v>450</v>
      </c>
      <c r="H296">
        <v>1.663</v>
      </c>
      <c r="I296">
        <v>104.0382</v>
      </c>
      <c r="K296" s="2">
        <v>0.607638888888888</v>
      </c>
      <c r="L296" s="3">
        <f t="shared" si="21"/>
        <v>271.6076388888889</v>
      </c>
      <c r="M296">
        <f t="shared" si="22"/>
        <v>519.1103975556797</v>
      </c>
      <c r="N296">
        <f t="shared" si="24"/>
        <v>152.85849742305442</v>
      </c>
    </row>
    <row r="297" spans="1:14" ht="12.75">
      <c r="A297" t="s">
        <v>268</v>
      </c>
      <c r="B297" s="1">
        <v>36796</v>
      </c>
      <c r="C297" s="2">
        <v>0.6103703703703703</v>
      </c>
      <c r="D297" t="s">
        <v>449</v>
      </c>
      <c r="E297">
        <v>0.673</v>
      </c>
      <c r="F297">
        <v>9.8044</v>
      </c>
      <c r="G297" t="s">
        <v>450</v>
      </c>
      <c r="H297">
        <v>1.665</v>
      </c>
      <c r="I297">
        <v>106.4202</v>
      </c>
      <c r="K297" s="2">
        <v>0.609722222222222</v>
      </c>
      <c r="L297" s="3">
        <f t="shared" si="21"/>
        <v>271.6097222222222</v>
      </c>
      <c r="M297">
        <f t="shared" si="22"/>
        <v>520.0758191938553</v>
      </c>
      <c r="N297">
        <f t="shared" si="24"/>
        <v>155.6491734887524</v>
      </c>
    </row>
    <row r="298" spans="1:14" ht="12.75">
      <c r="A298" t="s">
        <v>269</v>
      </c>
      <c r="B298" s="1">
        <v>36796</v>
      </c>
      <c r="C298" s="2">
        <v>0.6124537037037037</v>
      </c>
      <c r="D298" t="s">
        <v>449</v>
      </c>
      <c r="E298">
        <v>0.673</v>
      </c>
      <c r="F298">
        <v>9.5003</v>
      </c>
      <c r="G298" t="s">
        <v>450</v>
      </c>
      <c r="H298">
        <v>1.665</v>
      </c>
      <c r="I298">
        <v>104.5127</v>
      </c>
      <c r="K298" s="2">
        <v>0.611805555555555</v>
      </c>
      <c r="L298" s="3">
        <f t="shared" si="21"/>
        <v>271.6118055555556</v>
      </c>
      <c r="M298">
        <f t="shared" si="22"/>
        <v>503.94479061313115</v>
      </c>
      <c r="N298">
        <f t="shared" si="24"/>
        <v>153.4144066561248</v>
      </c>
    </row>
    <row r="299" spans="1:14" ht="12.75">
      <c r="A299" t="s">
        <v>270</v>
      </c>
      <c r="B299" s="1">
        <v>36796</v>
      </c>
      <c r="C299" s="2">
        <v>0.614537037037037</v>
      </c>
      <c r="D299" t="s">
        <v>449</v>
      </c>
      <c r="E299">
        <v>0.678</v>
      </c>
      <c r="F299">
        <v>9.5786</v>
      </c>
      <c r="G299" t="s">
        <v>450</v>
      </c>
      <c r="H299">
        <v>1.67</v>
      </c>
      <c r="I299">
        <v>102.3972</v>
      </c>
      <c r="K299" s="2">
        <v>0.613888888888888</v>
      </c>
      <c r="L299" s="3">
        <f t="shared" si="21"/>
        <v>271.6138888888889</v>
      </c>
      <c r="M299">
        <f t="shared" si="22"/>
        <v>508.09822546308413</v>
      </c>
      <c r="N299">
        <f t="shared" si="24"/>
        <v>150.935953584343</v>
      </c>
    </row>
    <row r="300" spans="1:14" ht="12.75">
      <c r="A300" t="s">
        <v>271</v>
      </c>
      <c r="B300" s="1">
        <v>36796</v>
      </c>
      <c r="C300" s="2">
        <v>0.6166203703703704</v>
      </c>
      <c r="D300" t="s">
        <v>449</v>
      </c>
      <c r="E300">
        <v>0.671</v>
      </c>
      <c r="F300">
        <v>10.3192</v>
      </c>
      <c r="G300" t="s">
        <v>450</v>
      </c>
      <c r="H300">
        <v>1.663</v>
      </c>
      <c r="I300">
        <v>102.7561</v>
      </c>
      <c r="K300" s="2">
        <v>0.615972222222221</v>
      </c>
      <c r="L300" s="3">
        <f t="shared" si="21"/>
        <v>271.61597222222224</v>
      </c>
      <c r="M300">
        <f t="shared" si="22"/>
        <v>547.3834598165346</v>
      </c>
      <c r="N300">
        <f t="shared" si="24"/>
        <v>151.35642950372966</v>
      </c>
    </row>
    <row r="301" spans="1:14" ht="12.75">
      <c r="A301" t="s">
        <v>272</v>
      </c>
      <c r="B301" s="1">
        <v>36796</v>
      </c>
      <c r="C301" s="2">
        <v>0.6187037037037036</v>
      </c>
      <c r="D301" t="s">
        <v>449</v>
      </c>
      <c r="E301">
        <v>0.673</v>
      </c>
      <c r="F301">
        <v>9.3869</v>
      </c>
      <c r="G301" t="s">
        <v>450</v>
      </c>
      <c r="H301">
        <v>1.665</v>
      </c>
      <c r="I301">
        <v>102.8627</v>
      </c>
      <c r="K301" s="2">
        <v>0.618055555555554</v>
      </c>
      <c r="L301" s="3">
        <f t="shared" si="21"/>
        <v>271.61805555555554</v>
      </c>
      <c r="M301">
        <f t="shared" si="22"/>
        <v>497.9294711752683</v>
      </c>
      <c r="N301">
        <f t="shared" si="24"/>
        <v>151.48131870129617</v>
      </c>
    </row>
    <row r="302" spans="1:14" ht="12.75">
      <c r="A302" t="s">
        <v>273</v>
      </c>
      <c r="B302" s="1">
        <v>36796</v>
      </c>
      <c r="C302" s="2">
        <v>0.6207870370370371</v>
      </c>
      <c r="D302" t="s">
        <v>449</v>
      </c>
      <c r="E302">
        <v>0.671</v>
      </c>
      <c r="F302">
        <v>9.7363</v>
      </c>
      <c r="G302" t="s">
        <v>450</v>
      </c>
      <c r="H302">
        <v>1.663</v>
      </c>
      <c r="I302">
        <v>101.9051</v>
      </c>
      <c r="K302" s="2">
        <v>0.620138888888888</v>
      </c>
      <c r="L302" s="3">
        <f t="shared" si="21"/>
        <v>271.6201388888889</v>
      </c>
      <c r="M302">
        <f t="shared" si="22"/>
        <v>516.4634448224402</v>
      </c>
      <c r="N302">
        <f t="shared" si="24"/>
        <v>150.3594247464211</v>
      </c>
    </row>
    <row r="303" spans="1:14" ht="12.75">
      <c r="A303" t="s">
        <v>274</v>
      </c>
      <c r="B303" s="1">
        <v>36796</v>
      </c>
      <c r="C303" s="2">
        <v>0.6228819444444444</v>
      </c>
      <c r="D303" t="s">
        <v>449</v>
      </c>
      <c r="E303">
        <v>0.673</v>
      </c>
      <c r="F303">
        <v>9.5319</v>
      </c>
      <c r="G303" t="s">
        <v>450</v>
      </c>
      <c r="H303">
        <v>1.665</v>
      </c>
      <c r="I303">
        <v>101.9884</v>
      </c>
      <c r="K303" s="2">
        <v>0.622222222222222</v>
      </c>
      <c r="L303" s="3">
        <f t="shared" si="21"/>
        <v>271.6222222222222</v>
      </c>
      <c r="M303">
        <f t="shared" si="22"/>
        <v>505.62101719369963</v>
      </c>
      <c r="N303">
        <f t="shared" si="24"/>
        <v>150.4570163989285</v>
      </c>
    </row>
    <row r="304" spans="1:14" ht="12.75">
      <c r="A304" t="s">
        <v>275</v>
      </c>
      <c r="B304" s="1">
        <v>36796</v>
      </c>
      <c r="C304" s="2">
        <v>0.6249652777777778</v>
      </c>
      <c r="D304" t="s">
        <v>449</v>
      </c>
      <c r="E304">
        <v>0.671</v>
      </c>
      <c r="F304">
        <v>10.7716</v>
      </c>
      <c r="G304" t="s">
        <v>450</v>
      </c>
      <c r="H304">
        <v>1.663</v>
      </c>
      <c r="I304">
        <v>100.8731</v>
      </c>
      <c r="K304" s="2">
        <v>0.624305555555555</v>
      </c>
      <c r="L304" s="3">
        <f t="shared" si="21"/>
        <v>271.62430555555557</v>
      </c>
      <c r="M304">
        <f t="shared" si="22"/>
        <v>571.3810833940405</v>
      </c>
      <c r="N304">
        <f t="shared" si="24"/>
        <v>149.1503660983101</v>
      </c>
    </row>
    <row r="305" spans="1:14" ht="12.75">
      <c r="A305" t="s">
        <v>276</v>
      </c>
      <c r="B305" s="1">
        <v>36796</v>
      </c>
      <c r="C305" s="2">
        <v>0.6270486111111111</v>
      </c>
      <c r="D305" t="s">
        <v>449</v>
      </c>
      <c r="E305">
        <v>0.671</v>
      </c>
      <c r="F305">
        <v>9.7339</v>
      </c>
      <c r="G305" t="s">
        <v>450</v>
      </c>
      <c r="H305">
        <v>1.663</v>
      </c>
      <c r="I305">
        <v>99.7896</v>
      </c>
      <c r="K305" s="2">
        <v>0.626388888888888</v>
      </c>
      <c r="L305" s="3">
        <f t="shared" si="21"/>
        <v>271.62638888888887</v>
      </c>
      <c r="M305">
        <f t="shared" si="22"/>
        <v>516.3361364745489</v>
      </c>
      <c r="N305">
        <f t="shared" si="24"/>
        <v>147.88097167463928</v>
      </c>
    </row>
    <row r="306" spans="1:14" ht="12.75">
      <c r="A306" t="s">
        <v>277</v>
      </c>
      <c r="B306" s="1">
        <v>36796</v>
      </c>
      <c r="C306" s="2">
        <v>0.6291319444444444</v>
      </c>
      <c r="D306" t="s">
        <v>449</v>
      </c>
      <c r="E306">
        <v>0.673</v>
      </c>
      <c r="F306">
        <v>10.1722</v>
      </c>
      <c r="G306" t="s">
        <v>450</v>
      </c>
      <c r="H306">
        <v>1.665</v>
      </c>
      <c r="I306">
        <v>97.1077</v>
      </c>
      <c r="K306" s="2">
        <v>0.628472222222222</v>
      </c>
      <c r="L306" s="3">
        <f t="shared" si="21"/>
        <v>271.62847222222223</v>
      </c>
      <c r="M306">
        <f t="shared" si="22"/>
        <v>539.5858235081938</v>
      </c>
      <c r="N306">
        <f t="shared" si="24"/>
        <v>144.7389422285454</v>
      </c>
    </row>
    <row r="307" spans="1:14" ht="12.75">
      <c r="A307" t="s">
        <v>278</v>
      </c>
      <c r="B307" s="1">
        <v>36796</v>
      </c>
      <c r="C307" s="2">
        <v>0.6312152777777778</v>
      </c>
      <c r="D307" t="s">
        <v>449</v>
      </c>
      <c r="E307">
        <v>0.673</v>
      </c>
      <c r="F307">
        <v>10.7697</v>
      </c>
      <c r="G307" t="s">
        <v>450</v>
      </c>
      <c r="H307">
        <v>1.663</v>
      </c>
      <c r="I307">
        <v>101.9032</v>
      </c>
      <c r="K307" s="2">
        <v>0.630555555555555</v>
      </c>
      <c r="L307" s="3">
        <f t="shared" si="21"/>
        <v>271.63055555555553</v>
      </c>
      <c r="M307">
        <f t="shared" si="22"/>
        <v>571.2802976186267</v>
      </c>
      <c r="N307">
        <f t="shared" si="24"/>
        <v>150.35719876635187</v>
      </c>
    </row>
    <row r="308" spans="1:14" ht="12.75">
      <c r="A308" t="s">
        <v>279</v>
      </c>
      <c r="B308" s="1">
        <v>36796</v>
      </c>
      <c r="C308" s="2">
        <v>0.6332986111111111</v>
      </c>
      <c r="D308" t="s">
        <v>449</v>
      </c>
      <c r="E308">
        <v>0.673</v>
      </c>
      <c r="F308">
        <v>9.9867</v>
      </c>
      <c r="G308" t="s">
        <v>450</v>
      </c>
      <c r="H308">
        <v>1.665</v>
      </c>
      <c r="I308">
        <v>103.3928</v>
      </c>
      <c r="K308" s="2">
        <v>0.632638888888888</v>
      </c>
      <c r="L308" s="3">
        <f t="shared" si="21"/>
        <v>271.6326388888889</v>
      </c>
      <c r="M308">
        <f t="shared" si="22"/>
        <v>529.745949119097</v>
      </c>
      <c r="N308">
        <f t="shared" si="24"/>
        <v>152.10236714060198</v>
      </c>
    </row>
    <row r="309" spans="1:14" ht="12.75">
      <c r="A309" t="s">
        <v>280</v>
      </c>
      <c r="B309" s="1">
        <v>36796</v>
      </c>
      <c r="C309" s="2">
        <v>0.6353819444444445</v>
      </c>
      <c r="D309" t="s">
        <v>449</v>
      </c>
      <c r="E309">
        <v>0.671</v>
      </c>
      <c r="F309">
        <v>10.6477</v>
      </c>
      <c r="G309" t="s">
        <v>450</v>
      </c>
      <c r="H309">
        <v>1.663</v>
      </c>
      <c r="I309">
        <v>104.5441</v>
      </c>
      <c r="K309" s="2">
        <v>0.634722222222222</v>
      </c>
      <c r="L309" s="3">
        <f t="shared" si="21"/>
        <v>271.6347222222222</v>
      </c>
      <c r="M309">
        <f t="shared" si="22"/>
        <v>564.8087899341533</v>
      </c>
      <c r="N309">
        <f t="shared" si="24"/>
        <v>153.45119390568942</v>
      </c>
    </row>
    <row r="310" spans="1:14" ht="12.75">
      <c r="A310" t="s">
        <v>281</v>
      </c>
      <c r="B310" s="1">
        <v>36796</v>
      </c>
      <c r="C310" s="2">
        <v>0.6374768518518519</v>
      </c>
      <c r="D310" t="s">
        <v>449</v>
      </c>
      <c r="E310">
        <v>0.671</v>
      </c>
      <c r="F310">
        <v>10.6171</v>
      </c>
      <c r="G310" t="s">
        <v>450</v>
      </c>
      <c r="H310">
        <v>1.663</v>
      </c>
      <c r="I310">
        <v>104.492</v>
      </c>
      <c r="K310" s="2">
        <v>0.636805555555555</v>
      </c>
      <c r="L310" s="3">
        <f t="shared" si="21"/>
        <v>271.63680555555555</v>
      </c>
      <c r="M310">
        <f t="shared" si="22"/>
        <v>563.1856084985395</v>
      </c>
      <c r="N310">
        <f t="shared" si="24"/>
        <v>153.39015518905512</v>
      </c>
    </row>
    <row r="311" spans="1:14" ht="12.75">
      <c r="A311" t="s">
        <v>282</v>
      </c>
      <c r="B311" s="1">
        <v>36796</v>
      </c>
      <c r="C311" s="2">
        <v>0.6395601851851852</v>
      </c>
      <c r="D311" t="s">
        <v>449</v>
      </c>
      <c r="E311">
        <v>0.673</v>
      </c>
      <c r="F311">
        <v>11.0933</v>
      </c>
      <c r="G311" t="s">
        <v>450</v>
      </c>
      <c r="H311">
        <v>1.665</v>
      </c>
      <c r="I311">
        <v>104.3599</v>
      </c>
      <c r="K311" s="2">
        <v>0.638888888888888</v>
      </c>
      <c r="L311" s="3">
        <f t="shared" si="21"/>
        <v>271.6388888888889</v>
      </c>
      <c r="M311">
        <f t="shared" si="22"/>
        <v>588.4457065259674</v>
      </c>
      <c r="N311">
        <f t="shared" si="24"/>
        <v>153.23539099582308</v>
      </c>
    </row>
    <row r="312" spans="1:14" ht="12.75">
      <c r="A312" t="s">
        <v>283</v>
      </c>
      <c r="B312" s="1">
        <v>36796</v>
      </c>
      <c r="C312" s="2">
        <v>0.6416435185185185</v>
      </c>
      <c r="D312" t="s">
        <v>449</v>
      </c>
      <c r="E312">
        <v>0.673</v>
      </c>
      <c r="F312">
        <v>10.9123</v>
      </c>
      <c r="G312" t="s">
        <v>450</v>
      </c>
      <c r="H312">
        <v>1.665</v>
      </c>
      <c r="I312">
        <v>104.2604</v>
      </c>
      <c r="K312" s="2">
        <v>0.640972222222222</v>
      </c>
      <c r="L312" s="3">
        <f t="shared" si="21"/>
        <v>271.6409722222222</v>
      </c>
      <c r="M312">
        <f t="shared" si="22"/>
        <v>578.8445352891667</v>
      </c>
      <c r="N312">
        <f t="shared" si="24"/>
        <v>153.11881993430467</v>
      </c>
    </row>
    <row r="313" spans="1:14" ht="12.75">
      <c r="A313" t="s">
        <v>284</v>
      </c>
      <c r="B313" s="1">
        <v>36796</v>
      </c>
      <c r="C313" s="2">
        <v>0.6437268518518519</v>
      </c>
      <c r="D313" t="s">
        <v>449</v>
      </c>
      <c r="E313">
        <v>0.671</v>
      </c>
      <c r="F313">
        <v>10.2834</v>
      </c>
      <c r="G313" t="s">
        <v>450</v>
      </c>
      <c r="H313">
        <v>1.663</v>
      </c>
      <c r="I313">
        <v>108.9719</v>
      </c>
      <c r="K313" s="2">
        <v>0.643055555555555</v>
      </c>
      <c r="L313" s="3">
        <f t="shared" si="21"/>
        <v>271.6430555555556</v>
      </c>
      <c r="M313">
        <f t="shared" si="22"/>
        <v>545.4844436271563</v>
      </c>
      <c r="N313">
        <f t="shared" si="24"/>
        <v>158.63866472168348</v>
      </c>
    </row>
    <row r="314" spans="1:14" ht="12.75">
      <c r="A314" t="s">
        <v>285</v>
      </c>
      <c r="B314" s="1">
        <v>36796</v>
      </c>
      <c r="C314" s="2">
        <v>0.6458101851851852</v>
      </c>
      <c r="D314" t="s">
        <v>449</v>
      </c>
      <c r="E314">
        <v>0.671</v>
      </c>
      <c r="F314">
        <v>10.6085</v>
      </c>
      <c r="G314" t="s">
        <v>450</v>
      </c>
      <c r="H314">
        <v>1.663</v>
      </c>
      <c r="I314">
        <v>106.508</v>
      </c>
      <c r="K314" s="2">
        <v>0.645138888888888</v>
      </c>
      <c r="L314" s="3">
        <f t="shared" si="21"/>
        <v>271.6451388888889</v>
      </c>
      <c r="M314">
        <f t="shared" si="22"/>
        <v>562.7294202519291</v>
      </c>
      <c r="N314">
        <f t="shared" si="24"/>
        <v>155.75203719931847</v>
      </c>
    </row>
    <row r="315" spans="1:14" ht="12.75">
      <c r="A315" t="s">
        <v>286</v>
      </c>
      <c r="B315" s="1">
        <v>36796</v>
      </c>
      <c r="C315" s="2">
        <v>0.6478935185185185</v>
      </c>
      <c r="D315" t="s">
        <v>449</v>
      </c>
      <c r="E315">
        <v>0.671</v>
      </c>
      <c r="F315">
        <v>10.595</v>
      </c>
      <c r="G315" t="s">
        <v>450</v>
      </c>
      <c r="H315">
        <v>1.663</v>
      </c>
      <c r="I315">
        <v>104.4778</v>
      </c>
      <c r="K315" s="2">
        <v>0.647222222222221</v>
      </c>
      <c r="L315" s="3">
        <f t="shared" si="21"/>
        <v>271.64722222222224</v>
      </c>
      <c r="M315">
        <f t="shared" si="22"/>
        <v>562.0133107950406</v>
      </c>
      <c r="N315">
        <f t="shared" si="24"/>
        <v>153.37351891695903</v>
      </c>
    </row>
    <row r="316" spans="1:14" ht="12.75">
      <c r="A316" t="s">
        <v>287</v>
      </c>
      <c r="B316" s="1">
        <v>36796</v>
      </c>
      <c r="C316" s="2">
        <v>0.6499768518518518</v>
      </c>
      <c r="D316" t="s">
        <v>449</v>
      </c>
      <c r="E316">
        <v>0.671</v>
      </c>
      <c r="F316">
        <v>10.8042</v>
      </c>
      <c r="G316" t="s">
        <v>450</v>
      </c>
      <c r="H316">
        <v>1.661</v>
      </c>
      <c r="I316">
        <v>103.3826</v>
      </c>
      <c r="K316" s="2">
        <v>0.649305555555554</v>
      </c>
      <c r="L316" s="3">
        <f t="shared" si="21"/>
        <v>271.64930555555554</v>
      </c>
      <c r="M316">
        <f t="shared" si="22"/>
        <v>573.1103551195637</v>
      </c>
      <c r="N316">
        <f t="shared" si="24"/>
        <v>152.0904171423358</v>
      </c>
    </row>
    <row r="317" spans="1:14" ht="12.75">
      <c r="A317" t="s">
        <v>288</v>
      </c>
      <c r="B317" s="1">
        <v>36796</v>
      </c>
      <c r="C317" s="2">
        <v>0.6520601851851852</v>
      </c>
      <c r="D317" t="s">
        <v>449</v>
      </c>
      <c r="E317">
        <v>0.671</v>
      </c>
      <c r="F317">
        <v>11.044</v>
      </c>
      <c r="G317" t="s">
        <v>450</v>
      </c>
      <c r="H317">
        <v>1.663</v>
      </c>
      <c r="I317">
        <v>105.4517</v>
      </c>
      <c r="K317" s="2">
        <v>0.651388888888888</v>
      </c>
      <c r="L317" s="3">
        <f t="shared" si="21"/>
        <v>271.6513888888889</v>
      </c>
      <c r="M317">
        <f t="shared" si="22"/>
        <v>585.8305808797007</v>
      </c>
      <c r="N317">
        <f t="shared" si="24"/>
        <v>154.51450943769095</v>
      </c>
    </row>
    <row r="318" spans="1:14" ht="12.75">
      <c r="A318" t="s">
        <v>269</v>
      </c>
      <c r="B318" s="1">
        <v>36796</v>
      </c>
      <c r="C318" s="2">
        <v>0.6541550925925926</v>
      </c>
      <c r="D318" t="s">
        <v>449</v>
      </c>
      <c r="E318">
        <v>0.673</v>
      </c>
      <c r="F318">
        <v>10.6697</v>
      </c>
      <c r="G318" t="s">
        <v>450</v>
      </c>
      <c r="H318">
        <v>1.663</v>
      </c>
      <c r="I318">
        <v>103.1418</v>
      </c>
      <c r="K318" s="2">
        <v>0.653472222222222</v>
      </c>
      <c r="L318" s="3">
        <f t="shared" si="21"/>
        <v>271.6534722222222</v>
      </c>
      <c r="M318">
        <f t="shared" si="22"/>
        <v>565.9757831231567</v>
      </c>
      <c r="N318">
        <f t="shared" si="24"/>
        <v>151.80830345777656</v>
      </c>
    </row>
    <row r="319" spans="1:14" ht="12.75">
      <c r="A319" t="s">
        <v>289</v>
      </c>
      <c r="B319" s="1">
        <v>36796</v>
      </c>
      <c r="C319" s="2">
        <v>0.656238425925926</v>
      </c>
      <c r="D319" t="s">
        <v>449</v>
      </c>
      <c r="E319">
        <v>0.671</v>
      </c>
      <c r="F319">
        <v>11.3991</v>
      </c>
      <c r="G319" t="s">
        <v>450</v>
      </c>
      <c r="H319">
        <v>1.663</v>
      </c>
      <c r="I319">
        <v>104.3025</v>
      </c>
      <c r="K319" s="2">
        <v>0.655555555555555</v>
      </c>
      <c r="L319" s="3">
        <f t="shared" si="21"/>
        <v>271.65555555555557</v>
      </c>
      <c r="M319">
        <f t="shared" si="22"/>
        <v>604.6669118531145</v>
      </c>
      <c r="N319">
        <f t="shared" si="24"/>
        <v>153.1681429663642</v>
      </c>
    </row>
    <row r="320" spans="1:14" ht="12.75">
      <c r="A320" t="s">
        <v>457</v>
      </c>
      <c r="B320" s="1">
        <v>36796</v>
      </c>
      <c r="C320">
        <f>AVERAGE(C319,C321)</f>
        <v>0.6583217592592593</v>
      </c>
      <c r="D320" t="s">
        <v>449</v>
      </c>
      <c r="E320" t="s">
        <v>457</v>
      </c>
      <c r="F320" t="s">
        <v>457</v>
      </c>
      <c r="G320" t="s">
        <v>450</v>
      </c>
      <c r="H320" t="s">
        <v>457</v>
      </c>
      <c r="I320" t="s">
        <v>457</v>
      </c>
      <c r="K320" s="2">
        <v>0.657638888888888</v>
      </c>
      <c r="L320" s="3">
        <f t="shared" si="21"/>
        <v>271.65763888888887</v>
      </c>
      <c r="M320" t="s">
        <v>457</v>
      </c>
      <c r="N320" t="s">
        <v>457</v>
      </c>
    </row>
    <row r="321" spans="1:14" ht="12.75">
      <c r="A321" t="s">
        <v>290</v>
      </c>
      <c r="B321" s="1">
        <v>36796</v>
      </c>
      <c r="C321" s="2">
        <v>0.6604050925925926</v>
      </c>
      <c r="D321" t="s">
        <v>449</v>
      </c>
      <c r="E321">
        <v>0.671</v>
      </c>
      <c r="F321">
        <v>11.5407</v>
      </c>
      <c r="G321" t="s">
        <v>450</v>
      </c>
      <c r="H321">
        <v>1.661</v>
      </c>
      <c r="I321">
        <v>102.6569</v>
      </c>
      <c r="K321" s="2">
        <v>0.659722222222221</v>
      </c>
      <c r="L321" s="3">
        <f t="shared" si="21"/>
        <v>271.65972222222223</v>
      </c>
      <c r="M321">
        <f t="shared" si="22"/>
        <v>612.1781043786999</v>
      </c>
      <c r="N321">
        <f aca="true" t="shared" si="25" ref="N321:N327">(277-103)/(-62+(AVERAGE($P$207,$P$367)))*I321+277-((277-103)/(-62+(AVERAGE($P$207,$P$367)))*210)</f>
        <v>151.2402099127484</v>
      </c>
    </row>
    <row r="322" spans="1:14" ht="12.75">
      <c r="A322" t="s">
        <v>291</v>
      </c>
      <c r="B322" s="1">
        <v>36796</v>
      </c>
      <c r="C322" s="2">
        <v>0.6624884259259259</v>
      </c>
      <c r="D322" t="s">
        <v>449</v>
      </c>
      <c r="E322">
        <v>0.671</v>
      </c>
      <c r="F322">
        <v>11.1031</v>
      </c>
      <c r="G322" t="s">
        <v>450</v>
      </c>
      <c r="H322">
        <v>1.661</v>
      </c>
      <c r="I322">
        <v>99.2149</v>
      </c>
      <c r="K322" s="2">
        <v>0.661805555555555</v>
      </c>
      <c r="L322" s="3">
        <f t="shared" si="21"/>
        <v>271.66180555555553</v>
      </c>
      <c r="M322">
        <f t="shared" si="22"/>
        <v>588.9655489465234</v>
      </c>
      <c r="N322">
        <f t="shared" si="25"/>
        <v>147.2076712821302</v>
      </c>
    </row>
    <row r="323" spans="1:14" ht="12.75">
      <c r="A323" t="s">
        <v>292</v>
      </c>
      <c r="B323" s="1">
        <v>36796</v>
      </c>
      <c r="C323" s="2">
        <v>0.6645717592592593</v>
      </c>
      <c r="D323" t="s">
        <v>449</v>
      </c>
      <c r="E323">
        <v>0.673</v>
      </c>
      <c r="F323">
        <v>11.3551</v>
      </c>
      <c r="G323" t="s">
        <v>450</v>
      </c>
      <c r="H323">
        <v>1.663</v>
      </c>
      <c r="I323">
        <v>105.2777</v>
      </c>
      <c r="K323" s="2">
        <v>0.663888888888888</v>
      </c>
      <c r="L323" s="3">
        <f t="shared" si="21"/>
        <v>271.6638888888889</v>
      </c>
      <c r="M323">
        <f t="shared" si="22"/>
        <v>602.3329254751077</v>
      </c>
      <c r="N323">
        <f t="shared" si="25"/>
        <v>154.31065652609078</v>
      </c>
    </row>
    <row r="324" spans="1:14" ht="12.75">
      <c r="A324" t="s">
        <v>293</v>
      </c>
      <c r="B324" s="1">
        <v>36796</v>
      </c>
      <c r="C324" s="2">
        <v>0.6666666666666666</v>
      </c>
      <c r="D324" t="s">
        <v>449</v>
      </c>
      <c r="E324">
        <v>0.673</v>
      </c>
      <c r="F324">
        <v>11.8855</v>
      </c>
      <c r="G324" t="s">
        <v>450</v>
      </c>
      <c r="H324">
        <v>1.663</v>
      </c>
      <c r="I324">
        <v>103.4823</v>
      </c>
      <c r="K324" s="2">
        <v>0.665972222222221</v>
      </c>
      <c r="L324" s="3">
        <f t="shared" si="21"/>
        <v>271.6659722222222</v>
      </c>
      <c r="M324">
        <f t="shared" si="22"/>
        <v>630.4680703590803</v>
      </c>
      <c r="N324">
        <f t="shared" si="25"/>
        <v>152.20722251754574</v>
      </c>
    </row>
    <row r="325" spans="1:14" ht="12.75">
      <c r="A325" t="s">
        <v>294</v>
      </c>
      <c r="B325" s="1">
        <v>36796</v>
      </c>
      <c r="C325" s="2">
        <v>0.66875</v>
      </c>
      <c r="D325" t="s">
        <v>449</v>
      </c>
      <c r="E325">
        <v>0.673</v>
      </c>
      <c r="F325">
        <v>11.3616</v>
      </c>
      <c r="G325" t="s">
        <v>450</v>
      </c>
      <c r="H325">
        <v>1.663</v>
      </c>
      <c r="I325">
        <v>102.6161</v>
      </c>
      <c r="K325" s="2">
        <v>0.668055555555555</v>
      </c>
      <c r="L325" s="3">
        <f t="shared" si="21"/>
        <v>271.66805555555555</v>
      </c>
      <c r="M325">
        <f t="shared" si="22"/>
        <v>602.6777189173132</v>
      </c>
      <c r="N325">
        <f t="shared" si="25"/>
        <v>151.1924099196836</v>
      </c>
    </row>
    <row r="326" spans="1:14" ht="12.75">
      <c r="A326" t="s">
        <v>295</v>
      </c>
      <c r="B326" s="1">
        <v>36796</v>
      </c>
      <c r="C326" s="2">
        <v>0.6708333333333334</v>
      </c>
      <c r="D326" t="s">
        <v>449</v>
      </c>
      <c r="E326">
        <v>0.671</v>
      </c>
      <c r="F326">
        <v>11.404</v>
      </c>
      <c r="G326" t="s">
        <v>450</v>
      </c>
      <c r="H326">
        <v>1.661</v>
      </c>
      <c r="I326">
        <v>99.2626</v>
      </c>
      <c r="K326" s="2">
        <v>0.670138888888888</v>
      </c>
      <c r="L326" s="3">
        <f aca="true" t="shared" si="26" ref="L326:L389">B326-DATE(1999,12,31)+K326</f>
        <v>271.6701388888889</v>
      </c>
      <c r="M326">
        <f t="shared" si="22"/>
        <v>604.9268330633925</v>
      </c>
      <c r="N326">
        <f t="shared" si="25"/>
        <v>147.2635550975516</v>
      </c>
    </row>
    <row r="327" spans="1:14" ht="12.75">
      <c r="A327" t="s">
        <v>296</v>
      </c>
      <c r="B327" s="1">
        <v>36796</v>
      </c>
      <c r="C327" s="2">
        <v>0.6729166666666666</v>
      </c>
      <c r="D327" t="s">
        <v>449</v>
      </c>
      <c r="E327">
        <v>0.671</v>
      </c>
      <c r="F327">
        <v>10.8397</v>
      </c>
      <c r="G327" t="s">
        <v>450</v>
      </c>
      <c r="H327">
        <v>1.661</v>
      </c>
      <c r="I327">
        <v>100.317</v>
      </c>
      <c r="K327" s="2">
        <v>0.672222222222221</v>
      </c>
      <c r="L327" s="3">
        <f t="shared" si="26"/>
        <v>271.6722222222222</v>
      </c>
      <c r="M327">
        <f t="shared" si="22"/>
        <v>574.9934577654557</v>
      </c>
      <c r="N327">
        <f t="shared" si="25"/>
        <v>148.49885687910995</v>
      </c>
    </row>
    <row r="328" spans="1:14" ht="12.75">
      <c r="A328" t="s">
        <v>457</v>
      </c>
      <c r="B328" s="1">
        <v>36796</v>
      </c>
      <c r="C328">
        <f>AVERAGE(C327,C329)</f>
        <v>0.675</v>
      </c>
      <c r="D328" t="s">
        <v>449</v>
      </c>
      <c r="E328" t="s">
        <v>457</v>
      </c>
      <c r="F328" t="s">
        <v>457</v>
      </c>
      <c r="G328" t="s">
        <v>450</v>
      </c>
      <c r="H328" t="s">
        <v>457</v>
      </c>
      <c r="I328" t="s">
        <v>457</v>
      </c>
      <c r="K328" s="2">
        <v>0.674305555555555</v>
      </c>
      <c r="L328" s="3">
        <f t="shared" si="26"/>
        <v>271.6743055555556</v>
      </c>
      <c r="M328" t="s">
        <v>457</v>
      </c>
      <c r="N328" t="s">
        <v>457</v>
      </c>
    </row>
    <row r="329" spans="1:14" ht="12.75">
      <c r="A329" t="s">
        <v>297</v>
      </c>
      <c r="B329" s="1">
        <v>36796</v>
      </c>
      <c r="C329" s="2">
        <v>0.6770833333333334</v>
      </c>
      <c r="D329" t="s">
        <v>449</v>
      </c>
      <c r="E329">
        <v>0.671</v>
      </c>
      <c r="F329">
        <v>11.0357</v>
      </c>
      <c r="G329" t="s">
        <v>450</v>
      </c>
      <c r="H329">
        <v>1.661</v>
      </c>
      <c r="I329">
        <v>95.9151</v>
      </c>
      <c r="K329" s="2">
        <v>0.676388888888888</v>
      </c>
      <c r="L329" s="3">
        <f t="shared" si="26"/>
        <v>271.6763888888889</v>
      </c>
      <c r="M329">
        <f t="shared" si="22"/>
        <v>585.3903061765767</v>
      </c>
      <c r="N329">
        <f aca="true" t="shared" si="27" ref="N329:N338">(277-103)/(-62+(AVERAGE($P$207,$P$367)))*I329+277-((277-103)/(-62+(AVERAGE($P$207,$P$367)))*210)</f>
        <v>143.3417296861644</v>
      </c>
    </row>
    <row r="330" spans="1:14" ht="12.75">
      <c r="A330" t="s">
        <v>298</v>
      </c>
      <c r="B330" s="1">
        <v>36796</v>
      </c>
      <c r="C330" s="2">
        <v>0.6791666666666667</v>
      </c>
      <c r="D330" t="s">
        <v>449</v>
      </c>
      <c r="E330">
        <v>0.671</v>
      </c>
      <c r="F330">
        <v>10.8025</v>
      </c>
      <c r="G330" t="s">
        <v>450</v>
      </c>
      <c r="H330">
        <v>1.661</v>
      </c>
      <c r="I330">
        <v>103.0074</v>
      </c>
      <c r="K330" s="2">
        <v>0.678472222222221</v>
      </c>
      <c r="L330" s="3">
        <f t="shared" si="26"/>
        <v>271.67847222222224</v>
      </c>
      <c r="M330">
        <f t="shared" si="22"/>
        <v>573.0201783731408</v>
      </c>
      <c r="N330">
        <f t="shared" si="27"/>
        <v>151.65084465709236</v>
      </c>
    </row>
    <row r="331" spans="1:14" ht="12.75">
      <c r="A331" t="s">
        <v>299</v>
      </c>
      <c r="B331" s="1">
        <v>36796</v>
      </c>
      <c r="C331" s="2">
        <v>0.6812615740740741</v>
      </c>
      <c r="D331" t="s">
        <v>449</v>
      </c>
      <c r="E331">
        <v>0.671</v>
      </c>
      <c r="F331">
        <v>10.4866</v>
      </c>
      <c r="G331" t="s">
        <v>450</v>
      </c>
      <c r="H331">
        <v>1.661</v>
      </c>
      <c r="I331">
        <v>101.8891</v>
      </c>
      <c r="K331" s="2">
        <v>0.680555555555554</v>
      </c>
      <c r="L331" s="3">
        <f t="shared" si="26"/>
        <v>271.68055555555554</v>
      </c>
      <c r="M331">
        <f t="shared" si="22"/>
        <v>556.2632170819511</v>
      </c>
      <c r="N331">
        <f t="shared" si="27"/>
        <v>150.34067965110154</v>
      </c>
    </row>
    <row r="332" spans="1:14" ht="12.75">
      <c r="A332" t="s">
        <v>300</v>
      </c>
      <c r="B332" s="1">
        <v>36796</v>
      </c>
      <c r="C332" s="2">
        <v>0.6833449074074074</v>
      </c>
      <c r="D332" t="s">
        <v>449</v>
      </c>
      <c r="E332">
        <v>0.671</v>
      </c>
      <c r="F332">
        <v>10.748</v>
      </c>
      <c r="G332" t="s">
        <v>450</v>
      </c>
      <c r="H332">
        <v>1.661</v>
      </c>
      <c r="I332">
        <v>99.4251</v>
      </c>
      <c r="K332" s="2">
        <v>0.682638888888888</v>
      </c>
      <c r="L332" s="3">
        <f t="shared" si="26"/>
        <v>271.6826388888889</v>
      </c>
      <c r="M332">
        <f t="shared" si="22"/>
        <v>570.1292179731097</v>
      </c>
      <c r="N332">
        <f t="shared" si="27"/>
        <v>147.45393497189076</v>
      </c>
    </row>
    <row r="333" spans="1:14" ht="12.75">
      <c r="A333" t="s">
        <v>301</v>
      </c>
      <c r="B333" s="1">
        <v>36796</v>
      </c>
      <c r="C333" s="2">
        <v>0.6854282407407407</v>
      </c>
      <c r="D333" t="s">
        <v>449</v>
      </c>
      <c r="E333">
        <v>0.671</v>
      </c>
      <c r="F333">
        <v>10.5893</v>
      </c>
      <c r="G333" t="s">
        <v>450</v>
      </c>
      <c r="H333">
        <v>1.663</v>
      </c>
      <c r="I333">
        <v>101.718</v>
      </c>
      <c r="K333" s="2">
        <v>0.684722222222221</v>
      </c>
      <c r="L333" s="3">
        <f t="shared" si="26"/>
        <v>271.6847222222222</v>
      </c>
      <c r="M333">
        <f t="shared" si="22"/>
        <v>561.7109534687988</v>
      </c>
      <c r="N333">
        <f t="shared" si="27"/>
        <v>150.1402242880281</v>
      </c>
    </row>
    <row r="334" spans="1:14" ht="12.75">
      <c r="A334" t="s">
        <v>302</v>
      </c>
      <c r="B334" s="1">
        <v>36796</v>
      </c>
      <c r="C334" s="2">
        <v>0.6875115740740741</v>
      </c>
      <c r="D334" t="s">
        <v>449</v>
      </c>
      <c r="E334">
        <v>0.671</v>
      </c>
      <c r="F334">
        <v>11.3109</v>
      </c>
      <c r="G334" t="s">
        <v>450</v>
      </c>
      <c r="H334">
        <v>1.661</v>
      </c>
      <c r="I334">
        <v>102.4546</v>
      </c>
      <c r="K334" s="2">
        <v>0.686805555555555</v>
      </c>
      <c r="L334" s="3">
        <f t="shared" si="26"/>
        <v>271.68680555555557</v>
      </c>
      <c r="M334">
        <f t="shared" si="22"/>
        <v>599.9883300681099</v>
      </c>
      <c r="N334">
        <f t="shared" si="27"/>
        <v>151.00320161380188</v>
      </c>
    </row>
    <row r="335" spans="1:14" ht="12.75">
      <c r="A335" t="s">
        <v>303</v>
      </c>
      <c r="B335" s="1">
        <v>36796</v>
      </c>
      <c r="C335" s="2">
        <v>0.6895949074074075</v>
      </c>
      <c r="D335" t="s">
        <v>449</v>
      </c>
      <c r="E335">
        <v>0.671</v>
      </c>
      <c r="F335">
        <v>11.1515</v>
      </c>
      <c r="G335" t="s">
        <v>450</v>
      </c>
      <c r="H335">
        <v>1.661</v>
      </c>
      <c r="I335">
        <v>103.7086</v>
      </c>
      <c r="K335" s="2">
        <v>0.688888888888888</v>
      </c>
      <c r="L335" s="3">
        <f t="shared" si="26"/>
        <v>271.68888888888887</v>
      </c>
      <c r="M335">
        <f t="shared" si="22"/>
        <v>591.5329339623308</v>
      </c>
      <c r="N335">
        <f t="shared" si="27"/>
        <v>152.47234845947168</v>
      </c>
    </row>
    <row r="336" spans="1:14" ht="12.75">
      <c r="A336" t="s">
        <v>304</v>
      </c>
      <c r="B336" s="1">
        <v>36796</v>
      </c>
      <c r="C336" s="2">
        <v>0.6916782407407407</v>
      </c>
      <c r="D336" t="s">
        <v>449</v>
      </c>
      <c r="E336">
        <v>0.671</v>
      </c>
      <c r="F336">
        <v>11.0189</v>
      </c>
      <c r="G336" t="s">
        <v>450</v>
      </c>
      <c r="H336">
        <v>1.66</v>
      </c>
      <c r="I336">
        <v>104.8366</v>
      </c>
      <c r="K336" s="2">
        <v>0.690972222222221</v>
      </c>
      <c r="L336" s="3">
        <f t="shared" si="26"/>
        <v>271.69097222222223</v>
      </c>
      <c r="M336">
        <f t="shared" si="22"/>
        <v>584.4991477413378</v>
      </c>
      <c r="N336">
        <f t="shared" si="27"/>
        <v>153.79387767949999</v>
      </c>
    </row>
    <row r="337" spans="1:14" ht="12.75">
      <c r="A337" t="s">
        <v>305</v>
      </c>
      <c r="B337" s="1">
        <v>36796</v>
      </c>
      <c r="C337" s="2">
        <v>0.693761574074074</v>
      </c>
      <c r="D337" t="s">
        <v>449</v>
      </c>
      <c r="E337">
        <v>0.673</v>
      </c>
      <c r="F337">
        <v>10.0998</v>
      </c>
      <c r="G337" t="s">
        <v>450</v>
      </c>
      <c r="H337">
        <v>1.661</v>
      </c>
      <c r="I337">
        <v>102.9059</v>
      </c>
      <c r="K337" s="2">
        <v>0.693055555555555</v>
      </c>
      <c r="L337" s="3">
        <f t="shared" si="26"/>
        <v>271.69305555555553</v>
      </c>
      <c r="M337">
        <f t="shared" si="22"/>
        <v>535.7453550134735</v>
      </c>
      <c r="N337">
        <f t="shared" si="27"/>
        <v>151.53193045865896</v>
      </c>
    </row>
    <row r="338" spans="1:14" ht="12.75">
      <c r="A338" t="s">
        <v>306</v>
      </c>
      <c r="B338" s="1">
        <v>36796</v>
      </c>
      <c r="C338" s="2">
        <v>0.6958449074074075</v>
      </c>
      <c r="D338" t="s">
        <v>449</v>
      </c>
      <c r="E338">
        <v>0.671</v>
      </c>
      <c r="F338">
        <v>11.7203</v>
      </c>
      <c r="G338" t="s">
        <v>450</v>
      </c>
      <c r="H338">
        <v>1.661</v>
      </c>
      <c r="I338">
        <v>100.6463</v>
      </c>
      <c r="K338" s="2">
        <v>0.695138888888888</v>
      </c>
      <c r="L338" s="3">
        <f t="shared" si="26"/>
        <v>271.6951388888889</v>
      </c>
      <c r="M338">
        <f aca="true" t="shared" si="28" ref="M338:M364">500*F338/AVERAGE($Q$367,$Q$207)</f>
        <v>621.7050124125639</v>
      </c>
      <c r="N338">
        <f t="shared" si="27"/>
        <v>148.88465437215547</v>
      </c>
    </row>
    <row r="339" spans="1:14" ht="12.75">
      <c r="A339" t="s">
        <v>457</v>
      </c>
      <c r="B339" s="1">
        <v>36796</v>
      </c>
      <c r="C339">
        <f>AVERAGE(C338,C340)</f>
        <v>0.6979340277777778</v>
      </c>
      <c r="D339" t="s">
        <v>449</v>
      </c>
      <c r="E339" t="s">
        <v>457</v>
      </c>
      <c r="F339" t="s">
        <v>457</v>
      </c>
      <c r="G339" t="s">
        <v>450</v>
      </c>
      <c r="H339" t="s">
        <v>457</v>
      </c>
      <c r="I339" t="s">
        <v>457</v>
      </c>
      <c r="K339" s="2">
        <v>0.697222222222221</v>
      </c>
      <c r="L339" s="3">
        <f t="shared" si="26"/>
        <v>271.6972222222222</v>
      </c>
      <c r="M339" t="s">
        <v>457</v>
      </c>
      <c r="N339" t="s">
        <v>457</v>
      </c>
    </row>
    <row r="340" spans="1:14" ht="12.75">
      <c r="A340" t="s">
        <v>307</v>
      </c>
      <c r="B340" s="1">
        <v>36796</v>
      </c>
      <c r="C340" s="2">
        <v>0.7000231481481481</v>
      </c>
      <c r="D340" t="s">
        <v>449</v>
      </c>
      <c r="E340">
        <v>0.671</v>
      </c>
      <c r="F340">
        <v>10.6469</v>
      </c>
      <c r="G340" t="s">
        <v>450</v>
      </c>
      <c r="H340">
        <v>1.661</v>
      </c>
      <c r="I340">
        <v>100.7566</v>
      </c>
      <c r="K340" s="2">
        <v>0.699305555555555</v>
      </c>
      <c r="L340" s="3">
        <f t="shared" si="26"/>
        <v>271.69930555555555</v>
      </c>
      <c r="M340">
        <f t="shared" si="28"/>
        <v>564.7663538181895</v>
      </c>
      <c r="N340">
        <f aca="true" t="shared" si="29" ref="N340:N352">(277-103)/(-62+(AVERAGE($P$207,$P$367)))*I340+277-((277-103)/(-62+(AVERAGE($P$207,$P$367)))*210)</f>
        <v>149.01387837301462</v>
      </c>
    </row>
    <row r="341" spans="1:14" ht="12.75">
      <c r="A341" t="s">
        <v>308</v>
      </c>
      <c r="B341" s="1">
        <v>36796</v>
      </c>
      <c r="C341" s="2">
        <v>0.7021064814814815</v>
      </c>
      <c r="D341" t="s">
        <v>449</v>
      </c>
      <c r="E341">
        <v>0.671</v>
      </c>
      <c r="F341">
        <v>10.333</v>
      </c>
      <c r="G341" t="s">
        <v>450</v>
      </c>
      <c r="H341">
        <v>1.661</v>
      </c>
      <c r="I341">
        <v>104.9302</v>
      </c>
      <c r="K341" s="2">
        <v>0.701388888888888</v>
      </c>
      <c r="L341" s="3">
        <f t="shared" si="26"/>
        <v>271.7013888888889</v>
      </c>
      <c r="M341">
        <f t="shared" si="28"/>
        <v>548.1154828169094</v>
      </c>
      <c r="N341">
        <f t="shared" si="29"/>
        <v>153.9035364871193</v>
      </c>
    </row>
    <row r="342" spans="1:14" ht="12.75">
      <c r="A342" t="s">
        <v>309</v>
      </c>
      <c r="B342" s="1">
        <v>36796</v>
      </c>
      <c r="C342" s="2">
        <v>0.7041898148148148</v>
      </c>
      <c r="D342" t="s">
        <v>449</v>
      </c>
      <c r="E342">
        <v>0.671</v>
      </c>
      <c r="F342">
        <v>10.4311</v>
      </c>
      <c r="G342" t="s">
        <v>450</v>
      </c>
      <c r="H342">
        <v>1.66</v>
      </c>
      <c r="I342">
        <v>101.6038</v>
      </c>
      <c r="K342" s="2">
        <v>0.703472222222221</v>
      </c>
      <c r="L342" s="3">
        <f t="shared" si="26"/>
        <v>271.7034722222222</v>
      </c>
      <c r="M342">
        <f t="shared" si="28"/>
        <v>553.3192115369654</v>
      </c>
      <c r="N342">
        <f t="shared" si="29"/>
        <v>150.00643117018484</v>
      </c>
    </row>
    <row r="343" spans="1:14" ht="12.75">
      <c r="A343" t="s">
        <v>310</v>
      </c>
      <c r="B343" s="1">
        <v>36796</v>
      </c>
      <c r="C343" s="2">
        <v>0.7062731481481482</v>
      </c>
      <c r="D343" t="s">
        <v>449</v>
      </c>
      <c r="E343">
        <v>0.673</v>
      </c>
      <c r="F343">
        <v>10.9542</v>
      </c>
      <c r="G343" t="s">
        <v>450</v>
      </c>
      <c r="H343">
        <v>1.661</v>
      </c>
      <c r="I343">
        <v>107.0716</v>
      </c>
      <c r="K343" s="2">
        <v>0.705555555555555</v>
      </c>
      <c r="L343" s="3">
        <f t="shared" si="26"/>
        <v>271.7055555555556</v>
      </c>
      <c r="M343">
        <f t="shared" si="28"/>
        <v>581.0671268627688</v>
      </c>
      <c r="N343">
        <f t="shared" si="29"/>
        <v>156.41233318194963</v>
      </c>
    </row>
    <row r="344" spans="1:14" ht="12.75">
      <c r="A344" t="s">
        <v>311</v>
      </c>
      <c r="B344" s="1">
        <v>36796</v>
      </c>
      <c r="C344" s="2">
        <v>0.7083564814814814</v>
      </c>
      <c r="D344" t="s">
        <v>449</v>
      </c>
      <c r="E344">
        <v>0.671</v>
      </c>
      <c r="F344">
        <v>9.8854</v>
      </c>
      <c r="G344" t="s">
        <v>450</v>
      </c>
      <c r="H344">
        <v>1.66</v>
      </c>
      <c r="I344">
        <v>104.8098</v>
      </c>
      <c r="K344" s="2">
        <v>0.707638888888888</v>
      </c>
      <c r="L344" s="3">
        <f t="shared" si="26"/>
        <v>271.7076388888889</v>
      </c>
      <c r="M344">
        <f t="shared" si="28"/>
        <v>524.372475935186</v>
      </c>
      <c r="N344">
        <f t="shared" si="29"/>
        <v>153.7624796448397</v>
      </c>
    </row>
    <row r="345" spans="1:14" ht="12.75">
      <c r="A345" t="s">
        <v>312</v>
      </c>
      <c r="B345" s="1">
        <v>36796</v>
      </c>
      <c r="C345" s="2">
        <v>0.7104513888888889</v>
      </c>
      <c r="D345" t="s">
        <v>449</v>
      </c>
      <c r="E345">
        <v>0.671</v>
      </c>
      <c r="F345">
        <v>10.5896</v>
      </c>
      <c r="G345" t="s">
        <v>450</v>
      </c>
      <c r="H345">
        <v>1.66</v>
      </c>
      <c r="I345">
        <v>108.2431</v>
      </c>
      <c r="K345" s="2">
        <v>0.709722222222221</v>
      </c>
      <c r="L345" s="3">
        <f t="shared" si="26"/>
        <v>271.70972222222224</v>
      </c>
      <c r="M345">
        <f t="shared" si="28"/>
        <v>561.7268670122853</v>
      </c>
      <c r="N345">
        <f t="shared" si="29"/>
        <v>157.78482562987796</v>
      </c>
    </row>
    <row r="346" spans="1:14" ht="12.75">
      <c r="A346" t="s">
        <v>313</v>
      </c>
      <c r="B346" s="1">
        <v>36796</v>
      </c>
      <c r="C346" s="2">
        <v>0.7125347222222222</v>
      </c>
      <c r="D346" t="s">
        <v>449</v>
      </c>
      <c r="E346">
        <v>0.673</v>
      </c>
      <c r="F346">
        <v>10.3515</v>
      </c>
      <c r="G346" t="s">
        <v>450</v>
      </c>
      <c r="H346">
        <v>1.661</v>
      </c>
      <c r="I346">
        <v>106.23</v>
      </c>
      <c r="K346" s="2">
        <v>0.711805555555554</v>
      </c>
      <c r="L346" s="3">
        <f t="shared" si="26"/>
        <v>271.71180555555554</v>
      </c>
      <c r="M346">
        <f t="shared" si="28"/>
        <v>549.0968179985713</v>
      </c>
      <c r="N346">
        <f t="shared" si="29"/>
        <v>155.42634116814128</v>
      </c>
    </row>
    <row r="347" spans="1:14" ht="12.75">
      <c r="A347" t="s">
        <v>314</v>
      </c>
      <c r="B347" s="1">
        <v>36796</v>
      </c>
      <c r="C347" s="2">
        <v>0.7146180555555556</v>
      </c>
      <c r="D347" t="s">
        <v>449</v>
      </c>
      <c r="E347">
        <v>0.671</v>
      </c>
      <c r="F347">
        <v>10.7106</v>
      </c>
      <c r="G347" t="s">
        <v>450</v>
      </c>
      <c r="H347">
        <v>1.66</v>
      </c>
      <c r="I347">
        <v>109.4555</v>
      </c>
      <c r="K347" s="2">
        <v>0.713888888888888</v>
      </c>
      <c r="L347" s="3">
        <f t="shared" si="26"/>
        <v>271.7138888888889</v>
      </c>
      <c r="M347">
        <f t="shared" si="28"/>
        <v>568.1453295518038</v>
      </c>
      <c r="N347">
        <f t="shared" si="29"/>
        <v>159.20523522771686</v>
      </c>
    </row>
    <row r="348" spans="1:14" ht="12.75">
      <c r="A348" t="s">
        <v>315</v>
      </c>
      <c r="B348" s="1">
        <v>36796</v>
      </c>
      <c r="C348" s="2">
        <v>0.7167013888888888</v>
      </c>
      <c r="D348" t="s">
        <v>449</v>
      </c>
      <c r="E348">
        <v>0.671</v>
      </c>
      <c r="F348">
        <v>10.7219</v>
      </c>
      <c r="G348" t="s">
        <v>450</v>
      </c>
      <c r="H348">
        <v>1.66</v>
      </c>
      <c r="I348">
        <v>108.2594</v>
      </c>
      <c r="K348" s="2">
        <v>0.715972222222221</v>
      </c>
      <c r="L348" s="3">
        <f t="shared" si="26"/>
        <v>271.7159722222222</v>
      </c>
      <c r="M348">
        <f t="shared" si="28"/>
        <v>568.744739689792</v>
      </c>
      <c r="N348">
        <f t="shared" si="29"/>
        <v>157.80392219573474</v>
      </c>
    </row>
    <row r="349" spans="1:14" ht="12.75">
      <c r="A349" t="s">
        <v>316</v>
      </c>
      <c r="B349" s="1">
        <v>36796</v>
      </c>
      <c r="C349" s="2">
        <v>0.7187847222222222</v>
      </c>
      <c r="D349" t="s">
        <v>449</v>
      </c>
      <c r="E349">
        <v>0.671</v>
      </c>
      <c r="F349">
        <v>10.4008</v>
      </c>
      <c r="G349" t="s">
        <v>450</v>
      </c>
      <c r="H349">
        <v>1.66</v>
      </c>
      <c r="I349">
        <v>111.8955</v>
      </c>
      <c r="K349" s="2">
        <v>0.718055555555555</v>
      </c>
      <c r="L349" s="3">
        <f t="shared" si="26"/>
        <v>271.71805555555557</v>
      </c>
      <c r="M349">
        <f t="shared" si="28"/>
        <v>551.7119436448381</v>
      </c>
      <c r="N349">
        <f t="shared" si="29"/>
        <v>162.06386226394835</v>
      </c>
    </row>
    <row r="350" spans="1:14" ht="12.75">
      <c r="A350" t="s">
        <v>317</v>
      </c>
      <c r="B350" s="1">
        <v>36796</v>
      </c>
      <c r="C350" s="2">
        <v>0.7208680555555556</v>
      </c>
      <c r="D350" t="s">
        <v>449</v>
      </c>
      <c r="E350">
        <v>0.671</v>
      </c>
      <c r="F350">
        <v>10.9605</v>
      </c>
      <c r="G350" t="s">
        <v>450</v>
      </c>
      <c r="H350">
        <v>1.66</v>
      </c>
      <c r="I350">
        <v>110.2545</v>
      </c>
      <c r="K350" s="2">
        <v>0.720138888888888</v>
      </c>
      <c r="L350" s="3">
        <f t="shared" si="26"/>
        <v>271.72013888888887</v>
      </c>
      <c r="M350">
        <f t="shared" si="28"/>
        <v>581.4013112759833</v>
      </c>
      <c r="N350">
        <f t="shared" si="29"/>
        <v>160.14131842523693</v>
      </c>
    </row>
    <row r="351" spans="1:14" ht="12.75">
      <c r="A351" t="s">
        <v>318</v>
      </c>
      <c r="B351" s="1">
        <v>36796</v>
      </c>
      <c r="C351" s="2">
        <v>0.7229513888888889</v>
      </c>
      <c r="D351" t="s">
        <v>449</v>
      </c>
      <c r="E351">
        <v>0.671</v>
      </c>
      <c r="F351">
        <v>10.16</v>
      </c>
      <c r="G351" t="s">
        <v>450</v>
      </c>
      <c r="H351">
        <v>1.66</v>
      </c>
      <c r="I351">
        <v>109.1631</v>
      </c>
      <c r="K351" s="2">
        <v>0.722222222222221</v>
      </c>
      <c r="L351" s="3">
        <f t="shared" si="26"/>
        <v>271.72222222222223</v>
      </c>
      <c r="M351">
        <f t="shared" si="28"/>
        <v>538.9386727397464</v>
      </c>
      <c r="N351">
        <f t="shared" si="29"/>
        <v>158.8626686107521</v>
      </c>
    </row>
    <row r="352" spans="1:14" ht="12.75">
      <c r="A352" t="s">
        <v>319</v>
      </c>
      <c r="B352" s="1">
        <v>36796</v>
      </c>
      <c r="C352" s="2">
        <v>0.7250347222222223</v>
      </c>
      <c r="D352" t="s">
        <v>449</v>
      </c>
      <c r="E352">
        <v>0.673</v>
      </c>
      <c r="F352">
        <v>10.2894</v>
      </c>
      <c r="G352" t="s">
        <v>450</v>
      </c>
      <c r="H352">
        <v>1.661</v>
      </c>
      <c r="I352">
        <v>110.418</v>
      </c>
      <c r="K352" s="2">
        <v>0.724305555555555</v>
      </c>
      <c r="L352" s="3">
        <f t="shared" si="26"/>
        <v>271.72430555555553</v>
      </c>
      <c r="M352">
        <f t="shared" si="28"/>
        <v>545.8027144968846</v>
      </c>
      <c r="N352">
        <f t="shared" si="29"/>
        <v>160.33286986803358</v>
      </c>
    </row>
    <row r="353" spans="1:14" ht="12.75">
      <c r="A353" t="s">
        <v>457</v>
      </c>
      <c r="B353" s="1">
        <v>36796</v>
      </c>
      <c r="C353">
        <f>AVERAGE(C352,C354)</f>
        <v>0.7271238425925927</v>
      </c>
      <c r="D353" t="s">
        <v>449</v>
      </c>
      <c r="E353" t="s">
        <v>457</v>
      </c>
      <c r="F353" t="s">
        <v>457</v>
      </c>
      <c r="G353" t="s">
        <v>450</v>
      </c>
      <c r="H353" t="s">
        <v>457</v>
      </c>
      <c r="I353" t="s">
        <v>457</v>
      </c>
      <c r="K353" s="2">
        <v>0.726388888888888</v>
      </c>
      <c r="L353" s="3">
        <f t="shared" si="26"/>
        <v>271.7263888888889</v>
      </c>
      <c r="M353" t="s">
        <v>457</v>
      </c>
      <c r="N353" t="s">
        <v>457</v>
      </c>
    </row>
    <row r="354" spans="1:14" ht="12.75">
      <c r="A354" t="s">
        <v>320</v>
      </c>
      <c r="B354" s="1">
        <v>36796</v>
      </c>
      <c r="C354" s="2">
        <v>0.729212962962963</v>
      </c>
      <c r="D354" t="s">
        <v>449</v>
      </c>
      <c r="E354">
        <v>0.671</v>
      </c>
      <c r="F354">
        <v>10.4378</v>
      </c>
      <c r="G354" t="s">
        <v>450</v>
      </c>
      <c r="H354">
        <v>1.661</v>
      </c>
      <c r="I354">
        <v>108.8531</v>
      </c>
      <c r="K354" s="2">
        <v>0.728472222222221</v>
      </c>
      <c r="L354" s="3">
        <f t="shared" si="26"/>
        <v>271.7284722222222</v>
      </c>
      <c r="M354">
        <f t="shared" si="28"/>
        <v>553.6746140081618</v>
      </c>
      <c r="N354">
        <f aca="true" t="shared" si="30" ref="N354:N363">(277-103)/(-62+(AVERAGE($P$207,$P$367)))*I354+277-((277-103)/(-62+(AVERAGE($P$207,$P$367)))*210)</f>
        <v>158.4994823889358</v>
      </c>
    </row>
    <row r="355" spans="1:14" ht="12.75">
      <c r="A355" t="s">
        <v>321</v>
      </c>
      <c r="B355" s="1">
        <v>36796</v>
      </c>
      <c r="C355" s="2">
        <v>0.7312962962962963</v>
      </c>
      <c r="D355" t="s">
        <v>449</v>
      </c>
      <c r="E355">
        <v>0.673</v>
      </c>
      <c r="F355">
        <v>10.3323</v>
      </c>
      <c r="G355" t="s">
        <v>450</v>
      </c>
      <c r="H355">
        <v>1.663</v>
      </c>
      <c r="I355">
        <v>110.48</v>
      </c>
      <c r="K355" s="2">
        <v>0.730555555555555</v>
      </c>
      <c r="L355" s="3">
        <f t="shared" si="26"/>
        <v>271.73055555555555</v>
      </c>
      <c r="M355">
        <f t="shared" si="28"/>
        <v>548.0783512154411</v>
      </c>
      <c r="N355">
        <f t="shared" si="30"/>
        <v>160.40550711239683</v>
      </c>
    </row>
    <row r="356" spans="1:14" ht="12.75">
      <c r="A356" t="s">
        <v>322</v>
      </c>
      <c r="B356" s="1">
        <v>36796</v>
      </c>
      <c r="C356" s="2">
        <v>0.7333796296296297</v>
      </c>
      <c r="D356" t="s">
        <v>449</v>
      </c>
      <c r="E356">
        <v>0.673</v>
      </c>
      <c r="F356">
        <v>10.6761</v>
      </c>
      <c r="G356" t="s">
        <v>450</v>
      </c>
      <c r="H356">
        <v>1.661</v>
      </c>
      <c r="I356">
        <v>115.2584</v>
      </c>
      <c r="K356" s="2">
        <v>0.732638888888888</v>
      </c>
      <c r="L356" s="3">
        <f t="shared" si="26"/>
        <v>271.7326388888889</v>
      </c>
      <c r="M356">
        <f t="shared" si="28"/>
        <v>566.3152720508668</v>
      </c>
      <c r="N356">
        <f t="shared" si="30"/>
        <v>166.00372982958055</v>
      </c>
    </row>
    <row r="357" spans="1:14" ht="12.75">
      <c r="A357" t="s">
        <v>323</v>
      </c>
      <c r="B357" s="1">
        <v>36796</v>
      </c>
      <c r="C357" s="2">
        <v>0.7354629629629629</v>
      </c>
      <c r="D357" t="s">
        <v>449</v>
      </c>
      <c r="E357">
        <v>0.678</v>
      </c>
      <c r="F357">
        <v>11.002</v>
      </c>
      <c r="G357" t="s">
        <v>450</v>
      </c>
      <c r="H357">
        <v>1.666</v>
      </c>
      <c r="I357">
        <v>114.4657</v>
      </c>
      <c r="K357" s="2">
        <v>0.734722222222221</v>
      </c>
      <c r="L357" s="3">
        <f t="shared" si="26"/>
        <v>271.7347222222222</v>
      </c>
      <c r="M357">
        <f t="shared" si="28"/>
        <v>583.6026847916033</v>
      </c>
      <c r="N357">
        <f t="shared" si="30"/>
        <v>165.0750275133426</v>
      </c>
    </row>
    <row r="358" spans="1:14" ht="12.75">
      <c r="A358" t="s">
        <v>324</v>
      </c>
      <c r="B358" s="1">
        <v>36796</v>
      </c>
      <c r="C358" s="2">
        <v>0.7375462962962963</v>
      </c>
      <c r="D358" t="s">
        <v>449</v>
      </c>
      <c r="E358">
        <v>0.678</v>
      </c>
      <c r="F358">
        <v>10.0761</v>
      </c>
      <c r="G358" t="s">
        <v>450</v>
      </c>
      <c r="H358">
        <v>1.666</v>
      </c>
      <c r="I358">
        <v>113.3577</v>
      </c>
      <c r="K358" s="2">
        <v>0.736805555555555</v>
      </c>
      <c r="L358" s="3">
        <f t="shared" si="26"/>
        <v>271.7368055555556</v>
      </c>
      <c r="M358">
        <f t="shared" si="28"/>
        <v>534.4881850780471</v>
      </c>
      <c r="N358">
        <f t="shared" si="30"/>
        <v>163.77692966246371</v>
      </c>
    </row>
    <row r="359" spans="1:14" ht="12.75">
      <c r="A359" t="s">
        <v>325</v>
      </c>
      <c r="B359" s="1">
        <v>36796</v>
      </c>
      <c r="C359" s="2">
        <v>0.7396296296296296</v>
      </c>
      <c r="D359" t="s">
        <v>449</v>
      </c>
      <c r="E359">
        <v>0.673</v>
      </c>
      <c r="F359">
        <v>9.8201</v>
      </c>
      <c r="G359" t="s">
        <v>450</v>
      </c>
      <c r="H359">
        <v>1.661</v>
      </c>
      <c r="I359">
        <v>115.4382</v>
      </c>
      <c r="K359" s="2">
        <v>0.738888888888888</v>
      </c>
      <c r="L359" s="3">
        <f t="shared" si="26"/>
        <v>271.7388888888889</v>
      </c>
      <c r="M359">
        <f t="shared" si="28"/>
        <v>520.908627969644</v>
      </c>
      <c r="N359">
        <f t="shared" si="30"/>
        <v>166.21437783823404</v>
      </c>
    </row>
    <row r="360" spans="1:14" ht="12.75">
      <c r="A360" t="s">
        <v>326</v>
      </c>
      <c r="B360" s="1">
        <v>36796</v>
      </c>
      <c r="C360" s="2">
        <v>0.741724537037037</v>
      </c>
      <c r="D360" t="s">
        <v>449</v>
      </c>
      <c r="E360">
        <v>0.671</v>
      </c>
      <c r="F360">
        <v>10.6164</v>
      </c>
      <c r="G360" t="s">
        <v>450</v>
      </c>
      <c r="H360">
        <v>1.663</v>
      </c>
      <c r="I360">
        <v>115.1566</v>
      </c>
      <c r="K360" s="2">
        <v>0.740972222222221</v>
      </c>
      <c r="L360" s="3">
        <f t="shared" si="26"/>
        <v>271.74097222222224</v>
      </c>
      <c r="M360">
        <f t="shared" si="28"/>
        <v>563.1484768970712</v>
      </c>
      <c r="N360">
        <f t="shared" si="30"/>
        <v>165.88446416060992</v>
      </c>
    </row>
    <row r="361" spans="1:14" ht="12.75">
      <c r="A361" t="s">
        <v>327</v>
      </c>
      <c r="B361" s="1">
        <v>36796</v>
      </c>
      <c r="C361" s="2">
        <v>0.7438078703703703</v>
      </c>
      <c r="D361" t="s">
        <v>449</v>
      </c>
      <c r="E361">
        <v>0.673</v>
      </c>
      <c r="F361">
        <v>10.4843</v>
      </c>
      <c r="G361" t="s">
        <v>450</v>
      </c>
      <c r="H361">
        <v>1.665</v>
      </c>
      <c r="I361">
        <v>116.6695</v>
      </c>
      <c r="K361" s="2">
        <v>0.743055555555554</v>
      </c>
      <c r="L361" s="3">
        <f t="shared" si="26"/>
        <v>271.74305555555554</v>
      </c>
      <c r="M361">
        <f t="shared" si="28"/>
        <v>556.1412132485553</v>
      </c>
      <c r="N361">
        <f t="shared" si="30"/>
        <v>167.65693007991916</v>
      </c>
    </row>
    <row r="362" spans="1:14" ht="12.75">
      <c r="A362" t="s">
        <v>328</v>
      </c>
      <c r="B362" s="1">
        <v>36796</v>
      </c>
      <c r="C362" s="2">
        <v>0.7458912037037037</v>
      </c>
      <c r="D362" t="s">
        <v>449</v>
      </c>
      <c r="E362">
        <v>0.673</v>
      </c>
      <c r="F362">
        <v>10.6941</v>
      </c>
      <c r="G362" t="s">
        <v>450</v>
      </c>
      <c r="H362">
        <v>1.666</v>
      </c>
      <c r="I362">
        <v>115.9068</v>
      </c>
      <c r="K362" s="2">
        <v>0.745138888888888</v>
      </c>
      <c r="L362" s="3">
        <f t="shared" si="26"/>
        <v>271.7451388888889</v>
      </c>
      <c r="M362">
        <f t="shared" si="28"/>
        <v>567.2700846600513</v>
      </c>
      <c r="N362">
        <f t="shared" si="30"/>
        <v>166.76337481740535</v>
      </c>
    </row>
    <row r="363" spans="1:14" ht="12.75">
      <c r="A363" t="s">
        <v>329</v>
      </c>
      <c r="B363" s="1">
        <v>36796</v>
      </c>
      <c r="C363" s="2">
        <v>0.7479745370370371</v>
      </c>
      <c r="D363" t="s">
        <v>449</v>
      </c>
      <c r="E363">
        <v>0.673</v>
      </c>
      <c r="F363">
        <v>10.4398</v>
      </c>
      <c r="G363" t="s">
        <v>450</v>
      </c>
      <c r="H363">
        <v>1.666</v>
      </c>
      <c r="I363">
        <v>113.547</v>
      </c>
      <c r="K363" s="2">
        <v>0.747222222222221</v>
      </c>
      <c r="L363" s="3">
        <f t="shared" si="26"/>
        <v>271.7472222222222</v>
      </c>
      <c r="M363">
        <f t="shared" si="28"/>
        <v>553.7807042980712</v>
      </c>
      <c r="N363">
        <f t="shared" si="30"/>
        <v>163.99870757146317</v>
      </c>
    </row>
    <row r="364" spans="1:14" ht="12.75">
      <c r="A364" t="s">
        <v>330</v>
      </c>
      <c r="B364" s="1">
        <v>36796</v>
      </c>
      <c r="C364" s="2">
        <v>0.7500578703703704</v>
      </c>
      <c r="D364" t="s">
        <v>449</v>
      </c>
      <c r="E364">
        <v>0.673</v>
      </c>
      <c r="F364">
        <v>10.4152</v>
      </c>
      <c r="G364" t="s">
        <v>450</v>
      </c>
      <c r="H364">
        <v>1.668</v>
      </c>
      <c r="I364">
        <v>132.1686</v>
      </c>
      <c r="K364" s="2">
        <v>0.749305555555555</v>
      </c>
      <c r="L364" s="3">
        <f t="shared" si="26"/>
        <v>271.74930555555557</v>
      </c>
      <c r="M364">
        <f t="shared" si="28"/>
        <v>552.4757937321857</v>
      </c>
      <c r="N364">
        <f>$O$4/AVERAGE($P$207,$P$367)*I364</f>
        <v>173.90700262708066</v>
      </c>
    </row>
    <row r="365" spans="1:17" ht="12.75">
      <c r="A365" t="s">
        <v>331</v>
      </c>
      <c r="B365" s="1">
        <v>36796</v>
      </c>
      <c r="C365" s="2">
        <v>0.7521412037037036</v>
      </c>
      <c r="D365" t="s">
        <v>449</v>
      </c>
      <c r="E365">
        <v>0.671</v>
      </c>
      <c r="F365">
        <v>8.947</v>
      </c>
      <c r="G365" t="s">
        <v>450</v>
      </c>
      <c r="H365">
        <v>1.666</v>
      </c>
      <c r="I365">
        <v>212.0428</v>
      </c>
      <c r="K365" s="2">
        <v>0.751388888888888</v>
      </c>
      <c r="L365" s="3">
        <f t="shared" si="26"/>
        <v>271.75138888888887</v>
      </c>
      <c r="M365" t="s">
        <v>457</v>
      </c>
      <c r="N365" t="s">
        <v>457</v>
      </c>
      <c r="P365" t="s">
        <v>458</v>
      </c>
      <c r="Q365" t="s">
        <v>449</v>
      </c>
    </row>
    <row r="366" spans="1:14" ht="12.75">
      <c r="A366" t="s">
        <v>332</v>
      </c>
      <c r="B366" s="1">
        <v>36796</v>
      </c>
      <c r="C366" s="2">
        <v>0.7542361111111111</v>
      </c>
      <c r="D366" t="s">
        <v>449</v>
      </c>
      <c r="E366">
        <v>0.671</v>
      </c>
      <c r="F366">
        <v>9.1613</v>
      </c>
      <c r="G366" t="s">
        <v>450</v>
      </c>
      <c r="H366">
        <v>1.663</v>
      </c>
      <c r="I366">
        <v>210.4346</v>
      </c>
      <c r="K366" s="2">
        <v>0.753472222222221</v>
      </c>
      <c r="L366" s="3">
        <f t="shared" si="26"/>
        <v>271.75347222222223</v>
      </c>
      <c r="M366" t="s">
        <v>457</v>
      </c>
      <c r="N366" t="s">
        <v>457</v>
      </c>
    </row>
    <row r="367" spans="1:17" ht="12.75">
      <c r="A367" t="s">
        <v>333</v>
      </c>
      <c r="B367" s="1">
        <v>36796</v>
      </c>
      <c r="C367" s="2">
        <v>0.7563194444444444</v>
      </c>
      <c r="D367" t="s">
        <v>449</v>
      </c>
      <c r="E367">
        <v>0.673</v>
      </c>
      <c r="F367">
        <v>9.3279</v>
      </c>
      <c r="G367" t="s">
        <v>450</v>
      </c>
      <c r="H367">
        <v>1.663</v>
      </c>
      <c r="I367">
        <v>211.0977</v>
      </c>
      <c r="K367" s="2">
        <v>0.755555555555554</v>
      </c>
      <c r="L367" s="3">
        <f t="shared" si="26"/>
        <v>271.75555555555553</v>
      </c>
      <c r="M367" t="s">
        <v>457</v>
      </c>
      <c r="N367" t="s">
        <v>457</v>
      </c>
      <c r="P367">
        <f>AVERAGE(I366:I368)</f>
        <v>211.57039999999998</v>
      </c>
      <c r="Q367">
        <f>AVERAGE(F366:F368)</f>
        <v>9.462533333333333</v>
      </c>
    </row>
    <row r="368" spans="1:17" ht="12.75">
      <c r="A368" t="s">
        <v>334</v>
      </c>
      <c r="B368" s="1">
        <v>36796</v>
      </c>
      <c r="C368" s="2">
        <v>0.7584027777777779</v>
      </c>
      <c r="D368" t="s">
        <v>449</v>
      </c>
      <c r="E368">
        <v>0.673</v>
      </c>
      <c r="F368">
        <v>9.8984</v>
      </c>
      <c r="G368" t="s">
        <v>450</v>
      </c>
      <c r="H368">
        <v>1.665</v>
      </c>
      <c r="I368">
        <v>213.1789</v>
      </c>
      <c r="K368" s="2">
        <v>0.757638888888888</v>
      </c>
      <c r="L368" s="3">
        <f t="shared" si="26"/>
        <v>271.7576388888889</v>
      </c>
      <c r="M368" t="s">
        <v>457</v>
      </c>
      <c r="N368" t="s">
        <v>457</v>
      </c>
      <c r="P368">
        <f>STDEV(I366:I368)</f>
        <v>1.4319146587750706</v>
      </c>
      <c r="Q368">
        <f>STDEV(F366:F368)</f>
        <v>0.38655362284335965</v>
      </c>
    </row>
    <row r="369" spans="1:14" ht="12.75">
      <c r="A369" t="s">
        <v>335</v>
      </c>
      <c r="B369" s="1">
        <v>36796</v>
      </c>
      <c r="C369" s="2">
        <v>0.7605439814814815</v>
      </c>
      <c r="D369" t="s">
        <v>449</v>
      </c>
      <c r="E369">
        <v>0.675</v>
      </c>
      <c r="F369">
        <v>10.0135</v>
      </c>
      <c r="G369" t="s">
        <v>450</v>
      </c>
      <c r="H369">
        <v>1.666</v>
      </c>
      <c r="I369">
        <v>120.6932</v>
      </c>
      <c r="K369" s="2">
        <v>0.759722222222221</v>
      </c>
      <c r="L369" s="3">
        <f t="shared" si="26"/>
        <v>271.7597222222222</v>
      </c>
      <c r="M369">
        <f aca="true" t="shared" si="31" ref="M369:M432">500*F369/AVERAGE($Q$367,$Q$6)</f>
        <v>525.8123350300009</v>
      </c>
      <c r="N369">
        <f aca="true" t="shared" si="32" ref="N369:N388">(277-103)/(-62+(AVERAGE($Q$4,$P$367)))*I369+277-((277-103)/(-62+(AVERAGE($Q$4,$P$367)))*210)</f>
        <v>175.47023150773228</v>
      </c>
    </row>
    <row r="370" spans="1:14" ht="12.75">
      <c r="A370" t="s">
        <v>336</v>
      </c>
      <c r="B370" s="1">
        <v>36796</v>
      </c>
      <c r="C370" s="2">
        <v>0.7625694444444444</v>
      </c>
      <c r="D370" t="s">
        <v>449</v>
      </c>
      <c r="E370">
        <v>0.675</v>
      </c>
      <c r="F370">
        <v>10.7132</v>
      </c>
      <c r="G370" t="s">
        <v>450</v>
      </c>
      <c r="H370">
        <v>1.668</v>
      </c>
      <c r="I370">
        <v>114.9698</v>
      </c>
      <c r="K370" s="2">
        <v>0.761805555555554</v>
      </c>
      <c r="L370" s="3">
        <f t="shared" si="26"/>
        <v>271.76180555555555</v>
      </c>
      <c r="M370">
        <f t="shared" si="31"/>
        <v>562.5538231031513</v>
      </c>
      <c r="N370">
        <f t="shared" si="32"/>
        <v>168.9634987954568</v>
      </c>
    </row>
    <row r="371" spans="1:14" ht="12.75">
      <c r="A371" t="s">
        <v>337</v>
      </c>
      <c r="B371" s="1">
        <v>36796</v>
      </c>
      <c r="C371" s="2">
        <v>0.7646527777777777</v>
      </c>
      <c r="D371" t="s">
        <v>449</v>
      </c>
      <c r="E371">
        <v>0.675</v>
      </c>
      <c r="F371">
        <v>10.2867</v>
      </c>
      <c r="G371" t="s">
        <v>450</v>
      </c>
      <c r="H371">
        <v>1.668</v>
      </c>
      <c r="I371">
        <v>115.9914</v>
      </c>
      <c r="K371" s="2">
        <v>0.763888888888888</v>
      </c>
      <c r="L371" s="3">
        <f t="shared" si="26"/>
        <v>271.7638888888889</v>
      </c>
      <c r="M371">
        <f t="shared" si="31"/>
        <v>540.158161157748</v>
      </c>
      <c r="N371">
        <f t="shared" si="32"/>
        <v>170.12492000293147</v>
      </c>
    </row>
    <row r="372" spans="1:14" ht="12.75">
      <c r="A372" t="s">
        <v>338</v>
      </c>
      <c r="B372" s="1">
        <v>36796</v>
      </c>
      <c r="C372" s="2">
        <v>0.7667361111111112</v>
      </c>
      <c r="D372" t="s">
        <v>449</v>
      </c>
      <c r="E372">
        <v>0.675</v>
      </c>
      <c r="F372">
        <v>10.6961</v>
      </c>
      <c r="G372" t="s">
        <v>450</v>
      </c>
      <c r="H372">
        <v>1.67</v>
      </c>
      <c r="I372">
        <v>114.338</v>
      </c>
      <c r="K372" s="2">
        <v>0.765972222222221</v>
      </c>
      <c r="L372" s="3">
        <f t="shared" si="26"/>
        <v>271.7659722222222</v>
      </c>
      <c r="M372">
        <f t="shared" si="31"/>
        <v>561.6558962115537</v>
      </c>
      <c r="N372">
        <f t="shared" si="32"/>
        <v>168.2452275357832</v>
      </c>
    </row>
    <row r="373" spans="1:14" ht="12.75">
      <c r="A373" t="s">
        <v>339</v>
      </c>
      <c r="B373" s="1">
        <v>36796</v>
      </c>
      <c r="C373" s="2">
        <v>0.7688194444444445</v>
      </c>
      <c r="D373" t="s">
        <v>449</v>
      </c>
      <c r="E373">
        <v>0.675</v>
      </c>
      <c r="F373">
        <v>10.4977</v>
      </c>
      <c r="G373" t="s">
        <v>450</v>
      </c>
      <c r="H373">
        <v>1.67</v>
      </c>
      <c r="I373">
        <v>117.9276</v>
      </c>
      <c r="K373" s="2">
        <v>0.768055555555553</v>
      </c>
      <c r="L373" s="3">
        <f t="shared" si="26"/>
        <v>271.7680555555556</v>
      </c>
      <c r="M373">
        <f t="shared" si="31"/>
        <v>551.2378438552395</v>
      </c>
      <c r="N373">
        <f t="shared" si="32"/>
        <v>172.3261178708959</v>
      </c>
    </row>
    <row r="374" spans="1:14" ht="12.75">
      <c r="A374" t="s">
        <v>340</v>
      </c>
      <c r="B374" s="1">
        <v>36796</v>
      </c>
      <c r="C374" s="2">
        <v>0.7709143518518519</v>
      </c>
      <c r="D374" t="s">
        <v>449</v>
      </c>
      <c r="E374">
        <v>0.675</v>
      </c>
      <c r="F374">
        <v>10.8786</v>
      </c>
      <c r="G374" t="s">
        <v>450</v>
      </c>
      <c r="H374">
        <v>1.67</v>
      </c>
      <c r="I374">
        <v>113.8028</v>
      </c>
      <c r="K374" s="2">
        <v>0.770138888888888</v>
      </c>
      <c r="L374" s="3">
        <f t="shared" si="26"/>
        <v>271.7701388888889</v>
      </c>
      <c r="M374">
        <f t="shared" si="31"/>
        <v>571.2390340897157</v>
      </c>
      <c r="N374">
        <f t="shared" si="32"/>
        <v>167.63677742787362</v>
      </c>
    </row>
    <row r="375" spans="1:14" ht="12.75">
      <c r="A375" t="s">
        <v>341</v>
      </c>
      <c r="B375" s="1">
        <v>36796</v>
      </c>
      <c r="C375" s="2">
        <v>0.7729976851851852</v>
      </c>
      <c r="D375" t="s">
        <v>449</v>
      </c>
      <c r="E375">
        <v>0.675</v>
      </c>
      <c r="F375">
        <v>10.1266</v>
      </c>
      <c r="G375" t="s">
        <v>450</v>
      </c>
      <c r="H375">
        <v>1.67</v>
      </c>
      <c r="I375">
        <v>117.2107</v>
      </c>
      <c r="K375" s="2">
        <v>0.772222222222221</v>
      </c>
      <c r="L375" s="3">
        <f t="shared" si="26"/>
        <v>271.77222222222224</v>
      </c>
      <c r="M375">
        <f t="shared" si="31"/>
        <v>531.7512549972345</v>
      </c>
      <c r="N375">
        <f t="shared" si="32"/>
        <v>171.51109940609697</v>
      </c>
    </row>
    <row r="376" spans="1:14" ht="12.75">
      <c r="A376" t="s">
        <v>342</v>
      </c>
      <c r="B376" s="1">
        <v>36796</v>
      </c>
      <c r="C376" s="2">
        <v>0.7750810185185185</v>
      </c>
      <c r="D376" t="s">
        <v>449</v>
      </c>
      <c r="E376">
        <v>0.676</v>
      </c>
      <c r="F376">
        <v>10.3782</v>
      </c>
      <c r="G376" t="s">
        <v>450</v>
      </c>
      <c r="H376">
        <v>1.673</v>
      </c>
      <c r="I376">
        <v>115.7524</v>
      </c>
      <c r="K376" s="2">
        <v>0.774305555555554</v>
      </c>
      <c r="L376" s="3">
        <f t="shared" si="26"/>
        <v>271.77430555555554</v>
      </c>
      <c r="M376">
        <f t="shared" si="31"/>
        <v>544.9628576829635</v>
      </c>
      <c r="N376">
        <f t="shared" si="32"/>
        <v>169.8532092858343</v>
      </c>
    </row>
    <row r="377" spans="1:14" ht="12.75">
      <c r="A377" t="s">
        <v>343</v>
      </c>
      <c r="B377" s="1">
        <v>36796</v>
      </c>
      <c r="C377" s="2">
        <v>0.777164351851852</v>
      </c>
      <c r="D377" t="s">
        <v>449</v>
      </c>
      <c r="E377">
        <v>0.675</v>
      </c>
      <c r="F377">
        <v>10.5142</v>
      </c>
      <c r="G377" t="s">
        <v>450</v>
      </c>
      <c r="H377">
        <v>1.671</v>
      </c>
      <c r="I377">
        <v>114.2992</v>
      </c>
      <c r="K377" s="2">
        <v>0.776388888888888</v>
      </c>
      <c r="L377" s="3">
        <f t="shared" si="26"/>
        <v>271.7763888888889</v>
      </c>
      <c r="M377">
        <f t="shared" si="31"/>
        <v>552.1042645401144</v>
      </c>
      <c r="N377">
        <f t="shared" si="32"/>
        <v>168.20111717668962</v>
      </c>
    </row>
    <row r="378" spans="1:14" ht="12.75">
      <c r="A378" t="s">
        <v>344</v>
      </c>
      <c r="B378" s="1">
        <v>36796</v>
      </c>
      <c r="C378" s="2">
        <v>0.7793055555555556</v>
      </c>
      <c r="D378" t="s">
        <v>449</v>
      </c>
      <c r="E378">
        <v>0.675</v>
      </c>
      <c r="F378">
        <v>10.6964</v>
      </c>
      <c r="G378" t="s">
        <v>450</v>
      </c>
      <c r="H378">
        <v>1.671</v>
      </c>
      <c r="I378">
        <v>117.5221</v>
      </c>
      <c r="K378" s="2">
        <v>0.778472222222221</v>
      </c>
      <c r="L378" s="3">
        <f t="shared" si="26"/>
        <v>271.7784722222222</v>
      </c>
      <c r="M378">
        <f t="shared" si="31"/>
        <v>561.6716493149152</v>
      </c>
      <c r="N378">
        <f t="shared" si="32"/>
        <v>171.86511914377084</v>
      </c>
    </row>
    <row r="379" spans="1:14" ht="12.75">
      <c r="A379" t="s">
        <v>345</v>
      </c>
      <c r="B379" s="1">
        <v>36796</v>
      </c>
      <c r="C379" s="2">
        <v>0.7813888888888889</v>
      </c>
      <c r="D379" t="s">
        <v>449</v>
      </c>
      <c r="E379">
        <v>0.673</v>
      </c>
      <c r="F379">
        <v>10.1836</v>
      </c>
      <c r="G379" t="s">
        <v>450</v>
      </c>
      <c r="H379">
        <v>1.67</v>
      </c>
      <c r="I379">
        <v>112.7331</v>
      </c>
      <c r="K379" s="2">
        <v>0.780555555555554</v>
      </c>
      <c r="L379" s="3">
        <f t="shared" si="26"/>
        <v>271.78055555555557</v>
      </c>
      <c r="M379">
        <f t="shared" si="31"/>
        <v>534.7443446358933</v>
      </c>
      <c r="N379">
        <f t="shared" si="32"/>
        <v>166.4206730175019</v>
      </c>
    </row>
    <row r="380" spans="1:14" ht="12.75">
      <c r="A380" t="s">
        <v>346</v>
      </c>
      <c r="B380" s="1">
        <v>36796</v>
      </c>
      <c r="C380" s="2">
        <v>0.783425925925926</v>
      </c>
      <c r="D380" t="s">
        <v>449</v>
      </c>
      <c r="E380">
        <v>0.675</v>
      </c>
      <c r="F380">
        <v>10.9362</v>
      </c>
      <c r="G380" t="s">
        <v>450</v>
      </c>
      <c r="H380">
        <v>1.67</v>
      </c>
      <c r="I380">
        <v>117.4496</v>
      </c>
      <c r="K380" s="2">
        <v>0.782638888888888</v>
      </c>
      <c r="L380" s="3">
        <f t="shared" si="26"/>
        <v>271.78263888888887</v>
      </c>
      <c r="M380">
        <f t="shared" si="31"/>
        <v>574.2636299350971</v>
      </c>
      <c r="N380">
        <f t="shared" si="32"/>
        <v>171.78269643670163</v>
      </c>
    </row>
    <row r="381" spans="1:14" ht="12.75">
      <c r="A381" t="s">
        <v>347</v>
      </c>
      <c r="B381" s="1">
        <v>36796</v>
      </c>
      <c r="C381" s="2">
        <v>0.7855092592592593</v>
      </c>
      <c r="D381" t="s">
        <v>449</v>
      </c>
      <c r="E381">
        <v>0.675</v>
      </c>
      <c r="F381">
        <v>11.2251</v>
      </c>
      <c r="G381" t="s">
        <v>450</v>
      </c>
      <c r="H381">
        <v>1.67</v>
      </c>
      <c r="I381">
        <v>115.8645</v>
      </c>
      <c r="K381" s="2">
        <v>0.784722222222221</v>
      </c>
      <c r="L381" s="3">
        <f t="shared" si="26"/>
        <v>271.78472222222223</v>
      </c>
      <c r="M381">
        <f t="shared" si="31"/>
        <v>589.433868472089</v>
      </c>
      <c r="N381">
        <f t="shared" si="32"/>
        <v>169.98065184393724</v>
      </c>
    </row>
    <row r="382" spans="1:14" ht="12.75">
      <c r="A382" t="s">
        <v>348</v>
      </c>
      <c r="B382" s="1">
        <v>36796</v>
      </c>
      <c r="C382" s="2">
        <v>0.7875925925925925</v>
      </c>
      <c r="D382" t="s">
        <v>449</v>
      </c>
      <c r="E382">
        <v>0.675</v>
      </c>
      <c r="F382">
        <v>10.8413</v>
      </c>
      <c r="G382" t="s">
        <v>450</v>
      </c>
      <c r="H382">
        <v>1.67</v>
      </c>
      <c r="I382">
        <v>118.8027</v>
      </c>
      <c r="K382" s="2">
        <v>0.786805555555554</v>
      </c>
      <c r="L382" s="3">
        <f t="shared" si="26"/>
        <v>271.78680555555553</v>
      </c>
      <c r="M382">
        <f t="shared" si="31"/>
        <v>569.280398238453</v>
      </c>
      <c r="N382">
        <f t="shared" si="32"/>
        <v>173.32098836684455</v>
      </c>
    </row>
    <row r="383" spans="1:14" ht="12.75">
      <c r="A383" t="s">
        <v>349</v>
      </c>
      <c r="B383" s="1">
        <v>36796</v>
      </c>
      <c r="C383" s="2">
        <v>0.789675925925926</v>
      </c>
      <c r="D383" t="s">
        <v>449</v>
      </c>
      <c r="E383">
        <v>0.673</v>
      </c>
      <c r="F383">
        <v>11.5877</v>
      </c>
      <c r="G383" t="s">
        <v>450</v>
      </c>
      <c r="H383">
        <v>1.668</v>
      </c>
      <c r="I383">
        <v>119.2274</v>
      </c>
      <c r="K383" s="2">
        <v>0.788888888888888</v>
      </c>
      <c r="L383" s="3">
        <f t="shared" si="26"/>
        <v>271.7888888888889</v>
      </c>
      <c r="M383">
        <f t="shared" si="31"/>
        <v>608.4741194015221</v>
      </c>
      <c r="N383">
        <f t="shared" si="32"/>
        <v>173.80381490053136</v>
      </c>
    </row>
    <row r="384" spans="1:14" ht="12.75">
      <c r="A384" t="s">
        <v>350</v>
      </c>
      <c r="B384" s="1">
        <v>36796</v>
      </c>
      <c r="C384" s="2">
        <v>0.7917592592592593</v>
      </c>
      <c r="D384" t="s">
        <v>449</v>
      </c>
      <c r="E384">
        <v>0.673</v>
      </c>
      <c r="F384">
        <v>11.4786</v>
      </c>
      <c r="G384" t="s">
        <v>450</v>
      </c>
      <c r="H384">
        <v>1.668</v>
      </c>
      <c r="I384">
        <v>115.121</v>
      </c>
      <c r="K384" s="2">
        <v>0.790972222222221</v>
      </c>
      <c r="L384" s="3">
        <f t="shared" si="26"/>
        <v>271.7909722222222</v>
      </c>
      <c r="M384">
        <f t="shared" si="31"/>
        <v>602.7452408124401</v>
      </c>
      <c r="N384">
        <f t="shared" si="32"/>
        <v>169.13539277213076</v>
      </c>
    </row>
    <row r="385" spans="1:14" ht="12.75">
      <c r="A385" t="s">
        <v>351</v>
      </c>
      <c r="B385" s="1">
        <v>36796</v>
      </c>
      <c r="C385" s="2">
        <v>0.7938425925925926</v>
      </c>
      <c r="D385" t="s">
        <v>449</v>
      </c>
      <c r="E385">
        <v>0.673</v>
      </c>
      <c r="F385">
        <v>10.6736</v>
      </c>
      <c r="G385" t="s">
        <v>450</v>
      </c>
      <c r="H385">
        <v>1.666</v>
      </c>
      <c r="I385">
        <v>115.2198</v>
      </c>
      <c r="K385" s="2">
        <v>0.793055555555554</v>
      </c>
      <c r="L385" s="3">
        <f t="shared" si="26"/>
        <v>271.79305555555555</v>
      </c>
      <c r="M385">
        <f t="shared" si="31"/>
        <v>560.4744134594515</v>
      </c>
      <c r="N385">
        <f t="shared" si="32"/>
        <v>169.24771502672994</v>
      </c>
    </row>
    <row r="386" spans="1:14" ht="12.75">
      <c r="A386" t="s">
        <v>352</v>
      </c>
      <c r="B386" s="1">
        <v>36796</v>
      </c>
      <c r="C386" s="2">
        <v>0.795925925925926</v>
      </c>
      <c r="D386" t="s">
        <v>449</v>
      </c>
      <c r="E386">
        <v>0.675</v>
      </c>
      <c r="F386">
        <v>11.2485</v>
      </c>
      <c r="G386" t="s">
        <v>450</v>
      </c>
      <c r="H386">
        <v>1.67</v>
      </c>
      <c r="I386">
        <v>116.8934</v>
      </c>
      <c r="K386" s="2">
        <v>0.795138888888888</v>
      </c>
      <c r="L386" s="3">
        <f t="shared" si="26"/>
        <v>271.7951388888889</v>
      </c>
      <c r="M386">
        <f t="shared" si="31"/>
        <v>590.6626105342752</v>
      </c>
      <c r="N386">
        <f t="shared" si="32"/>
        <v>171.15037216536504</v>
      </c>
    </row>
    <row r="387" spans="1:14" ht="12.75">
      <c r="A387" t="s">
        <v>353</v>
      </c>
      <c r="B387" s="1">
        <v>36796</v>
      </c>
      <c r="C387" s="2">
        <v>0.7980208333333333</v>
      </c>
      <c r="D387" t="s">
        <v>449</v>
      </c>
      <c r="E387">
        <v>0.675</v>
      </c>
      <c r="F387">
        <v>10.6063</v>
      </c>
      <c r="G387" t="s">
        <v>450</v>
      </c>
      <c r="H387">
        <v>1.67</v>
      </c>
      <c r="I387">
        <v>118.0295</v>
      </c>
      <c r="K387" s="2">
        <v>0.797222222222221</v>
      </c>
      <c r="L387" s="3">
        <f t="shared" si="26"/>
        <v>271.7972222222222</v>
      </c>
      <c r="M387">
        <f t="shared" si="31"/>
        <v>556.9404672720526</v>
      </c>
      <c r="N387">
        <f t="shared" si="32"/>
        <v>172.44196440676288</v>
      </c>
    </row>
    <row r="388" spans="1:14" ht="12.75">
      <c r="A388" t="s">
        <v>354</v>
      </c>
      <c r="B388" s="1">
        <v>36796</v>
      </c>
      <c r="C388" s="2">
        <v>0.8001041666666667</v>
      </c>
      <c r="D388" t="s">
        <v>449</v>
      </c>
      <c r="E388">
        <v>0.675</v>
      </c>
      <c r="F388">
        <v>11.5865</v>
      </c>
      <c r="G388" t="s">
        <v>450</v>
      </c>
      <c r="H388">
        <v>1.67</v>
      </c>
      <c r="I388">
        <v>115.6547</v>
      </c>
      <c r="K388" s="2">
        <v>0.799305555555553</v>
      </c>
      <c r="L388" s="3">
        <f t="shared" si="26"/>
        <v>271.7993055555556</v>
      </c>
      <c r="M388">
        <f t="shared" si="31"/>
        <v>608.4111069880767</v>
      </c>
      <c r="N388">
        <f t="shared" si="32"/>
        <v>169.74213758265276</v>
      </c>
    </row>
    <row r="389" spans="1:14" ht="12.75">
      <c r="A389" t="s">
        <v>457</v>
      </c>
      <c r="B389" s="1">
        <v>36796</v>
      </c>
      <c r="C389">
        <f>AVERAGE(C388,C390)</f>
        <v>0.8021875</v>
      </c>
      <c r="D389" t="s">
        <v>449</v>
      </c>
      <c r="E389" t="s">
        <v>457</v>
      </c>
      <c r="F389" t="s">
        <v>457</v>
      </c>
      <c r="G389" t="s">
        <v>450</v>
      </c>
      <c r="H389" t="s">
        <v>457</v>
      </c>
      <c r="I389" t="s">
        <v>457</v>
      </c>
      <c r="K389" s="2">
        <v>0.801388888888888</v>
      </c>
      <c r="L389" s="3">
        <f t="shared" si="26"/>
        <v>271.8013888888889</v>
      </c>
      <c r="M389" t="s">
        <v>457</v>
      </c>
      <c r="N389" t="s">
        <v>457</v>
      </c>
    </row>
    <row r="390" spans="1:14" ht="12.75">
      <c r="A390" t="s">
        <v>355</v>
      </c>
      <c r="B390" s="1">
        <v>36796</v>
      </c>
      <c r="C390" s="2">
        <v>0.8042708333333333</v>
      </c>
      <c r="D390" t="s">
        <v>449</v>
      </c>
      <c r="E390">
        <v>0.675</v>
      </c>
      <c r="F390">
        <v>10.989</v>
      </c>
      <c r="G390" t="s">
        <v>450</v>
      </c>
      <c r="H390">
        <v>1.671</v>
      </c>
      <c r="I390">
        <v>117.3335</v>
      </c>
      <c r="K390" s="2">
        <v>0.803472222222221</v>
      </c>
      <c r="L390" s="3">
        <f aca="true" t="shared" si="33" ref="L390:L453">B390-DATE(1999,12,31)+K390</f>
        <v>271.80347222222224</v>
      </c>
      <c r="M390">
        <f t="shared" si="31"/>
        <v>577.036176126697</v>
      </c>
      <c r="N390">
        <f aca="true" t="shared" si="34" ref="N390:N397">(277-103)/(-62+(AVERAGE($Q$4,$P$367)))*I390+277-((277-103)/(-62+(AVERAGE($Q$4,$P$367)))*210)</f>
        <v>171.65070641889835</v>
      </c>
    </row>
    <row r="391" spans="1:14" ht="12.75">
      <c r="A391" t="s">
        <v>356</v>
      </c>
      <c r="B391" s="1">
        <v>36796</v>
      </c>
      <c r="C391" s="2">
        <v>0.8063541666666666</v>
      </c>
      <c r="D391" t="s">
        <v>449</v>
      </c>
      <c r="E391">
        <v>0.675</v>
      </c>
      <c r="F391">
        <v>10.5754</v>
      </c>
      <c r="G391" t="s">
        <v>450</v>
      </c>
      <c r="H391">
        <v>1.67</v>
      </c>
      <c r="I391">
        <v>120.4609</v>
      </c>
      <c r="K391" s="2">
        <v>0.805555555555554</v>
      </c>
      <c r="L391" s="3">
        <f t="shared" si="33"/>
        <v>271.80555555555554</v>
      </c>
      <c r="M391">
        <f t="shared" si="31"/>
        <v>555.3178976258323</v>
      </c>
      <c r="N391">
        <f t="shared" si="34"/>
        <v>175.20613778563322</v>
      </c>
    </row>
    <row r="392" spans="1:14" ht="12.75">
      <c r="A392" t="s">
        <v>357</v>
      </c>
      <c r="B392" s="1">
        <v>36796</v>
      </c>
      <c r="C392" s="2">
        <v>0.8084375</v>
      </c>
      <c r="D392" t="s">
        <v>449</v>
      </c>
      <c r="E392">
        <v>0.673</v>
      </c>
      <c r="F392">
        <v>11.4114</v>
      </c>
      <c r="G392" t="s">
        <v>450</v>
      </c>
      <c r="H392">
        <v>1.668</v>
      </c>
      <c r="I392">
        <v>116.7719</v>
      </c>
      <c r="K392" s="2">
        <v>0.807638888888888</v>
      </c>
      <c r="L392" s="3">
        <f t="shared" si="33"/>
        <v>271.8076388888889</v>
      </c>
      <c r="M392">
        <f t="shared" si="31"/>
        <v>599.216545659495</v>
      </c>
      <c r="N392">
        <f t="shared" si="34"/>
        <v>171.0122430769663</v>
      </c>
    </row>
    <row r="393" spans="1:14" ht="12.75">
      <c r="A393" t="s">
        <v>358</v>
      </c>
      <c r="B393" s="1">
        <v>36796</v>
      </c>
      <c r="C393" s="2">
        <v>0.8105208333333334</v>
      </c>
      <c r="D393" t="s">
        <v>449</v>
      </c>
      <c r="E393">
        <v>0.678</v>
      </c>
      <c r="F393">
        <v>10.7845</v>
      </c>
      <c r="G393" t="s">
        <v>450</v>
      </c>
      <c r="H393">
        <v>1.673</v>
      </c>
      <c r="I393">
        <v>117.9785</v>
      </c>
      <c r="K393" s="2">
        <v>0.809722222222221</v>
      </c>
      <c r="L393" s="3">
        <f t="shared" si="33"/>
        <v>271.8097222222222</v>
      </c>
      <c r="M393">
        <f t="shared" si="31"/>
        <v>566.2978106687018</v>
      </c>
      <c r="N393">
        <f t="shared" si="34"/>
        <v>172.38398429558313</v>
      </c>
    </row>
    <row r="394" spans="1:14" ht="12.75">
      <c r="A394" t="s">
        <v>359</v>
      </c>
      <c r="B394" s="1">
        <v>36796</v>
      </c>
      <c r="C394" s="2">
        <v>0.8126041666666667</v>
      </c>
      <c r="D394" t="s">
        <v>449</v>
      </c>
      <c r="E394">
        <v>0.673</v>
      </c>
      <c r="F394">
        <v>11.8102</v>
      </c>
      <c r="G394" t="s">
        <v>450</v>
      </c>
      <c r="H394">
        <v>1.666</v>
      </c>
      <c r="I394">
        <v>118.9062</v>
      </c>
      <c r="K394" s="2">
        <v>0.811805555555554</v>
      </c>
      <c r="L394" s="3">
        <f t="shared" si="33"/>
        <v>271.81180555555557</v>
      </c>
      <c r="M394">
        <f t="shared" si="31"/>
        <v>620.1576710611992</v>
      </c>
      <c r="N394">
        <f t="shared" si="34"/>
        <v>173.4386538865916</v>
      </c>
    </row>
    <row r="395" spans="1:14" ht="12.75">
      <c r="A395" t="s">
        <v>360</v>
      </c>
      <c r="B395" s="1">
        <v>36796</v>
      </c>
      <c r="C395" s="2">
        <v>0.814699074074074</v>
      </c>
      <c r="D395" t="s">
        <v>449</v>
      </c>
      <c r="E395">
        <v>0.675</v>
      </c>
      <c r="F395">
        <v>10.6849</v>
      </c>
      <c r="G395" t="s">
        <v>450</v>
      </c>
      <c r="H395">
        <v>1.666</v>
      </c>
      <c r="I395">
        <v>118.1881</v>
      </c>
      <c r="K395" s="2">
        <v>0.813888888888888</v>
      </c>
      <c r="L395" s="3">
        <f t="shared" si="33"/>
        <v>271.81388888888887</v>
      </c>
      <c r="M395">
        <f t="shared" si="31"/>
        <v>561.0677803527295</v>
      </c>
      <c r="N395">
        <f t="shared" si="34"/>
        <v>172.6222711838826</v>
      </c>
    </row>
    <row r="396" spans="1:14" ht="12.75">
      <c r="A396" t="s">
        <v>361</v>
      </c>
      <c r="B396" s="1">
        <v>36796</v>
      </c>
      <c r="C396" s="2">
        <v>0.8167824074074074</v>
      </c>
      <c r="D396" t="s">
        <v>449</v>
      </c>
      <c r="E396">
        <v>0.673</v>
      </c>
      <c r="F396">
        <v>13.1568</v>
      </c>
      <c r="G396" t="s">
        <v>450</v>
      </c>
      <c r="H396">
        <v>1.665</v>
      </c>
      <c r="I396">
        <v>119.3508</v>
      </c>
      <c r="K396" s="2">
        <v>0.815972222222221</v>
      </c>
      <c r="L396" s="3">
        <f t="shared" si="33"/>
        <v>271.81597222222223</v>
      </c>
      <c r="M396">
        <f t="shared" si="31"/>
        <v>690.8681010159002</v>
      </c>
      <c r="N396">
        <f t="shared" si="34"/>
        <v>173.94410403228787</v>
      </c>
    </row>
    <row r="397" spans="1:14" ht="12.75">
      <c r="A397" t="s">
        <v>362</v>
      </c>
      <c r="B397" s="1">
        <v>36796</v>
      </c>
      <c r="C397" s="2">
        <v>0.8188657407407408</v>
      </c>
      <c r="D397" t="s">
        <v>449</v>
      </c>
      <c r="E397">
        <v>0.673</v>
      </c>
      <c r="F397">
        <v>9.6832</v>
      </c>
      <c r="G397" t="s">
        <v>450</v>
      </c>
      <c r="H397">
        <v>1.665</v>
      </c>
      <c r="I397">
        <v>117.3856</v>
      </c>
      <c r="K397" s="2">
        <v>0.818055555555554</v>
      </c>
      <c r="L397" s="3">
        <f t="shared" si="33"/>
        <v>271.81805555555553</v>
      </c>
      <c r="M397">
        <f t="shared" si="31"/>
        <v>508.4681682291411</v>
      </c>
      <c r="N397">
        <f t="shared" si="34"/>
        <v>171.70993708149567</v>
      </c>
    </row>
    <row r="398" spans="1:14" ht="12.75">
      <c r="A398" t="s">
        <v>457</v>
      </c>
      <c r="B398" s="1">
        <v>36796</v>
      </c>
      <c r="C398">
        <f>AVERAGE(C397,C399)</f>
        <v>0.8209490740740741</v>
      </c>
      <c r="D398" t="s">
        <v>449</v>
      </c>
      <c r="E398" t="s">
        <v>457</v>
      </c>
      <c r="F398" t="s">
        <v>457</v>
      </c>
      <c r="G398" t="s">
        <v>450</v>
      </c>
      <c r="H398" t="s">
        <v>457</v>
      </c>
      <c r="I398" t="s">
        <v>457</v>
      </c>
      <c r="K398" s="2">
        <v>0.820138888888888</v>
      </c>
      <c r="L398" s="3">
        <f t="shared" si="33"/>
        <v>271.8201388888889</v>
      </c>
      <c r="M398" t="s">
        <v>457</v>
      </c>
      <c r="N398" t="s">
        <v>457</v>
      </c>
    </row>
    <row r="399" spans="1:14" ht="12.75">
      <c r="A399" t="s">
        <v>363</v>
      </c>
      <c r="B399" s="1">
        <v>36796</v>
      </c>
      <c r="C399" s="2">
        <v>0.8230324074074074</v>
      </c>
      <c r="D399" t="s">
        <v>449</v>
      </c>
      <c r="E399">
        <v>0.673</v>
      </c>
      <c r="F399">
        <v>10.6192</v>
      </c>
      <c r="G399" t="s">
        <v>450</v>
      </c>
      <c r="H399">
        <v>1.663</v>
      </c>
      <c r="I399">
        <v>116.241</v>
      </c>
      <c r="K399" s="2">
        <v>0.822222222222221</v>
      </c>
      <c r="L399" s="3">
        <f t="shared" si="33"/>
        <v>271.8222222222222</v>
      </c>
      <c r="M399">
        <f t="shared" si="31"/>
        <v>557.6178507165911</v>
      </c>
      <c r="N399">
        <f>(277-103)/(-62+(AVERAGE($Q$4,$P$367)))*I399+277-((277-103)/(-62+(AVERAGE($Q$4,$P$367)))*210)</f>
        <v>170.40868148823458</v>
      </c>
    </row>
    <row r="400" spans="1:14" ht="12.75">
      <c r="A400" t="s">
        <v>364</v>
      </c>
      <c r="B400" s="1">
        <v>36796</v>
      </c>
      <c r="C400" s="2">
        <v>0.8251157407407407</v>
      </c>
      <c r="D400" t="s">
        <v>449</v>
      </c>
      <c r="E400">
        <v>0.671</v>
      </c>
      <c r="F400">
        <v>10.9826</v>
      </c>
      <c r="G400" t="s">
        <v>450</v>
      </c>
      <c r="H400">
        <v>1.661</v>
      </c>
      <c r="I400">
        <v>115.7575</v>
      </c>
      <c r="K400" s="2">
        <v>0.824305555555554</v>
      </c>
      <c r="L400" s="3">
        <f t="shared" si="33"/>
        <v>271.82430555555555</v>
      </c>
      <c r="M400">
        <f t="shared" si="31"/>
        <v>576.7001099216546</v>
      </c>
      <c r="N400">
        <f>(277-103)/(-62+(AVERAGE($Q$4,$P$367)))*I400+277-((277-103)/(-62+(AVERAGE($Q$4,$P$367)))*210)</f>
        <v>169.85900729695229</v>
      </c>
    </row>
    <row r="401" spans="1:14" ht="12.75">
      <c r="A401" t="s">
        <v>365</v>
      </c>
      <c r="B401" s="1">
        <v>36796</v>
      </c>
      <c r="C401" s="2">
        <v>0.8272106481481482</v>
      </c>
      <c r="D401" t="s">
        <v>449</v>
      </c>
      <c r="E401">
        <v>0.671</v>
      </c>
      <c r="F401">
        <v>10.2328</v>
      </c>
      <c r="G401" t="s">
        <v>450</v>
      </c>
      <c r="H401">
        <v>1.66</v>
      </c>
      <c r="I401">
        <v>117.9591</v>
      </c>
      <c r="K401" s="2">
        <v>0.826388888888888</v>
      </c>
      <c r="L401" s="3">
        <f t="shared" si="33"/>
        <v>271.8263888888889</v>
      </c>
      <c r="M401">
        <f t="shared" si="31"/>
        <v>537.3278535871566</v>
      </c>
      <c r="N401">
        <f>(277-103)/(-62+(AVERAGE($Q$4,$P$367)))*I401+277-((277-103)/(-62+(AVERAGE($Q$4,$P$367)))*210)</f>
        <v>172.36192911603635</v>
      </c>
    </row>
    <row r="402" spans="1:14" ht="12.75">
      <c r="A402" t="s">
        <v>366</v>
      </c>
      <c r="B402" s="1">
        <v>36796</v>
      </c>
      <c r="C402" s="2">
        <v>0.8292939814814814</v>
      </c>
      <c r="D402" t="s">
        <v>449</v>
      </c>
      <c r="E402">
        <v>0.673</v>
      </c>
      <c r="F402">
        <v>11.7661</v>
      </c>
      <c r="G402" t="s">
        <v>450</v>
      </c>
      <c r="H402">
        <v>1.661</v>
      </c>
      <c r="I402">
        <v>118.7191</v>
      </c>
      <c r="K402" s="2">
        <v>0.828472222222221</v>
      </c>
      <c r="L402" s="3">
        <f t="shared" si="33"/>
        <v>271.8284722222222</v>
      </c>
      <c r="M402">
        <f t="shared" si="31"/>
        <v>617.8419648670789</v>
      </c>
      <c r="N402">
        <f>(277-103)/(-62+(AVERAGE($Q$4,$P$367)))*I402+277-((277-103)/(-62+(AVERAGE($Q$4,$P$367)))*210)</f>
        <v>173.22594645910678</v>
      </c>
    </row>
    <row r="403" spans="1:14" ht="12.75">
      <c r="A403" t="s">
        <v>367</v>
      </c>
      <c r="B403" s="1">
        <v>36796</v>
      </c>
      <c r="C403" s="2">
        <v>0.8313773148148148</v>
      </c>
      <c r="D403" t="s">
        <v>449</v>
      </c>
      <c r="E403">
        <v>0.671</v>
      </c>
      <c r="F403">
        <v>10.6314</v>
      </c>
      <c r="G403" t="s">
        <v>450</v>
      </c>
      <c r="H403">
        <v>1.661</v>
      </c>
      <c r="I403">
        <v>115.8148</v>
      </c>
      <c r="K403" s="2">
        <v>0.830555555555553</v>
      </c>
      <c r="L403" s="3">
        <f t="shared" si="33"/>
        <v>271.8305555555556</v>
      </c>
      <c r="M403">
        <f t="shared" si="31"/>
        <v>558.2584769199532</v>
      </c>
      <c r="N403">
        <f>(277-103)/(-62+(AVERAGE($Q$4,$P$367)))*I403+277-((277-103)/(-62+(AVERAGE($Q$4,$P$367)))*210)</f>
        <v>169.9241496571601</v>
      </c>
    </row>
    <row r="404" spans="1:14" ht="12.75">
      <c r="A404" t="s">
        <v>457</v>
      </c>
      <c r="B404" s="1">
        <v>36796</v>
      </c>
      <c r="C404">
        <f>AVERAGE(C403,C405)</f>
        <v>0.8334606481481481</v>
      </c>
      <c r="D404" t="s">
        <v>449</v>
      </c>
      <c r="E404" t="s">
        <v>457</v>
      </c>
      <c r="F404" t="s">
        <v>457</v>
      </c>
      <c r="G404" t="s">
        <v>450</v>
      </c>
      <c r="H404" t="s">
        <v>457</v>
      </c>
      <c r="I404" t="s">
        <v>457</v>
      </c>
      <c r="K404" s="2">
        <v>0.832638888888888</v>
      </c>
      <c r="L404" s="3">
        <f t="shared" si="33"/>
        <v>271.8326388888889</v>
      </c>
      <c r="M404" t="s">
        <v>457</v>
      </c>
      <c r="N404" t="s">
        <v>457</v>
      </c>
    </row>
    <row r="405" spans="1:14" ht="12.75">
      <c r="A405" t="s">
        <v>368</v>
      </c>
      <c r="B405" s="1">
        <v>36796</v>
      </c>
      <c r="C405" s="2">
        <v>0.8355439814814815</v>
      </c>
      <c r="D405" t="s">
        <v>449</v>
      </c>
      <c r="E405">
        <v>0.671</v>
      </c>
      <c r="F405">
        <v>10.8506</v>
      </c>
      <c r="G405" t="s">
        <v>450</v>
      </c>
      <c r="H405">
        <v>1.661</v>
      </c>
      <c r="I405">
        <v>114.6064</v>
      </c>
      <c r="K405" s="2">
        <v>0.834722222222221</v>
      </c>
      <c r="L405" s="3">
        <f t="shared" si="33"/>
        <v>271.83472222222224</v>
      </c>
      <c r="M405">
        <f t="shared" si="31"/>
        <v>569.7687444426552</v>
      </c>
      <c r="N405">
        <f>(277-103)/(-62+(AVERAGE($Q$4,$P$367)))*I405+277-((277-103)/(-62+(AVERAGE($Q$4,$P$367)))*210)</f>
        <v>168.55036208167812</v>
      </c>
    </row>
    <row r="406" spans="1:14" ht="12.75">
      <c r="A406" t="s">
        <v>369</v>
      </c>
      <c r="B406" s="1">
        <v>36796</v>
      </c>
      <c r="C406" s="2">
        <v>0.8376273148148149</v>
      </c>
      <c r="D406" t="s">
        <v>449</v>
      </c>
      <c r="E406">
        <v>0.673</v>
      </c>
      <c r="F406">
        <v>10.6347</v>
      </c>
      <c r="G406" t="s">
        <v>450</v>
      </c>
      <c r="H406">
        <v>1.661</v>
      </c>
      <c r="I406">
        <v>117.0179</v>
      </c>
      <c r="K406" s="2">
        <v>0.836805555555554</v>
      </c>
      <c r="L406" s="3">
        <f t="shared" si="33"/>
        <v>271.83680555555554</v>
      </c>
      <c r="M406">
        <f t="shared" si="31"/>
        <v>558.4317610569283</v>
      </c>
      <c r="N406">
        <f>(277-103)/(-62+(AVERAGE($Q$4,$P$367)))*I406+277-((277-103)/(-62+(AVERAGE($Q$4,$P$367)))*210)</f>
        <v>171.29191184853912</v>
      </c>
    </row>
    <row r="407" spans="1:14" ht="12.75">
      <c r="A407" t="s">
        <v>457</v>
      </c>
      <c r="B407" s="1">
        <v>36796</v>
      </c>
      <c r="C407">
        <f>AVERAGE(C406,C408)</f>
        <v>0.8397106481481482</v>
      </c>
      <c r="D407" t="s">
        <v>449</v>
      </c>
      <c r="E407" t="s">
        <v>457</v>
      </c>
      <c r="F407" t="s">
        <v>457</v>
      </c>
      <c r="G407" t="s">
        <v>450</v>
      </c>
      <c r="H407" t="s">
        <v>457</v>
      </c>
      <c r="I407" t="s">
        <v>457</v>
      </c>
      <c r="K407" s="2">
        <v>0.838888888888887</v>
      </c>
      <c r="L407" s="3">
        <f t="shared" si="33"/>
        <v>271.8388888888889</v>
      </c>
      <c r="M407" t="s">
        <v>457</v>
      </c>
      <c r="N407" t="s">
        <v>457</v>
      </c>
    </row>
    <row r="408" spans="1:14" ht="12.75">
      <c r="A408" t="s">
        <v>370</v>
      </c>
      <c r="B408" s="1">
        <v>36796</v>
      </c>
      <c r="C408" s="2">
        <v>0.8417939814814814</v>
      </c>
      <c r="D408" t="s">
        <v>449</v>
      </c>
      <c r="E408">
        <v>0.671</v>
      </c>
      <c r="F408">
        <v>10.6756</v>
      </c>
      <c r="G408" t="s">
        <v>450</v>
      </c>
      <c r="H408">
        <v>1.66</v>
      </c>
      <c r="I408">
        <v>116.0395</v>
      </c>
      <c r="K408" s="2">
        <v>0.84097222222222</v>
      </c>
      <c r="L408" s="3">
        <f t="shared" si="33"/>
        <v>271.8409722222222</v>
      </c>
      <c r="M408">
        <f t="shared" si="31"/>
        <v>560.5794341485272</v>
      </c>
      <c r="N408">
        <f aca="true" t="shared" si="35" ref="N408:N417">(277-103)/(-62+(AVERAGE($Q$4,$P$367)))*I408+277-((277-103)/(-62+(AVERAGE($Q$4,$P$367)))*210)</f>
        <v>170.17960320582844</v>
      </c>
    </row>
    <row r="409" spans="1:14" ht="12.75">
      <c r="A409" t="s">
        <v>371</v>
      </c>
      <c r="B409" s="1">
        <v>36796</v>
      </c>
      <c r="C409" s="2">
        <v>0.8438888888888889</v>
      </c>
      <c r="D409" t="s">
        <v>449</v>
      </c>
      <c r="E409">
        <v>0.673</v>
      </c>
      <c r="F409">
        <v>11.0031</v>
      </c>
      <c r="G409" t="s">
        <v>450</v>
      </c>
      <c r="H409">
        <v>1.663</v>
      </c>
      <c r="I409">
        <v>116.0097</v>
      </c>
      <c r="K409" s="2">
        <v>0.843055555555553</v>
      </c>
      <c r="L409" s="3">
        <f t="shared" si="33"/>
        <v>271.84305555555557</v>
      </c>
      <c r="M409">
        <f t="shared" si="31"/>
        <v>577.776571984681</v>
      </c>
      <c r="N409">
        <f t="shared" si="35"/>
        <v>170.1457246310607</v>
      </c>
    </row>
    <row r="410" spans="1:14" ht="12.75">
      <c r="A410" t="s">
        <v>372</v>
      </c>
      <c r="B410" s="1">
        <v>36796</v>
      </c>
      <c r="C410" s="2">
        <v>0.8459722222222222</v>
      </c>
      <c r="D410" t="s">
        <v>449</v>
      </c>
      <c r="E410">
        <v>0.671</v>
      </c>
      <c r="F410">
        <v>10.9542</v>
      </c>
      <c r="G410" t="s">
        <v>450</v>
      </c>
      <c r="H410">
        <v>1.663</v>
      </c>
      <c r="I410">
        <v>118.7253</v>
      </c>
      <c r="K410" s="2">
        <v>0.845138888888888</v>
      </c>
      <c r="L410" s="3">
        <f t="shared" si="33"/>
        <v>271.84513888888887</v>
      </c>
      <c r="M410">
        <f t="shared" si="31"/>
        <v>575.208816136779</v>
      </c>
      <c r="N410">
        <f t="shared" si="35"/>
        <v>173.23299502164238</v>
      </c>
    </row>
    <row r="411" spans="1:14" ht="12.75">
      <c r="A411" t="s">
        <v>373</v>
      </c>
      <c r="B411" s="1">
        <v>36796</v>
      </c>
      <c r="C411" s="2">
        <v>0.8480555555555555</v>
      </c>
      <c r="D411" t="s">
        <v>449</v>
      </c>
      <c r="E411">
        <v>0.673</v>
      </c>
      <c r="F411">
        <v>9.9762</v>
      </c>
      <c r="G411" t="s">
        <v>450</v>
      </c>
      <c r="H411">
        <v>1.663</v>
      </c>
      <c r="I411">
        <v>117.7096</v>
      </c>
      <c r="K411" s="2">
        <v>0.847222222222221</v>
      </c>
      <c r="L411" s="3">
        <f t="shared" si="33"/>
        <v>271.84722222222223</v>
      </c>
      <c r="M411">
        <f t="shared" si="31"/>
        <v>523.8536991787382</v>
      </c>
      <c r="N411">
        <f t="shared" si="35"/>
        <v>172.0782813172257</v>
      </c>
    </row>
    <row r="412" spans="1:14" ht="12.75">
      <c r="A412" t="s">
        <v>374</v>
      </c>
      <c r="B412" s="1">
        <v>36796</v>
      </c>
      <c r="C412" s="2">
        <v>0.8501388888888889</v>
      </c>
      <c r="D412" t="s">
        <v>449</v>
      </c>
      <c r="E412">
        <v>0.673</v>
      </c>
      <c r="F412">
        <v>10.8996</v>
      </c>
      <c r="G412" t="s">
        <v>450</v>
      </c>
      <c r="H412">
        <v>1.661</v>
      </c>
      <c r="I412">
        <v>119.1473</v>
      </c>
      <c r="K412" s="2">
        <v>0.849305555555554</v>
      </c>
      <c r="L412" s="3">
        <f t="shared" si="33"/>
        <v>271.84930555555553</v>
      </c>
      <c r="M412">
        <f t="shared" si="31"/>
        <v>572.341751325011</v>
      </c>
      <c r="N412">
        <f t="shared" si="35"/>
        <v>173.7127520200315</v>
      </c>
    </row>
    <row r="413" spans="1:14" ht="12.75">
      <c r="A413" t="s">
        <v>375</v>
      </c>
      <c r="B413" s="1">
        <v>36796</v>
      </c>
      <c r="C413" s="2">
        <v>0.8522222222222222</v>
      </c>
      <c r="D413" t="s">
        <v>449</v>
      </c>
      <c r="E413">
        <v>0.671</v>
      </c>
      <c r="F413">
        <v>11.208</v>
      </c>
      <c r="G413" t="s">
        <v>450</v>
      </c>
      <c r="H413">
        <v>1.658</v>
      </c>
      <c r="I413">
        <v>117.2578</v>
      </c>
      <c r="K413" s="2">
        <v>0.851388888888887</v>
      </c>
      <c r="L413" s="3">
        <f t="shared" si="33"/>
        <v>271.8513888888889</v>
      </c>
      <c r="M413">
        <f t="shared" si="31"/>
        <v>588.5359415804913</v>
      </c>
      <c r="N413">
        <f t="shared" si="35"/>
        <v>171.56464574406888</v>
      </c>
    </row>
    <row r="414" spans="1:14" ht="12.75">
      <c r="A414" t="s">
        <v>376</v>
      </c>
      <c r="B414" s="1">
        <v>36796</v>
      </c>
      <c r="C414" s="2">
        <v>0.854363425925926</v>
      </c>
      <c r="D414" t="s">
        <v>449</v>
      </c>
      <c r="E414">
        <v>0.671</v>
      </c>
      <c r="F414">
        <v>11.6801</v>
      </c>
      <c r="G414" t="s">
        <v>450</v>
      </c>
      <c r="H414">
        <v>1.66</v>
      </c>
      <c r="I414">
        <v>118.7398</v>
      </c>
      <c r="K414" s="2">
        <v>0.853472222222221</v>
      </c>
      <c r="L414" s="3">
        <f t="shared" si="33"/>
        <v>271.8534722222222</v>
      </c>
      <c r="M414">
        <f t="shared" si="31"/>
        <v>613.3260752368217</v>
      </c>
      <c r="N414">
        <f t="shared" si="35"/>
        <v>173.2494795630562</v>
      </c>
    </row>
    <row r="415" spans="1:14" ht="12.75">
      <c r="A415" t="s">
        <v>377</v>
      </c>
      <c r="B415" s="1">
        <v>36796</v>
      </c>
      <c r="C415" s="2">
        <v>0.8564004629629629</v>
      </c>
      <c r="D415" t="s">
        <v>449</v>
      </c>
      <c r="E415">
        <v>0.671</v>
      </c>
      <c r="F415">
        <v>11.3788</v>
      </c>
      <c r="G415" t="s">
        <v>450</v>
      </c>
      <c r="H415">
        <v>1.66</v>
      </c>
      <c r="I415">
        <v>118.9508</v>
      </c>
      <c r="K415" s="2">
        <v>0.855555555555554</v>
      </c>
      <c r="L415" s="3">
        <f t="shared" si="33"/>
        <v>271.85555555555555</v>
      </c>
      <c r="M415">
        <f t="shared" si="31"/>
        <v>597.5047084275602</v>
      </c>
      <c r="N415">
        <f t="shared" si="35"/>
        <v>173.48935806225077</v>
      </c>
    </row>
    <row r="416" spans="1:14" ht="12.75">
      <c r="A416" t="s">
        <v>378</v>
      </c>
      <c r="B416" s="1">
        <v>36796</v>
      </c>
      <c r="C416" s="2">
        <v>0.8584837962962962</v>
      </c>
      <c r="D416" t="s">
        <v>449</v>
      </c>
      <c r="E416">
        <v>0.671</v>
      </c>
      <c r="F416">
        <v>14.1799</v>
      </c>
      <c r="G416" t="s">
        <v>450</v>
      </c>
      <c r="H416">
        <v>1.66</v>
      </c>
      <c r="I416">
        <v>119.0259</v>
      </c>
      <c r="K416" s="2">
        <v>0.857638888888887</v>
      </c>
      <c r="L416" s="3">
        <f t="shared" si="33"/>
        <v>271.8576388888889</v>
      </c>
      <c r="M416">
        <f t="shared" si="31"/>
        <v>744.591434512599</v>
      </c>
      <c r="N416">
        <f t="shared" si="35"/>
        <v>173.57473661812523</v>
      </c>
    </row>
    <row r="417" spans="1:14" ht="12.75">
      <c r="A417" t="s">
        <v>379</v>
      </c>
      <c r="B417" s="1">
        <v>36796</v>
      </c>
      <c r="C417" s="2">
        <v>0.8605671296296297</v>
      </c>
      <c r="D417" t="s">
        <v>449</v>
      </c>
      <c r="E417">
        <v>0.673</v>
      </c>
      <c r="F417">
        <v>10.9301</v>
      </c>
      <c r="G417" t="s">
        <v>450</v>
      </c>
      <c r="H417">
        <v>1.663</v>
      </c>
      <c r="I417">
        <v>133.4326</v>
      </c>
      <c r="K417" s="2">
        <v>0.859722222222221</v>
      </c>
      <c r="L417" s="3">
        <f t="shared" si="33"/>
        <v>271.8597222222222</v>
      </c>
      <c r="M417">
        <f t="shared" si="31"/>
        <v>573.9433168334162</v>
      </c>
      <c r="N417">
        <f t="shared" si="35"/>
        <v>189.95320853445807</v>
      </c>
    </row>
    <row r="418" spans="1:14" ht="12.75">
      <c r="A418" t="s">
        <v>457</v>
      </c>
      <c r="B418" s="1">
        <v>36796</v>
      </c>
      <c r="C418">
        <f>AVERAGE(C417,C419)</f>
        <v>0.862650462962963</v>
      </c>
      <c r="D418" t="s">
        <v>449</v>
      </c>
      <c r="E418" t="s">
        <v>457</v>
      </c>
      <c r="F418" t="s">
        <v>457</v>
      </c>
      <c r="G418" t="s">
        <v>450</v>
      </c>
      <c r="H418" t="s">
        <v>457</v>
      </c>
      <c r="I418" t="s">
        <v>457</v>
      </c>
      <c r="K418" s="2">
        <v>0.861805555555553</v>
      </c>
      <c r="L418" s="3">
        <f t="shared" si="33"/>
        <v>271.8618055555556</v>
      </c>
      <c r="M418" t="s">
        <v>457</v>
      </c>
      <c r="N418" t="s">
        <v>457</v>
      </c>
    </row>
    <row r="419" spans="1:14" ht="12.75">
      <c r="A419" t="s">
        <v>380</v>
      </c>
      <c r="B419" s="1">
        <v>36796</v>
      </c>
      <c r="C419" s="2">
        <v>0.8647337962962963</v>
      </c>
      <c r="D419" t="s">
        <v>449</v>
      </c>
      <c r="E419">
        <v>0.671</v>
      </c>
      <c r="F419">
        <v>10.8217</v>
      </c>
      <c r="G419" t="s">
        <v>450</v>
      </c>
      <c r="H419">
        <v>1.66</v>
      </c>
      <c r="I419">
        <v>127.6707</v>
      </c>
      <c r="K419" s="2">
        <v>0.863888888888886</v>
      </c>
      <c r="L419" s="3">
        <f t="shared" si="33"/>
        <v>271.8638888888889</v>
      </c>
      <c r="M419">
        <f t="shared" si="31"/>
        <v>568.2511954855107</v>
      </c>
      <c r="N419">
        <f>(277-103)/(-62+(AVERAGE($Q$4,$P$367)))*I419+277-((277-103)/(-62+(AVERAGE($Q$4,$P$367)))*210)</f>
        <v>183.4027065225665</v>
      </c>
    </row>
    <row r="420" spans="1:14" ht="12.75">
      <c r="A420" t="s">
        <v>381</v>
      </c>
      <c r="B420" s="1">
        <v>36796</v>
      </c>
      <c r="C420" s="2">
        <v>0.8668171296296295</v>
      </c>
      <c r="D420" t="s">
        <v>449</v>
      </c>
      <c r="E420">
        <v>0.671</v>
      </c>
      <c r="F420">
        <v>11.846</v>
      </c>
      <c r="G420" t="s">
        <v>450</v>
      </c>
      <c r="H420">
        <v>1.658</v>
      </c>
      <c r="I420">
        <v>120.0813</v>
      </c>
      <c r="K420" s="2">
        <v>0.865972222222221</v>
      </c>
      <c r="L420" s="3">
        <f t="shared" si="33"/>
        <v>271.86597222222224</v>
      </c>
      <c r="M420">
        <f t="shared" si="31"/>
        <v>622.037541395655</v>
      </c>
      <c r="N420">
        <f>(277-103)/(-62+(AVERAGE($Q$4,$P$367)))*I420+277-((277-103)/(-62+(AVERAGE($Q$4,$P$367)))*210)</f>
        <v>174.77458386006808</v>
      </c>
    </row>
    <row r="421" spans="1:14" ht="12.75">
      <c r="A421" t="s">
        <v>382</v>
      </c>
      <c r="B421" s="1">
        <v>36796</v>
      </c>
      <c r="C421" s="2">
        <v>0.868900462962963</v>
      </c>
      <c r="D421" t="s">
        <v>449</v>
      </c>
      <c r="E421">
        <v>0.671</v>
      </c>
      <c r="F421">
        <v>11.3006</v>
      </c>
      <c r="G421" t="s">
        <v>450</v>
      </c>
      <c r="H421">
        <v>1.66</v>
      </c>
      <c r="I421">
        <v>122.0012</v>
      </c>
      <c r="K421" s="2">
        <v>0.868055555555554</v>
      </c>
      <c r="L421" s="3">
        <f t="shared" si="33"/>
        <v>271.86805555555554</v>
      </c>
      <c r="M421">
        <f t="shared" si="31"/>
        <v>593.3983994846984</v>
      </c>
      <c r="N421">
        <f>(277-103)/(-62+(AVERAGE($Q$4,$P$367)))*I421+277-((277-103)/(-62+(AVERAGE($Q$4,$P$367)))*210)</f>
        <v>176.95725082975352</v>
      </c>
    </row>
    <row r="422" spans="1:14" ht="12.75">
      <c r="A422" t="s">
        <v>383</v>
      </c>
      <c r="B422" s="1">
        <v>36796</v>
      </c>
      <c r="C422" s="2">
        <v>0.8709953703703704</v>
      </c>
      <c r="D422" t="s">
        <v>449</v>
      </c>
      <c r="E422">
        <v>0.671</v>
      </c>
      <c r="F422">
        <v>11.2209</v>
      </c>
      <c r="G422" t="s">
        <v>450</v>
      </c>
      <c r="H422">
        <v>1.66</v>
      </c>
      <c r="I422">
        <v>118.8187</v>
      </c>
      <c r="K422" s="2">
        <v>0.870138888888887</v>
      </c>
      <c r="L422" s="3">
        <f t="shared" si="33"/>
        <v>271.8701388888889</v>
      </c>
      <c r="M422">
        <f t="shared" si="31"/>
        <v>589.2133250250299</v>
      </c>
      <c r="N422">
        <f>(277-103)/(-62+(AVERAGE($Q$4,$P$367)))*I422+277-((277-103)/(-62+(AVERAGE($Q$4,$P$367)))*210)</f>
        <v>173.339178205646</v>
      </c>
    </row>
    <row r="423" spans="1:14" ht="12.75">
      <c r="A423" t="s">
        <v>457</v>
      </c>
      <c r="B423" s="1">
        <v>36796</v>
      </c>
      <c r="C423">
        <f>AVERAGE(C422,C424)</f>
        <v>0.8730787037037038</v>
      </c>
      <c r="D423" t="s">
        <v>449</v>
      </c>
      <c r="E423" t="s">
        <v>457</v>
      </c>
      <c r="F423" t="s">
        <v>457</v>
      </c>
      <c r="G423" t="s">
        <v>450</v>
      </c>
      <c r="H423" t="s">
        <v>457</v>
      </c>
      <c r="I423" t="s">
        <v>457</v>
      </c>
      <c r="K423" s="2">
        <v>0.87222222222222</v>
      </c>
      <c r="L423" s="3">
        <f t="shared" si="33"/>
        <v>271.8722222222222</v>
      </c>
      <c r="M423" t="s">
        <v>457</v>
      </c>
      <c r="N423" t="s">
        <v>457</v>
      </c>
    </row>
    <row r="424" spans="1:14" ht="12.75">
      <c r="A424" t="s">
        <v>384</v>
      </c>
      <c r="B424" s="1">
        <v>36796</v>
      </c>
      <c r="C424" s="2">
        <v>0.875162037037037</v>
      </c>
      <c r="D424" t="s">
        <v>449</v>
      </c>
      <c r="E424">
        <v>0.671</v>
      </c>
      <c r="F424">
        <v>12.0821</v>
      </c>
      <c r="G424" t="s">
        <v>450</v>
      </c>
      <c r="H424">
        <v>1.661</v>
      </c>
      <c r="I424">
        <v>111.2229</v>
      </c>
      <c r="K424" s="2">
        <v>0.874305555555553</v>
      </c>
      <c r="L424" s="3">
        <f t="shared" si="33"/>
        <v>271.87430555555557</v>
      </c>
      <c r="M424">
        <f t="shared" si="31"/>
        <v>634.435233741047</v>
      </c>
      <c r="N424">
        <f>(277-103)/(-62+(AVERAGE($Q$4,$P$367)))*I424+277-((277-103)/(-62+(AVERAGE($Q$4,$P$367)))*210)</f>
        <v>164.70377960762696</v>
      </c>
    </row>
    <row r="425" spans="1:14" ht="12.75">
      <c r="A425" t="s">
        <v>385</v>
      </c>
      <c r="B425" s="1">
        <v>36796</v>
      </c>
      <c r="C425" s="2">
        <v>0.8772453703703703</v>
      </c>
      <c r="D425" t="s">
        <v>449</v>
      </c>
      <c r="E425">
        <v>0.673</v>
      </c>
      <c r="F425">
        <v>12.5524</v>
      </c>
      <c r="G425" t="s">
        <v>450</v>
      </c>
      <c r="H425">
        <v>1.661</v>
      </c>
      <c r="I425">
        <v>114.4513</v>
      </c>
      <c r="K425" s="2">
        <v>0.876388888888886</v>
      </c>
      <c r="L425" s="3">
        <f t="shared" si="33"/>
        <v>271.87638888888887</v>
      </c>
      <c r="M425">
        <f t="shared" si="31"/>
        <v>659.130848777209</v>
      </c>
      <c r="N425">
        <f>(277-103)/(-62+(AVERAGE($Q$4,$P$367)))*I425+277-((277-103)/(-62+(AVERAGE($Q$4,$P$367)))*210)</f>
        <v>168.3740343317962</v>
      </c>
    </row>
    <row r="426" spans="1:14" ht="12.75">
      <c r="A426" t="s">
        <v>386</v>
      </c>
      <c r="B426" s="1">
        <v>36796</v>
      </c>
      <c r="C426" s="2">
        <v>0.8793287037037038</v>
      </c>
      <c r="D426" t="s">
        <v>449</v>
      </c>
      <c r="E426">
        <v>0.671</v>
      </c>
      <c r="F426">
        <v>11.1277</v>
      </c>
      <c r="G426" t="s">
        <v>450</v>
      </c>
      <c r="H426">
        <v>1.658</v>
      </c>
      <c r="I426">
        <v>113.4313</v>
      </c>
      <c r="K426" s="2">
        <v>0.878472222222221</v>
      </c>
      <c r="L426" s="3">
        <f t="shared" si="33"/>
        <v>271.87847222222223</v>
      </c>
      <c r="M426">
        <f t="shared" si="31"/>
        <v>584.3193609141001</v>
      </c>
      <c r="N426">
        <f>(277-103)/(-62+(AVERAGE($Q$4,$P$367)))*I426+277-((277-103)/(-62+(AVERAGE($Q$4,$P$367)))*210)</f>
        <v>167.21443210820163</v>
      </c>
    </row>
    <row r="427" spans="1:14" ht="12.75">
      <c r="A427" t="s">
        <v>387</v>
      </c>
      <c r="B427" s="1">
        <v>36796</v>
      </c>
      <c r="C427" s="2">
        <v>0.8814120370370371</v>
      </c>
      <c r="D427" t="s">
        <v>449</v>
      </c>
      <c r="E427">
        <v>0.673</v>
      </c>
      <c r="F427">
        <v>10.9104</v>
      </c>
      <c r="G427" t="s">
        <v>450</v>
      </c>
      <c r="H427">
        <v>1.66</v>
      </c>
      <c r="I427">
        <v>113.5543</v>
      </c>
      <c r="K427" s="2">
        <v>0.880555555555554</v>
      </c>
      <c r="L427" s="3">
        <f t="shared" si="33"/>
        <v>271.88055555555553</v>
      </c>
      <c r="M427">
        <f t="shared" si="31"/>
        <v>572.9088630460201</v>
      </c>
      <c r="N427">
        <f>(277-103)/(-62+(AVERAGE($Q$4,$P$367)))*I427+277-((277-103)/(-62+(AVERAGE($Q$4,$P$367)))*210)</f>
        <v>167.3542664939881</v>
      </c>
    </row>
    <row r="428" spans="1:14" ht="12.75">
      <c r="A428" t="s">
        <v>388</v>
      </c>
      <c r="B428" s="1">
        <v>36796</v>
      </c>
      <c r="C428" s="2">
        <v>0.8835069444444444</v>
      </c>
      <c r="D428" t="s">
        <v>449</v>
      </c>
      <c r="E428">
        <v>0.671</v>
      </c>
      <c r="F428">
        <v>11.4026</v>
      </c>
      <c r="G428" t="s">
        <v>450</v>
      </c>
      <c r="H428">
        <v>1.66</v>
      </c>
      <c r="I428">
        <v>114.3441</v>
      </c>
      <c r="K428" s="2">
        <v>0.882638888888887</v>
      </c>
      <c r="L428" s="3">
        <f t="shared" si="33"/>
        <v>271.8826388888889</v>
      </c>
      <c r="M428">
        <f t="shared" si="31"/>
        <v>598.7544546275617</v>
      </c>
      <c r="N428">
        <f>(277-103)/(-62+(AVERAGE($Q$4,$P$367)))*I428+277-((277-103)/(-62+(AVERAGE($Q$4,$P$367)))*210)</f>
        <v>168.25216241182628</v>
      </c>
    </row>
    <row r="429" spans="1:14" ht="12.75">
      <c r="A429" t="s">
        <v>457</v>
      </c>
      <c r="B429" s="1">
        <v>36796</v>
      </c>
      <c r="C429">
        <f>AVERAGE(C428,C430)</f>
        <v>0.8855902777777778</v>
      </c>
      <c r="D429" t="s">
        <v>449</v>
      </c>
      <c r="E429" t="s">
        <v>457</v>
      </c>
      <c r="F429" t="s">
        <v>457</v>
      </c>
      <c r="G429" t="s">
        <v>450</v>
      </c>
      <c r="H429" t="s">
        <v>457</v>
      </c>
      <c r="I429" t="s">
        <v>457</v>
      </c>
      <c r="K429" s="2">
        <v>0.884722222222221</v>
      </c>
      <c r="L429" s="3">
        <f t="shared" si="33"/>
        <v>271.8847222222222</v>
      </c>
      <c r="M429" t="s">
        <v>457</v>
      </c>
      <c r="N429" t="s">
        <v>457</v>
      </c>
    </row>
    <row r="430" spans="1:14" ht="12.75">
      <c r="A430" t="s">
        <v>389</v>
      </c>
      <c r="B430" s="1">
        <v>36796</v>
      </c>
      <c r="C430" s="2">
        <v>0.8876736111111111</v>
      </c>
      <c r="D430" t="s">
        <v>449</v>
      </c>
      <c r="E430">
        <v>0.671</v>
      </c>
      <c r="F430">
        <v>11.2263</v>
      </c>
      <c r="G430" t="s">
        <v>450</v>
      </c>
      <c r="H430">
        <v>1.661</v>
      </c>
      <c r="I430">
        <v>112.7275</v>
      </c>
      <c r="K430" s="2">
        <v>0.886805555555554</v>
      </c>
      <c r="L430" s="3">
        <f t="shared" si="33"/>
        <v>271.88680555555555</v>
      </c>
      <c r="M430">
        <f t="shared" si="31"/>
        <v>589.4968808855344</v>
      </c>
      <c r="N430">
        <f aca="true" t="shared" si="36" ref="N430:N438">(277-103)/(-62+(AVERAGE($Q$4,$P$367)))*I430+277-((277-103)/(-62+(AVERAGE($Q$4,$P$367)))*210)</f>
        <v>166.41430657392144</v>
      </c>
    </row>
    <row r="431" spans="1:14" ht="12.75">
      <c r="A431" t="s">
        <v>390</v>
      </c>
      <c r="B431" s="1">
        <v>36796</v>
      </c>
      <c r="C431" s="2">
        <v>0.8897569444444445</v>
      </c>
      <c r="D431" t="s">
        <v>449</v>
      </c>
      <c r="E431">
        <v>0.671</v>
      </c>
      <c r="F431">
        <v>11.9908</v>
      </c>
      <c r="G431" t="s">
        <v>450</v>
      </c>
      <c r="H431">
        <v>1.663</v>
      </c>
      <c r="I431">
        <v>112.2626</v>
      </c>
      <c r="K431" s="2">
        <v>0.888888888888887</v>
      </c>
      <c r="L431" s="3">
        <f t="shared" si="33"/>
        <v>271.8888888888889</v>
      </c>
      <c r="M431">
        <f t="shared" si="31"/>
        <v>629.6410392847391</v>
      </c>
      <c r="N431">
        <f t="shared" si="36"/>
        <v>165.88577807024583</v>
      </c>
    </row>
    <row r="432" spans="1:14" ht="12.75">
      <c r="A432" t="s">
        <v>391</v>
      </c>
      <c r="B432" s="1">
        <v>36796</v>
      </c>
      <c r="C432" s="2">
        <v>0.8918402777777777</v>
      </c>
      <c r="D432" t="s">
        <v>449</v>
      </c>
      <c r="E432">
        <v>0.671</v>
      </c>
      <c r="F432">
        <v>12.258</v>
      </c>
      <c r="G432" t="s">
        <v>450</v>
      </c>
      <c r="H432">
        <v>1.661</v>
      </c>
      <c r="I432">
        <v>114.906</v>
      </c>
      <c r="K432" s="2">
        <v>0.890972222222221</v>
      </c>
      <c r="L432" s="3">
        <f t="shared" si="33"/>
        <v>271.8909722222222</v>
      </c>
      <c r="M432">
        <f t="shared" si="31"/>
        <v>643.671803345259</v>
      </c>
      <c r="N432">
        <f t="shared" si="36"/>
        <v>168.89096681323585</v>
      </c>
    </row>
    <row r="433" spans="1:14" ht="12.75">
      <c r="A433" t="s">
        <v>392</v>
      </c>
      <c r="B433" s="1">
        <v>36796</v>
      </c>
      <c r="C433" s="2">
        <v>0.8939236111111111</v>
      </c>
      <c r="D433" t="s">
        <v>449</v>
      </c>
      <c r="E433">
        <v>0.673</v>
      </c>
      <c r="F433">
        <v>11.3294</v>
      </c>
      <c r="G433" t="s">
        <v>450</v>
      </c>
      <c r="H433">
        <v>1.663</v>
      </c>
      <c r="I433">
        <v>124.0493</v>
      </c>
      <c r="K433" s="2">
        <v>0.893055555555553</v>
      </c>
      <c r="L433" s="3">
        <f t="shared" si="33"/>
        <v>271.8930555555556</v>
      </c>
      <c r="M433">
        <f aca="true" t="shared" si="37" ref="M433:M484">500*F433/AVERAGE($Q$367,$Q$6)</f>
        <v>594.9106974073892</v>
      </c>
      <c r="N433">
        <f t="shared" si="36"/>
        <v>179.28566388283585</v>
      </c>
    </row>
    <row r="434" spans="1:14" ht="12.75">
      <c r="A434" t="s">
        <v>393</v>
      </c>
      <c r="B434" s="1">
        <v>36796</v>
      </c>
      <c r="C434" s="2">
        <v>0.8960069444444444</v>
      </c>
      <c r="D434" t="s">
        <v>449</v>
      </c>
      <c r="E434">
        <v>0.67</v>
      </c>
      <c r="F434">
        <v>11.4146</v>
      </c>
      <c r="G434" t="s">
        <v>450</v>
      </c>
      <c r="H434">
        <v>1.661</v>
      </c>
      <c r="I434">
        <v>119.9321</v>
      </c>
      <c r="K434" s="2">
        <v>0.895138888888886</v>
      </c>
      <c r="L434" s="3">
        <f t="shared" si="33"/>
        <v>271.8951388888889</v>
      </c>
      <c r="M434">
        <f t="shared" si="37"/>
        <v>599.3845787620162</v>
      </c>
      <c r="N434">
        <f t="shared" si="36"/>
        <v>174.60496361324422</v>
      </c>
    </row>
    <row r="435" spans="1:14" ht="12.75">
      <c r="A435" t="s">
        <v>394</v>
      </c>
      <c r="B435" s="1">
        <v>36796</v>
      </c>
      <c r="C435" s="2">
        <v>0.8980902777777778</v>
      </c>
      <c r="D435" t="s">
        <v>449</v>
      </c>
      <c r="E435">
        <v>0.671</v>
      </c>
      <c r="F435">
        <v>11.2046</v>
      </c>
      <c r="G435" t="s">
        <v>450</v>
      </c>
      <c r="H435">
        <v>1.663</v>
      </c>
      <c r="I435">
        <v>121.0976</v>
      </c>
      <c r="K435" s="2">
        <v>0.897222222222221</v>
      </c>
      <c r="L435" s="3">
        <f t="shared" si="33"/>
        <v>271.89722222222224</v>
      </c>
      <c r="M435">
        <f t="shared" si="37"/>
        <v>588.3574064090625</v>
      </c>
      <c r="N435">
        <f t="shared" si="36"/>
        <v>175.92997968343977</v>
      </c>
    </row>
    <row r="436" spans="1:14" ht="12.75">
      <c r="A436" t="s">
        <v>395</v>
      </c>
      <c r="B436" s="1">
        <v>36796</v>
      </c>
      <c r="C436" s="2">
        <v>0.9001736111111112</v>
      </c>
      <c r="D436" t="s">
        <v>449</v>
      </c>
      <c r="E436">
        <v>0.671</v>
      </c>
      <c r="F436">
        <v>12.8965</v>
      </c>
      <c r="G436" t="s">
        <v>450</v>
      </c>
      <c r="H436">
        <v>1.665</v>
      </c>
      <c r="I436">
        <v>108.9108</v>
      </c>
      <c r="K436" s="2">
        <v>0.899305555555554</v>
      </c>
      <c r="L436" s="3">
        <f t="shared" si="33"/>
        <v>271.89930555555554</v>
      </c>
      <c r="M436">
        <f t="shared" si="37"/>
        <v>677.1996583326916</v>
      </c>
      <c r="N436">
        <f t="shared" si="36"/>
        <v>162.07523421432015</v>
      </c>
    </row>
    <row r="437" spans="1:14" ht="12.75">
      <c r="A437" t="s">
        <v>396</v>
      </c>
      <c r="B437" s="1">
        <v>36796</v>
      </c>
      <c r="C437" s="2">
        <v>0.9022685185185185</v>
      </c>
      <c r="D437" t="s">
        <v>449</v>
      </c>
      <c r="E437">
        <v>0.671</v>
      </c>
      <c r="F437">
        <v>11.928</v>
      </c>
      <c r="G437" t="s">
        <v>450</v>
      </c>
      <c r="H437">
        <v>1.663</v>
      </c>
      <c r="I437">
        <v>110.8084</v>
      </c>
      <c r="K437" s="2">
        <v>0.901388888888887</v>
      </c>
      <c r="L437" s="3">
        <f t="shared" si="33"/>
        <v>271.9013888888889</v>
      </c>
      <c r="M437">
        <f t="shared" si="37"/>
        <v>626.3433896477607</v>
      </c>
      <c r="N437">
        <f t="shared" si="36"/>
        <v>164.23254909617603</v>
      </c>
    </row>
    <row r="438" spans="1:14" ht="12.75">
      <c r="A438" t="s">
        <v>397</v>
      </c>
      <c r="B438" s="1">
        <v>36796</v>
      </c>
      <c r="C438" s="2">
        <v>0.9043518518518519</v>
      </c>
      <c r="D438" t="s">
        <v>449</v>
      </c>
      <c r="E438">
        <v>0.671</v>
      </c>
      <c r="F438">
        <v>11.5118</v>
      </c>
      <c r="G438" t="s">
        <v>450</v>
      </c>
      <c r="H438">
        <v>1.663</v>
      </c>
      <c r="I438">
        <v>112.8021</v>
      </c>
      <c r="K438" s="2">
        <v>0.90347222222222</v>
      </c>
      <c r="L438" s="3">
        <f t="shared" si="33"/>
        <v>271.9034722222222</v>
      </c>
      <c r="M438">
        <f t="shared" si="37"/>
        <v>604.4885842510974</v>
      </c>
      <c r="N438">
        <f t="shared" si="36"/>
        <v>166.49911669733333</v>
      </c>
    </row>
    <row r="439" spans="1:14" ht="12.75">
      <c r="A439" t="s">
        <v>457</v>
      </c>
      <c r="B439" s="1">
        <v>36796</v>
      </c>
      <c r="C439">
        <f>AVERAGE(C438,C440)</f>
        <v>0.9064351851851853</v>
      </c>
      <c r="D439" t="s">
        <v>449</v>
      </c>
      <c r="E439" t="s">
        <v>457</v>
      </c>
      <c r="F439" t="s">
        <v>457</v>
      </c>
      <c r="G439" t="s">
        <v>450</v>
      </c>
      <c r="H439" t="s">
        <v>457</v>
      </c>
      <c r="I439" t="s">
        <v>457</v>
      </c>
      <c r="K439" s="2">
        <v>0.905555555555553</v>
      </c>
      <c r="L439" s="3">
        <f t="shared" si="33"/>
        <v>271.90555555555557</v>
      </c>
      <c r="M439" t="s">
        <v>457</v>
      </c>
      <c r="N439" t="s">
        <v>457</v>
      </c>
    </row>
    <row r="440" spans="1:14" ht="12.75">
      <c r="A440" t="s">
        <v>398</v>
      </c>
      <c r="B440" s="1">
        <v>36796</v>
      </c>
      <c r="C440" s="2">
        <v>0.9085185185185186</v>
      </c>
      <c r="D440" t="s">
        <v>449</v>
      </c>
      <c r="E440">
        <v>0.67</v>
      </c>
      <c r="F440">
        <v>10.8283</v>
      </c>
      <c r="G440" t="s">
        <v>450</v>
      </c>
      <c r="H440">
        <v>1.663</v>
      </c>
      <c r="I440">
        <v>111.6467</v>
      </c>
      <c r="K440" s="2">
        <v>0.907638888888886</v>
      </c>
      <c r="L440" s="3">
        <f t="shared" si="33"/>
        <v>271.90763888888887</v>
      </c>
      <c r="M440">
        <f t="shared" si="37"/>
        <v>568.5977637594607</v>
      </c>
      <c r="N440">
        <f>(277-103)/(-62+(AVERAGE($Q$4,$P$367)))*I440+277-((277-103)/(-62+(AVERAGE($Q$4,$P$367)))*210)</f>
        <v>165.18558296288128</v>
      </c>
    </row>
    <row r="441" spans="1:14" ht="12.75">
      <c r="A441" t="s">
        <v>457</v>
      </c>
      <c r="B441" s="1">
        <v>36796</v>
      </c>
      <c r="C441">
        <f>AVERAGE(C440,C442)</f>
        <v>0.9106018518518519</v>
      </c>
      <c r="D441" t="s">
        <v>449</v>
      </c>
      <c r="E441" t="s">
        <v>457</v>
      </c>
      <c r="F441" t="s">
        <v>457</v>
      </c>
      <c r="G441" t="s">
        <v>450</v>
      </c>
      <c r="H441" t="s">
        <v>457</v>
      </c>
      <c r="I441" t="s">
        <v>457</v>
      </c>
      <c r="K441" s="2">
        <v>0.909722222222221</v>
      </c>
      <c r="L441" s="3">
        <f t="shared" si="33"/>
        <v>271.90972222222223</v>
      </c>
      <c r="M441" t="s">
        <v>457</v>
      </c>
      <c r="N441" t="s">
        <v>457</v>
      </c>
    </row>
    <row r="442" spans="1:14" ht="12.75">
      <c r="A442" t="s">
        <v>399</v>
      </c>
      <c r="B442" s="1">
        <v>36796</v>
      </c>
      <c r="C442" s="2">
        <v>0.9126851851851852</v>
      </c>
      <c r="D442" t="s">
        <v>449</v>
      </c>
      <c r="E442">
        <v>0.67</v>
      </c>
      <c r="F442">
        <v>11.2062</v>
      </c>
      <c r="G442" t="s">
        <v>450</v>
      </c>
      <c r="H442">
        <v>1.665</v>
      </c>
      <c r="I442">
        <v>109.1609</v>
      </c>
      <c r="K442" s="2">
        <v>0.911805555555554</v>
      </c>
      <c r="L442" s="3">
        <f t="shared" si="33"/>
        <v>271.91180555555553</v>
      </c>
      <c r="M442">
        <f t="shared" si="37"/>
        <v>588.4414229603233</v>
      </c>
      <c r="N442">
        <f>(277-103)/(-62+(AVERAGE($Q$4,$P$367)))*I442+277-((277-103)/(-62+(AVERAGE($Q$4,$P$367)))*210)</f>
        <v>162.35956413208586</v>
      </c>
    </row>
    <row r="443" spans="1:14" ht="12.75">
      <c r="A443" t="s">
        <v>457</v>
      </c>
      <c r="B443" s="1">
        <v>36796</v>
      </c>
      <c r="C443">
        <f>AVERAGE(C442,C444)</f>
        <v>0.9147743055555555</v>
      </c>
      <c r="D443" t="s">
        <v>449</v>
      </c>
      <c r="E443" t="s">
        <v>457</v>
      </c>
      <c r="F443" t="s">
        <v>457</v>
      </c>
      <c r="G443" t="s">
        <v>450</v>
      </c>
      <c r="H443" t="s">
        <v>457</v>
      </c>
      <c r="I443" t="s">
        <v>457</v>
      </c>
      <c r="K443" s="2">
        <v>0.913888888888887</v>
      </c>
      <c r="L443" s="3">
        <f t="shared" si="33"/>
        <v>271.9138888888889</v>
      </c>
      <c r="M443" t="s">
        <v>457</v>
      </c>
      <c r="N443" t="s">
        <v>457</v>
      </c>
    </row>
    <row r="444" spans="1:14" ht="12.75">
      <c r="A444" t="s">
        <v>400</v>
      </c>
      <c r="B444" s="1">
        <v>36796</v>
      </c>
      <c r="C444" s="2">
        <v>0.916863425925926</v>
      </c>
      <c r="D444" t="s">
        <v>449</v>
      </c>
      <c r="E444">
        <v>0.67</v>
      </c>
      <c r="F444">
        <v>11.5177</v>
      </c>
      <c r="G444" t="s">
        <v>450</v>
      </c>
      <c r="H444">
        <v>1.663</v>
      </c>
      <c r="I444">
        <v>106.9372</v>
      </c>
      <c r="K444" s="2">
        <v>0.915972222222221</v>
      </c>
      <c r="L444" s="3">
        <f t="shared" si="33"/>
        <v>271.9159722222222</v>
      </c>
      <c r="M444">
        <f t="shared" si="37"/>
        <v>604.7983952838708</v>
      </c>
      <c r="N444">
        <f aca="true" t="shared" si="38" ref="N444:N475">(277-103)/(-62+(AVERAGE($Q$4,$P$367)))*I444+277-((277-103)/(-62+(AVERAGE($Q$4,$P$367)))*210)</f>
        <v>159.83151759815726</v>
      </c>
    </row>
    <row r="445" spans="1:14" ht="12.75">
      <c r="A445" t="s">
        <v>401</v>
      </c>
      <c r="B445" s="1">
        <v>36796</v>
      </c>
      <c r="C445" s="2">
        <v>0.9189467592592592</v>
      </c>
      <c r="D445" t="s">
        <v>449</v>
      </c>
      <c r="E445">
        <v>0.671</v>
      </c>
      <c r="F445">
        <v>12.5099</v>
      </c>
      <c r="G445" t="s">
        <v>450</v>
      </c>
      <c r="H445">
        <v>1.661</v>
      </c>
      <c r="I445">
        <v>116.0749</v>
      </c>
      <c r="K445" s="2">
        <v>0.918055555555554</v>
      </c>
      <c r="L445" s="3">
        <f t="shared" si="33"/>
        <v>271.91805555555555</v>
      </c>
      <c r="M445">
        <f t="shared" si="37"/>
        <v>656.8991591343495</v>
      </c>
      <c r="N445">
        <f t="shared" si="38"/>
        <v>170.21984822417673</v>
      </c>
    </row>
    <row r="446" spans="1:14" ht="12.75">
      <c r="A446" t="s">
        <v>402</v>
      </c>
      <c r="B446" s="1">
        <v>36796</v>
      </c>
      <c r="C446" s="2">
        <v>0.9210300925925926</v>
      </c>
      <c r="D446" t="s">
        <v>449</v>
      </c>
      <c r="E446">
        <v>0.671</v>
      </c>
      <c r="F446">
        <v>11.1293</v>
      </c>
      <c r="G446" t="s">
        <v>450</v>
      </c>
      <c r="H446">
        <v>1.661</v>
      </c>
      <c r="I446">
        <v>117.9378</v>
      </c>
      <c r="K446" s="2">
        <v>0.920138888888887</v>
      </c>
      <c r="L446" s="3">
        <f t="shared" si="33"/>
        <v>271.9201388888889</v>
      </c>
      <c r="M446">
        <f t="shared" si="37"/>
        <v>584.4033774653608</v>
      </c>
      <c r="N446">
        <f t="shared" si="38"/>
        <v>172.33771389313185</v>
      </c>
    </row>
    <row r="447" spans="1:14" ht="12.75">
      <c r="A447" t="s">
        <v>403</v>
      </c>
      <c r="B447" s="1">
        <v>36796</v>
      </c>
      <c r="C447" s="2">
        <v>0.9231134259259259</v>
      </c>
      <c r="D447" t="s">
        <v>449</v>
      </c>
      <c r="E447">
        <v>0.67</v>
      </c>
      <c r="F447">
        <v>10.403</v>
      </c>
      <c r="G447" t="s">
        <v>450</v>
      </c>
      <c r="H447">
        <v>1.663</v>
      </c>
      <c r="I447">
        <v>113.7101</v>
      </c>
      <c r="K447" s="2">
        <v>0.922222222222221</v>
      </c>
      <c r="L447" s="3">
        <f t="shared" si="33"/>
        <v>271.9222222222222</v>
      </c>
      <c r="M447">
        <f t="shared" si="37"/>
        <v>546.2651142275029</v>
      </c>
      <c r="N447">
        <f t="shared" si="38"/>
        <v>167.53139004931754</v>
      </c>
    </row>
    <row r="448" spans="1:14" ht="12.75">
      <c r="A448" t="s">
        <v>404</v>
      </c>
      <c r="B448" s="1">
        <v>36796</v>
      </c>
      <c r="C448" s="2">
        <v>0.9251967592592593</v>
      </c>
      <c r="D448" t="s">
        <v>449</v>
      </c>
      <c r="E448">
        <v>0.67</v>
      </c>
      <c r="F448">
        <v>11.074</v>
      </c>
      <c r="G448" t="s">
        <v>450</v>
      </c>
      <c r="H448">
        <v>1.663</v>
      </c>
      <c r="I448">
        <v>109.6144</v>
      </c>
      <c r="K448" s="2">
        <v>0.924305555555553</v>
      </c>
      <c r="L448" s="3">
        <f t="shared" si="33"/>
        <v>271.9243055555556</v>
      </c>
      <c r="M448">
        <f t="shared" si="37"/>
        <v>581.4995554124163</v>
      </c>
      <c r="N448">
        <f t="shared" si="38"/>
        <v>162.87513237561538</v>
      </c>
    </row>
    <row r="449" spans="1:14" ht="12.75">
      <c r="A449" t="s">
        <v>405</v>
      </c>
      <c r="B449" s="1">
        <v>36796</v>
      </c>
      <c r="C449" s="2">
        <v>0.9272800925925927</v>
      </c>
      <c r="D449" t="s">
        <v>449</v>
      </c>
      <c r="E449">
        <v>0.67</v>
      </c>
      <c r="F449">
        <v>11.478</v>
      </c>
      <c r="G449" t="s">
        <v>450</v>
      </c>
      <c r="H449">
        <v>1.665</v>
      </c>
      <c r="I449">
        <v>110.7199</v>
      </c>
      <c r="K449" s="2">
        <v>0.926388888888886</v>
      </c>
      <c r="L449" s="3">
        <f t="shared" si="33"/>
        <v>271.9263888888889</v>
      </c>
      <c r="M449">
        <f t="shared" si="37"/>
        <v>602.7137346057174</v>
      </c>
      <c r="N449">
        <f t="shared" si="38"/>
        <v>164.1319365503053</v>
      </c>
    </row>
    <row r="450" spans="1:14" ht="12.75">
      <c r="A450" t="s">
        <v>406</v>
      </c>
      <c r="B450" s="1">
        <v>36796</v>
      </c>
      <c r="C450" s="2">
        <v>0.929375</v>
      </c>
      <c r="D450" t="s">
        <v>449</v>
      </c>
      <c r="E450">
        <v>0.671</v>
      </c>
      <c r="F450">
        <v>11.0537</v>
      </c>
      <c r="G450" t="s">
        <v>450</v>
      </c>
      <c r="H450">
        <v>1.663</v>
      </c>
      <c r="I450">
        <v>112.3548</v>
      </c>
      <c r="K450" s="2">
        <v>0.928472222222221</v>
      </c>
      <c r="L450" s="3">
        <f t="shared" si="33"/>
        <v>271.92847222222224</v>
      </c>
      <c r="M450">
        <f t="shared" si="37"/>
        <v>580.4335954182974</v>
      </c>
      <c r="N450">
        <f t="shared" si="38"/>
        <v>165.99059701633936</v>
      </c>
    </row>
    <row r="451" spans="1:14" ht="12.75">
      <c r="A451" t="s">
        <v>407</v>
      </c>
      <c r="B451" s="1">
        <v>36796</v>
      </c>
      <c r="C451" s="2">
        <v>0.9314583333333334</v>
      </c>
      <c r="D451" t="s">
        <v>449</v>
      </c>
      <c r="E451">
        <v>0.673</v>
      </c>
      <c r="F451">
        <v>11.7409</v>
      </c>
      <c r="G451" t="s">
        <v>450</v>
      </c>
      <c r="H451">
        <v>1.663</v>
      </c>
      <c r="I451">
        <v>113.0624</v>
      </c>
      <c r="K451" s="2">
        <v>0.930555555555554</v>
      </c>
      <c r="L451" s="3">
        <f t="shared" si="33"/>
        <v>271.93055555555554</v>
      </c>
      <c r="M451">
        <f t="shared" si="37"/>
        <v>616.5187041847244</v>
      </c>
      <c r="N451">
        <f t="shared" si="38"/>
        <v>166.79504263733494</v>
      </c>
    </row>
    <row r="452" spans="1:14" ht="12.75">
      <c r="A452" t="s">
        <v>408</v>
      </c>
      <c r="B452" s="1">
        <v>36796</v>
      </c>
      <c r="C452" s="2">
        <v>0.9335416666666667</v>
      </c>
      <c r="D452" t="s">
        <v>449</v>
      </c>
      <c r="E452">
        <v>0.671</v>
      </c>
      <c r="F452">
        <v>11.4531</v>
      </c>
      <c r="G452" t="s">
        <v>450</v>
      </c>
      <c r="H452">
        <v>1.661</v>
      </c>
      <c r="I452">
        <v>111.2226</v>
      </c>
      <c r="K452" s="2">
        <v>0.932638888888887</v>
      </c>
      <c r="L452" s="3">
        <f t="shared" si="33"/>
        <v>271.9326388888889</v>
      </c>
      <c r="M452">
        <f t="shared" si="37"/>
        <v>601.4062270267242</v>
      </c>
      <c r="N452">
        <f t="shared" si="38"/>
        <v>164.70343854814948</v>
      </c>
    </row>
    <row r="453" spans="1:14" ht="12.75">
      <c r="A453" t="s">
        <v>409</v>
      </c>
      <c r="B453" s="1">
        <v>36796</v>
      </c>
      <c r="C453" s="2">
        <v>0.935625</v>
      </c>
      <c r="D453" t="s">
        <v>449</v>
      </c>
      <c r="E453">
        <v>0.671</v>
      </c>
      <c r="F453">
        <v>10.6919</v>
      </c>
      <c r="G453" t="s">
        <v>450</v>
      </c>
      <c r="H453">
        <v>1.661</v>
      </c>
      <c r="I453">
        <v>111.2286</v>
      </c>
      <c r="K453" s="2">
        <v>0.93472222222222</v>
      </c>
      <c r="L453" s="3">
        <f t="shared" si="33"/>
        <v>271.9347222222222</v>
      </c>
      <c r="M453">
        <f t="shared" si="37"/>
        <v>561.4353527644946</v>
      </c>
      <c r="N453">
        <f t="shared" si="38"/>
        <v>164.7102597377</v>
      </c>
    </row>
    <row r="454" spans="1:14" ht="12.75">
      <c r="A454" t="s">
        <v>410</v>
      </c>
      <c r="B454" s="1">
        <v>36796</v>
      </c>
      <c r="C454" s="2">
        <v>0.9377083333333333</v>
      </c>
      <c r="D454" t="s">
        <v>449</v>
      </c>
      <c r="E454">
        <v>0.671</v>
      </c>
      <c r="F454">
        <v>10.2591</v>
      </c>
      <c r="G454" t="s">
        <v>450</v>
      </c>
      <c r="H454">
        <v>1.663</v>
      </c>
      <c r="I454">
        <v>109.8412</v>
      </c>
      <c r="K454" s="2">
        <v>0.936805555555553</v>
      </c>
      <c r="L454" s="3">
        <f aca="true" t="shared" si="39" ref="L454:L484">B454-DATE(1999,12,31)+K454</f>
        <v>271.93680555555557</v>
      </c>
      <c r="M454">
        <f t="shared" si="37"/>
        <v>538.7088756485028</v>
      </c>
      <c r="N454">
        <f t="shared" si="38"/>
        <v>163.13297334062642</v>
      </c>
    </row>
    <row r="455" spans="1:14" ht="12.75">
      <c r="A455" t="s">
        <v>411</v>
      </c>
      <c r="B455" s="1">
        <v>36796</v>
      </c>
      <c r="C455" s="2">
        <v>0.9397916666666667</v>
      </c>
      <c r="D455" t="s">
        <v>449</v>
      </c>
      <c r="E455">
        <v>0.673</v>
      </c>
      <c r="F455">
        <v>10.4165</v>
      </c>
      <c r="G455" t="s">
        <v>450</v>
      </c>
      <c r="H455">
        <v>1.663</v>
      </c>
      <c r="I455">
        <v>111.4943</v>
      </c>
      <c r="K455" s="2">
        <v>0.938888888888886</v>
      </c>
      <c r="L455" s="3">
        <f t="shared" si="39"/>
        <v>271.93888888888887</v>
      </c>
      <c r="M455">
        <f t="shared" si="37"/>
        <v>546.9740038787642</v>
      </c>
      <c r="N455">
        <f t="shared" si="38"/>
        <v>165.01232474829712</v>
      </c>
    </row>
    <row r="456" spans="1:14" ht="12.75">
      <c r="A456" t="s">
        <v>412</v>
      </c>
      <c r="B456" s="1">
        <v>36796</v>
      </c>
      <c r="C456" s="2">
        <v>0.9419444444444444</v>
      </c>
      <c r="D456" t="s">
        <v>449</v>
      </c>
      <c r="E456">
        <v>0.673</v>
      </c>
      <c r="F456">
        <v>11.0151</v>
      </c>
      <c r="G456" t="s">
        <v>450</v>
      </c>
      <c r="H456">
        <v>1.665</v>
      </c>
      <c r="I456">
        <v>115.7296</v>
      </c>
      <c r="K456" s="2">
        <v>0.94097222222222</v>
      </c>
      <c r="L456" s="3">
        <f t="shared" si="39"/>
        <v>271.94097222222223</v>
      </c>
      <c r="M456">
        <f t="shared" si="37"/>
        <v>578.4066961191355</v>
      </c>
      <c r="N456">
        <f t="shared" si="38"/>
        <v>169.8272887655422</v>
      </c>
    </row>
    <row r="457" spans="1:14" ht="12.75">
      <c r="A457" t="s">
        <v>413</v>
      </c>
      <c r="B457" s="1">
        <v>36796</v>
      </c>
      <c r="C457" s="2">
        <v>0.9439699074074074</v>
      </c>
      <c r="D457" t="s">
        <v>449</v>
      </c>
      <c r="E457">
        <v>0.671</v>
      </c>
      <c r="F457">
        <v>11.767</v>
      </c>
      <c r="G457" t="s">
        <v>450</v>
      </c>
      <c r="H457">
        <v>1.661</v>
      </c>
      <c r="I457">
        <v>112.6811</v>
      </c>
      <c r="K457" s="2">
        <v>0.943055555555554</v>
      </c>
      <c r="L457" s="3">
        <f t="shared" si="39"/>
        <v>271.94305555555553</v>
      </c>
      <c r="M457">
        <f t="shared" si="37"/>
        <v>617.8892241771629</v>
      </c>
      <c r="N457">
        <f t="shared" si="38"/>
        <v>166.36155604139717</v>
      </c>
    </row>
    <row r="458" spans="1:14" ht="12.75">
      <c r="A458" t="s">
        <v>414</v>
      </c>
      <c r="B458" s="1">
        <v>36796</v>
      </c>
      <c r="C458" s="2">
        <v>0.9460532407407407</v>
      </c>
      <c r="D458" t="s">
        <v>449</v>
      </c>
      <c r="E458">
        <v>0.671</v>
      </c>
      <c r="F458">
        <v>11.6582</v>
      </c>
      <c r="G458" t="s">
        <v>450</v>
      </c>
      <c r="H458">
        <v>1.661</v>
      </c>
      <c r="I458">
        <v>113.8277</v>
      </c>
      <c r="K458" s="2">
        <v>0.945138888888887</v>
      </c>
      <c r="L458" s="3">
        <f t="shared" si="39"/>
        <v>271.9451388888889</v>
      </c>
      <c r="M458">
        <f t="shared" si="37"/>
        <v>612.1760986914422</v>
      </c>
      <c r="N458">
        <f t="shared" si="38"/>
        <v>167.66508536450837</v>
      </c>
    </row>
    <row r="459" spans="1:14" ht="12.75">
      <c r="A459" t="s">
        <v>415</v>
      </c>
      <c r="B459" s="1">
        <v>36796</v>
      </c>
      <c r="C459" s="2">
        <v>0.948136574074074</v>
      </c>
      <c r="D459" t="s">
        <v>449</v>
      </c>
      <c r="E459">
        <v>0.671</v>
      </c>
      <c r="F459">
        <v>11.3125</v>
      </c>
      <c r="G459" t="s">
        <v>450</v>
      </c>
      <c r="H459">
        <v>1.661</v>
      </c>
      <c r="I459">
        <v>112.796</v>
      </c>
      <c r="K459" s="2">
        <v>0.94722222222222</v>
      </c>
      <c r="L459" s="3">
        <f t="shared" si="39"/>
        <v>271.9472222222222</v>
      </c>
      <c r="M459">
        <f t="shared" si="37"/>
        <v>594.0232725846992</v>
      </c>
      <c r="N459">
        <f t="shared" si="38"/>
        <v>166.4921818212903</v>
      </c>
    </row>
    <row r="460" spans="1:14" ht="12.75">
      <c r="A460" t="s">
        <v>416</v>
      </c>
      <c r="B460" s="1">
        <v>36796</v>
      </c>
      <c r="C460" s="2">
        <v>0.9502199074074075</v>
      </c>
      <c r="D460" t="s">
        <v>449</v>
      </c>
      <c r="E460">
        <v>0.671</v>
      </c>
      <c r="F460">
        <v>10.9836</v>
      </c>
      <c r="G460" t="s">
        <v>450</v>
      </c>
      <c r="H460">
        <v>1.661</v>
      </c>
      <c r="I460">
        <v>114.73</v>
      </c>
      <c r="K460" s="2">
        <v>0.949305555555554</v>
      </c>
      <c r="L460" s="3">
        <f t="shared" si="39"/>
        <v>271.94930555555555</v>
      </c>
      <c r="M460">
        <f t="shared" si="37"/>
        <v>576.7526202661924</v>
      </c>
      <c r="N460">
        <f t="shared" si="38"/>
        <v>168.69087858641953</v>
      </c>
    </row>
    <row r="461" spans="1:14" ht="12.75">
      <c r="A461" t="s">
        <v>417</v>
      </c>
      <c r="B461" s="1">
        <v>36796</v>
      </c>
      <c r="C461" s="2">
        <v>0.9523032407407408</v>
      </c>
      <c r="D461" t="s">
        <v>449</v>
      </c>
      <c r="E461">
        <v>0.673</v>
      </c>
      <c r="F461">
        <v>10.8385</v>
      </c>
      <c r="G461" t="s">
        <v>450</v>
      </c>
      <c r="H461">
        <v>1.663</v>
      </c>
      <c r="I461">
        <v>114.3199</v>
      </c>
      <c r="K461" s="2">
        <v>0.951388888888887</v>
      </c>
      <c r="L461" s="3">
        <f t="shared" si="39"/>
        <v>271.9513888888889</v>
      </c>
      <c r="M461">
        <f t="shared" si="37"/>
        <v>569.1333692737469</v>
      </c>
      <c r="N461">
        <f t="shared" si="38"/>
        <v>168.224650280639</v>
      </c>
    </row>
    <row r="462" spans="1:14" ht="12.75">
      <c r="A462" t="s">
        <v>418</v>
      </c>
      <c r="B462" s="1">
        <v>36796</v>
      </c>
      <c r="C462" s="2">
        <v>0.954386574074074</v>
      </c>
      <c r="D462" t="s">
        <v>449</v>
      </c>
      <c r="E462">
        <v>0.673</v>
      </c>
      <c r="F462">
        <v>11.9357</v>
      </c>
      <c r="G462" t="s">
        <v>450</v>
      </c>
      <c r="H462">
        <v>1.663</v>
      </c>
      <c r="I462">
        <v>112.0653</v>
      </c>
      <c r="K462" s="2">
        <v>0.95347222222222</v>
      </c>
      <c r="L462" s="3">
        <f t="shared" si="39"/>
        <v>271.9534722222222</v>
      </c>
      <c r="M462">
        <f t="shared" si="37"/>
        <v>626.7477193007023</v>
      </c>
      <c r="N462">
        <f t="shared" si="38"/>
        <v>165.661474620525</v>
      </c>
    </row>
    <row r="463" spans="1:14" ht="12.75">
      <c r="A463" t="s">
        <v>419</v>
      </c>
      <c r="B463" s="1">
        <v>36796</v>
      </c>
      <c r="C463" s="2">
        <v>0.9564699074074073</v>
      </c>
      <c r="D463" t="s">
        <v>449</v>
      </c>
      <c r="E463">
        <v>0.671</v>
      </c>
      <c r="F463">
        <v>12.1976</v>
      </c>
      <c r="G463" t="s">
        <v>450</v>
      </c>
      <c r="H463">
        <v>1.663</v>
      </c>
      <c r="I463">
        <v>116.1268</v>
      </c>
      <c r="K463" s="2">
        <v>0.955555555555553</v>
      </c>
      <c r="L463" s="3">
        <f t="shared" si="39"/>
        <v>271.9555555555556</v>
      </c>
      <c r="M463">
        <f t="shared" si="37"/>
        <v>640.5001785351715</v>
      </c>
      <c r="N463">
        <f t="shared" si="38"/>
        <v>170.27885151378902</v>
      </c>
    </row>
    <row r="464" spans="1:14" ht="12.75">
      <c r="A464" t="s">
        <v>420</v>
      </c>
      <c r="B464" s="1">
        <v>36796</v>
      </c>
      <c r="C464" s="2">
        <v>0.9585648148148148</v>
      </c>
      <c r="D464" t="s">
        <v>449</v>
      </c>
      <c r="E464">
        <v>0.671</v>
      </c>
      <c r="F464">
        <v>11.0245</v>
      </c>
      <c r="G464" t="s">
        <v>450</v>
      </c>
      <c r="H464">
        <v>1.661</v>
      </c>
      <c r="I464">
        <v>111.5228</v>
      </c>
      <c r="K464" s="2">
        <v>0.957638888888886</v>
      </c>
      <c r="L464" s="3">
        <f t="shared" si="39"/>
        <v>271.9576388888889</v>
      </c>
      <c r="M464">
        <f t="shared" si="37"/>
        <v>578.9002933577915</v>
      </c>
      <c r="N464">
        <f t="shared" si="38"/>
        <v>165.04472539866228</v>
      </c>
    </row>
    <row r="465" spans="1:14" ht="12.75">
      <c r="A465" t="s">
        <v>421</v>
      </c>
      <c r="B465" s="1">
        <v>36796</v>
      </c>
      <c r="C465" s="2">
        <v>0.9607060185185184</v>
      </c>
      <c r="D465" t="s">
        <v>449</v>
      </c>
      <c r="E465">
        <v>0.671</v>
      </c>
      <c r="F465">
        <v>11.5088</v>
      </c>
      <c r="G465" t="s">
        <v>450</v>
      </c>
      <c r="H465">
        <v>1.661</v>
      </c>
      <c r="I465">
        <v>113.1954</v>
      </c>
      <c r="K465" s="2">
        <v>0.959722222222219</v>
      </c>
      <c r="L465" s="3">
        <f t="shared" si="39"/>
        <v>271.95972222222224</v>
      </c>
      <c r="M465">
        <f t="shared" si="37"/>
        <v>604.3310532174839</v>
      </c>
      <c r="N465">
        <f t="shared" si="38"/>
        <v>166.94624567237233</v>
      </c>
    </row>
    <row r="466" spans="1:14" ht="12.75">
      <c r="A466" t="s">
        <v>422</v>
      </c>
      <c r="B466" s="1">
        <v>36796</v>
      </c>
      <c r="C466" s="2">
        <v>0.9627314814814815</v>
      </c>
      <c r="D466" t="s">
        <v>449</v>
      </c>
      <c r="E466">
        <v>0.673</v>
      </c>
      <c r="F466">
        <v>12.1532</v>
      </c>
      <c r="G466" t="s">
        <v>450</v>
      </c>
      <c r="H466">
        <v>1.663</v>
      </c>
      <c r="I466">
        <v>113.7567</v>
      </c>
      <c r="K466" s="2">
        <v>0.961805555555554</v>
      </c>
      <c r="L466" s="3">
        <f t="shared" si="39"/>
        <v>271.96180555555554</v>
      </c>
      <c r="M466">
        <f t="shared" si="37"/>
        <v>638.1687192376899</v>
      </c>
      <c r="N466">
        <f t="shared" si="38"/>
        <v>167.58436795482683</v>
      </c>
    </row>
    <row r="467" spans="1:14" ht="12.75">
      <c r="A467" t="s">
        <v>423</v>
      </c>
      <c r="B467" s="1">
        <v>36796</v>
      </c>
      <c r="C467" s="2">
        <v>0.9648148148148148</v>
      </c>
      <c r="D467" t="s">
        <v>449</v>
      </c>
      <c r="E467">
        <v>0.671</v>
      </c>
      <c r="F467">
        <v>12.0986</v>
      </c>
      <c r="G467" t="s">
        <v>450</v>
      </c>
      <c r="H467">
        <v>1.661</v>
      </c>
      <c r="I467">
        <v>112.8772</v>
      </c>
      <c r="K467" s="2">
        <v>0.963888888888887</v>
      </c>
      <c r="L467" s="3">
        <f t="shared" si="39"/>
        <v>271.9638888888889</v>
      </c>
      <c r="M467">
        <f t="shared" si="37"/>
        <v>635.3016544259218</v>
      </c>
      <c r="N467">
        <f t="shared" si="38"/>
        <v>166.5844952532078</v>
      </c>
    </row>
    <row r="468" spans="1:14" ht="12.75">
      <c r="A468" t="s">
        <v>424</v>
      </c>
      <c r="B468" s="1">
        <v>36796</v>
      </c>
      <c r="C468" s="2">
        <v>0.9668981481481481</v>
      </c>
      <c r="D468" t="s">
        <v>449</v>
      </c>
      <c r="E468">
        <v>0.673</v>
      </c>
      <c r="F468">
        <v>11.3092</v>
      </c>
      <c r="G468" t="s">
        <v>450</v>
      </c>
      <c r="H468">
        <v>1.665</v>
      </c>
      <c r="I468">
        <v>111.6575</v>
      </c>
      <c r="K468" s="2">
        <v>0.96597222222222</v>
      </c>
      <c r="L468" s="3">
        <f t="shared" si="39"/>
        <v>271.9659722222222</v>
      </c>
      <c r="M468">
        <f t="shared" si="37"/>
        <v>593.8499884477243</v>
      </c>
      <c r="N468">
        <f t="shared" si="38"/>
        <v>165.19786110407225</v>
      </c>
    </row>
    <row r="469" spans="1:14" ht="12.75">
      <c r="A469" t="s">
        <v>425</v>
      </c>
      <c r="B469" s="1">
        <v>36796</v>
      </c>
      <c r="C469" s="2">
        <v>0.9689814814814816</v>
      </c>
      <c r="D469" t="s">
        <v>449</v>
      </c>
      <c r="E469">
        <v>0.673</v>
      </c>
      <c r="F469">
        <v>12.4165</v>
      </c>
      <c r="G469" t="s">
        <v>450</v>
      </c>
      <c r="H469">
        <v>1.665</v>
      </c>
      <c r="I469">
        <v>115.8727</v>
      </c>
      <c r="K469" s="2">
        <v>0.968055555555553</v>
      </c>
      <c r="L469" s="3">
        <f t="shared" si="39"/>
        <v>271.96805555555557</v>
      </c>
      <c r="M469">
        <f t="shared" si="37"/>
        <v>651.9946929545121</v>
      </c>
      <c r="N469">
        <f t="shared" si="38"/>
        <v>169.98997413632296</v>
      </c>
    </row>
    <row r="470" spans="1:14" ht="12.75">
      <c r="A470" t="s">
        <v>426</v>
      </c>
      <c r="B470" s="1">
        <v>36796</v>
      </c>
      <c r="C470" s="2">
        <v>0.9710648148148149</v>
      </c>
      <c r="D470" t="s">
        <v>449</v>
      </c>
      <c r="E470">
        <v>0.671</v>
      </c>
      <c r="F470">
        <v>11.6041</v>
      </c>
      <c r="G470" t="s">
        <v>450</v>
      </c>
      <c r="H470">
        <v>1.663</v>
      </c>
      <c r="I470">
        <v>112.0868</v>
      </c>
      <c r="K470" s="2">
        <v>0.970138888888886</v>
      </c>
      <c r="L470" s="3">
        <f t="shared" si="39"/>
        <v>271.97013888888887</v>
      </c>
      <c r="M470">
        <f t="shared" si="37"/>
        <v>609.3352890519433</v>
      </c>
      <c r="N470">
        <f t="shared" si="38"/>
        <v>165.68591721641454</v>
      </c>
    </row>
    <row r="471" spans="1:14" ht="12.75">
      <c r="A471" t="s">
        <v>427</v>
      </c>
      <c r="B471" s="1">
        <v>36796</v>
      </c>
      <c r="C471" s="2">
        <v>0.9731597222222222</v>
      </c>
      <c r="D471" t="s">
        <v>449</v>
      </c>
      <c r="E471">
        <v>0.671</v>
      </c>
      <c r="F471">
        <v>11.1446</v>
      </c>
      <c r="G471" t="s">
        <v>450</v>
      </c>
      <c r="H471">
        <v>1.661</v>
      </c>
      <c r="I471">
        <v>113.8975</v>
      </c>
      <c r="K471" s="2">
        <v>0.97222222222222</v>
      </c>
      <c r="L471" s="3">
        <f t="shared" si="39"/>
        <v>271.97222222222223</v>
      </c>
      <c r="M471">
        <f t="shared" si="37"/>
        <v>585.2067857367902</v>
      </c>
      <c r="N471">
        <f t="shared" si="38"/>
        <v>167.74443853627983</v>
      </c>
    </row>
    <row r="472" spans="1:14" ht="12.75">
      <c r="A472" t="s">
        <v>428</v>
      </c>
      <c r="B472" s="1">
        <v>36796</v>
      </c>
      <c r="C472" s="2">
        <v>0.9752430555555556</v>
      </c>
      <c r="D472" t="s">
        <v>449</v>
      </c>
      <c r="E472">
        <v>0.671</v>
      </c>
      <c r="F472">
        <v>10.4945</v>
      </c>
      <c r="G472" t="s">
        <v>450</v>
      </c>
      <c r="H472">
        <v>1.661</v>
      </c>
      <c r="I472">
        <v>110.217</v>
      </c>
      <c r="K472" s="2">
        <v>0.974305555555554</v>
      </c>
      <c r="L472" s="3">
        <f t="shared" si="39"/>
        <v>271.97430555555553</v>
      </c>
      <c r="M472">
        <f t="shared" si="37"/>
        <v>551.0698107527182</v>
      </c>
      <c r="N472">
        <f t="shared" si="38"/>
        <v>163.56020717947624</v>
      </c>
    </row>
    <row r="473" spans="1:14" ht="12.75">
      <c r="A473" t="s">
        <v>429</v>
      </c>
      <c r="B473" s="1">
        <v>36796</v>
      </c>
      <c r="C473" s="2">
        <v>0.9773263888888889</v>
      </c>
      <c r="D473" t="s">
        <v>449</v>
      </c>
      <c r="E473">
        <v>0.671</v>
      </c>
      <c r="F473">
        <v>10.9</v>
      </c>
      <c r="G473" t="s">
        <v>450</v>
      </c>
      <c r="H473">
        <v>1.661</v>
      </c>
      <c r="I473">
        <v>111.8723</v>
      </c>
      <c r="K473" s="2">
        <v>0.976388888888887</v>
      </c>
      <c r="L473" s="3">
        <f t="shared" si="39"/>
        <v>271.9763888888889</v>
      </c>
      <c r="M473">
        <f t="shared" si="37"/>
        <v>572.3627554628262</v>
      </c>
      <c r="N473">
        <f t="shared" si="38"/>
        <v>165.4420596899822</v>
      </c>
    </row>
    <row r="474" spans="1:14" ht="12.75">
      <c r="A474" t="s">
        <v>430</v>
      </c>
      <c r="B474" s="1">
        <v>36796</v>
      </c>
      <c r="C474" s="2">
        <v>0.9794097222222223</v>
      </c>
      <c r="D474" t="s">
        <v>449</v>
      </c>
      <c r="E474">
        <v>0.673</v>
      </c>
      <c r="F474">
        <v>12.4687</v>
      </c>
      <c r="G474" t="s">
        <v>450</v>
      </c>
      <c r="H474">
        <v>1.663</v>
      </c>
      <c r="I474">
        <v>114.8466</v>
      </c>
      <c r="K474" s="2">
        <v>0.97847222222222</v>
      </c>
      <c r="L474" s="3">
        <f t="shared" si="39"/>
        <v>271.9784722222222</v>
      </c>
      <c r="M474">
        <f t="shared" si="37"/>
        <v>654.7357329393891</v>
      </c>
      <c r="N474">
        <f t="shared" si="38"/>
        <v>168.82343703668536</v>
      </c>
    </row>
    <row r="475" spans="1:14" ht="12.75">
      <c r="A475" t="s">
        <v>431</v>
      </c>
      <c r="B475" s="1">
        <v>36796</v>
      </c>
      <c r="C475" s="2">
        <v>0.9814930555555555</v>
      </c>
      <c r="D475" t="s">
        <v>449</v>
      </c>
      <c r="E475">
        <v>0.673</v>
      </c>
      <c r="F475">
        <v>10.8552</v>
      </c>
      <c r="G475" t="s">
        <v>450</v>
      </c>
      <c r="H475">
        <v>1.663</v>
      </c>
      <c r="I475">
        <v>112.0098</v>
      </c>
      <c r="K475" s="2">
        <v>0.980555555555554</v>
      </c>
      <c r="L475" s="3">
        <f t="shared" si="39"/>
        <v>271.98055555555555</v>
      </c>
      <c r="M475">
        <f t="shared" si="37"/>
        <v>570.0102920275294</v>
      </c>
      <c r="N475">
        <f t="shared" si="38"/>
        <v>165.59837861718242</v>
      </c>
    </row>
    <row r="476" spans="1:14" ht="12.75">
      <c r="A476" t="s">
        <v>457</v>
      </c>
      <c r="B476" s="1">
        <v>36796</v>
      </c>
      <c r="C476">
        <f>AVERAGE(C475,C477)</f>
        <v>0.9835763888888889</v>
      </c>
      <c r="D476" t="s">
        <v>449</v>
      </c>
      <c r="E476" t="s">
        <v>457</v>
      </c>
      <c r="F476" t="s">
        <v>457</v>
      </c>
      <c r="G476" t="s">
        <v>450</v>
      </c>
      <c r="H476" t="s">
        <v>457</v>
      </c>
      <c r="I476" t="s">
        <v>457</v>
      </c>
      <c r="K476" s="2">
        <v>0.982638888888887</v>
      </c>
      <c r="L476" s="3">
        <f t="shared" si="39"/>
        <v>271.9826388888889</v>
      </c>
      <c r="M476" t="s">
        <v>457</v>
      </c>
      <c r="N476" t="s">
        <v>457</v>
      </c>
    </row>
    <row r="477" spans="1:14" ht="12.75">
      <c r="A477" t="s">
        <v>432</v>
      </c>
      <c r="B477" s="1">
        <v>36796</v>
      </c>
      <c r="C477" s="2">
        <v>0.9856597222222222</v>
      </c>
      <c r="D477" t="s">
        <v>449</v>
      </c>
      <c r="E477">
        <v>0.673</v>
      </c>
      <c r="F477">
        <v>11.6761</v>
      </c>
      <c r="G477" t="s">
        <v>450</v>
      </c>
      <c r="H477">
        <v>1.665</v>
      </c>
      <c r="I477">
        <v>114.4296</v>
      </c>
      <c r="K477" s="2">
        <v>0.98472222222222</v>
      </c>
      <c r="L477" s="3">
        <f t="shared" si="39"/>
        <v>271.9847222222222</v>
      </c>
      <c r="M477">
        <f t="shared" si="37"/>
        <v>613.1160338586702</v>
      </c>
      <c r="N477">
        <f aca="true" t="shared" si="40" ref="N477:N484">(277-103)/(-62+(AVERAGE($Q$4,$P$367)))*I477+277-((277-103)/(-62+(AVERAGE($Q$4,$P$367)))*210)</f>
        <v>168.3493643629217</v>
      </c>
    </row>
    <row r="478" spans="1:14" ht="12.75">
      <c r="A478" t="s">
        <v>433</v>
      </c>
      <c r="B478" s="1">
        <v>36796</v>
      </c>
      <c r="C478" s="2">
        <v>0.9877430555555556</v>
      </c>
      <c r="D478" t="s">
        <v>449</v>
      </c>
      <c r="E478">
        <v>0.67</v>
      </c>
      <c r="F478">
        <v>11.2436</v>
      </c>
      <c r="G478" t="s">
        <v>450</v>
      </c>
      <c r="H478">
        <v>1.661</v>
      </c>
      <c r="I478">
        <v>112.0074</v>
      </c>
      <c r="K478" s="2">
        <v>0.986805555555553</v>
      </c>
      <c r="L478" s="3">
        <f t="shared" si="39"/>
        <v>271.9868055555556</v>
      </c>
      <c r="M478">
        <f t="shared" si="37"/>
        <v>590.4053098460397</v>
      </c>
      <c r="N478">
        <f t="shared" si="40"/>
        <v>165.5956501413622</v>
      </c>
    </row>
    <row r="479" spans="1:14" ht="12.75">
      <c r="A479" t="s">
        <v>434</v>
      </c>
      <c r="B479" s="1">
        <v>36796</v>
      </c>
      <c r="C479" s="2">
        <v>0.9898379629629629</v>
      </c>
      <c r="D479" t="s">
        <v>449</v>
      </c>
      <c r="E479">
        <v>0.671</v>
      </c>
      <c r="F479">
        <v>11.4532</v>
      </c>
      <c r="G479" t="s">
        <v>450</v>
      </c>
      <c r="H479">
        <v>1.661</v>
      </c>
      <c r="I479">
        <v>113.2456</v>
      </c>
      <c r="K479" s="2">
        <v>0.988888888888886</v>
      </c>
      <c r="L479" s="3">
        <f t="shared" si="39"/>
        <v>271.9888888888889</v>
      </c>
      <c r="M479">
        <f t="shared" si="37"/>
        <v>601.4114780611781</v>
      </c>
      <c r="N479">
        <f t="shared" si="40"/>
        <v>167.00331629161198</v>
      </c>
    </row>
    <row r="480" spans="1:14" ht="12.75">
      <c r="A480" t="s">
        <v>435</v>
      </c>
      <c r="B480" s="1">
        <v>36796</v>
      </c>
      <c r="C480" s="2">
        <v>0.9919212962962963</v>
      </c>
      <c r="D480" t="s">
        <v>449</v>
      </c>
      <c r="E480">
        <v>0.671</v>
      </c>
      <c r="F480">
        <v>10.9941</v>
      </c>
      <c r="G480" t="s">
        <v>450</v>
      </c>
      <c r="H480">
        <v>1.663</v>
      </c>
      <c r="I480">
        <v>112.3302</v>
      </c>
      <c r="K480" s="2">
        <v>0.990972222222219</v>
      </c>
      <c r="L480" s="3">
        <f t="shared" si="39"/>
        <v>271.99097222222224</v>
      </c>
      <c r="M480">
        <f t="shared" si="37"/>
        <v>577.3039788838402</v>
      </c>
      <c r="N480">
        <f t="shared" si="40"/>
        <v>165.9626301391821</v>
      </c>
    </row>
    <row r="481" spans="1:14" ht="12.75">
      <c r="A481" t="s">
        <v>436</v>
      </c>
      <c r="B481" s="1">
        <v>36796</v>
      </c>
      <c r="C481" s="2">
        <v>0.9940046296296297</v>
      </c>
      <c r="D481" t="s">
        <v>449</v>
      </c>
      <c r="E481">
        <v>0.671</v>
      </c>
      <c r="F481">
        <v>11.5356</v>
      </c>
      <c r="G481" t="s">
        <v>450</v>
      </c>
      <c r="H481">
        <v>1.663</v>
      </c>
      <c r="I481">
        <v>111.8694</v>
      </c>
      <c r="K481" s="2">
        <v>0.993055555555554</v>
      </c>
      <c r="L481" s="3">
        <f t="shared" si="39"/>
        <v>271.99305555555554</v>
      </c>
      <c r="M481">
        <f t="shared" si="37"/>
        <v>605.7383304510989</v>
      </c>
      <c r="N481">
        <f t="shared" si="40"/>
        <v>165.4387627816994</v>
      </c>
    </row>
    <row r="482" spans="1:14" ht="12.75">
      <c r="A482" t="s">
        <v>437</v>
      </c>
      <c r="B482" s="1">
        <v>36796</v>
      </c>
      <c r="C482" s="2">
        <v>0.996087962962963</v>
      </c>
      <c r="D482" t="s">
        <v>449</v>
      </c>
      <c r="E482">
        <v>0.671</v>
      </c>
      <c r="F482">
        <v>11.5166</v>
      </c>
      <c r="G482" t="s">
        <v>450</v>
      </c>
      <c r="H482">
        <v>1.661</v>
      </c>
      <c r="I482">
        <v>113.0892</v>
      </c>
      <c r="K482" s="2">
        <v>0.995138888888887</v>
      </c>
      <c r="L482" s="3">
        <f t="shared" si="39"/>
        <v>271.9951388888889</v>
      </c>
      <c r="M482">
        <f t="shared" si="37"/>
        <v>604.7406339048792</v>
      </c>
      <c r="N482">
        <f t="shared" si="40"/>
        <v>166.82551061732747</v>
      </c>
    </row>
    <row r="483" spans="1:14" ht="12.75">
      <c r="A483" t="s">
        <v>438</v>
      </c>
      <c r="B483" s="1">
        <v>36796</v>
      </c>
      <c r="C483" s="2">
        <v>0.9981712962962962</v>
      </c>
      <c r="D483" t="s">
        <v>449</v>
      </c>
      <c r="E483">
        <v>0.671</v>
      </c>
      <c r="F483">
        <v>12.355</v>
      </c>
      <c r="G483" t="s">
        <v>450</v>
      </c>
      <c r="H483">
        <v>1.661</v>
      </c>
      <c r="I483">
        <v>112.2232</v>
      </c>
      <c r="K483" s="2">
        <v>0.99722222222222</v>
      </c>
      <c r="L483" s="3">
        <f t="shared" si="39"/>
        <v>271.9972222222222</v>
      </c>
      <c r="M483">
        <f t="shared" si="37"/>
        <v>648.7653067654328</v>
      </c>
      <c r="N483">
        <f t="shared" si="40"/>
        <v>165.8409855921972</v>
      </c>
    </row>
    <row r="484" spans="1:14" ht="12.75">
      <c r="A484" t="s">
        <v>439</v>
      </c>
      <c r="B484" s="1">
        <v>36796</v>
      </c>
      <c r="C484" s="2">
        <v>0.0002662037037037037</v>
      </c>
      <c r="D484" t="s">
        <v>449</v>
      </c>
      <c r="E484">
        <v>0.671</v>
      </c>
      <c r="F484">
        <v>11.9423</v>
      </c>
      <c r="G484" t="s">
        <v>450</v>
      </c>
      <c r="H484">
        <v>1.663</v>
      </c>
      <c r="I484">
        <v>111.7283</v>
      </c>
      <c r="K484" s="2">
        <v>0.999305555555553</v>
      </c>
      <c r="L484" s="3">
        <f t="shared" si="39"/>
        <v>271.99930555555557</v>
      </c>
      <c r="M484">
        <f t="shared" si="37"/>
        <v>627.0942875746522</v>
      </c>
      <c r="N484">
        <f t="shared" si="40"/>
        <v>165.27835114076882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