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<sst xmlns="http://schemas.openxmlformats.org/spreadsheetml/2006/main" count="1804" uniqueCount="446">
  <si>
    <t>c:\data\co\000924\fld1382</t>
  </si>
  <si>
    <t>c:\data\co\000924\fld1383</t>
  </si>
  <si>
    <t>c:\data\co\000924\fld1384</t>
  </si>
  <si>
    <t>c:\data\co\000924\fld1385</t>
  </si>
  <si>
    <t>c:\data\co\000924\fld1386</t>
  </si>
  <si>
    <t>c:\data\co\000924\fld1387</t>
  </si>
  <si>
    <t>c:\data\co\000924\fld1388</t>
  </si>
  <si>
    <t>c:\data\co\000924\fld1389</t>
  </si>
  <si>
    <t>c:\data\co\000924\fld1390</t>
  </si>
  <si>
    <t>c:\data\co\000924\fld1391</t>
  </si>
  <si>
    <t>c:\data\co\000924\fld1392</t>
  </si>
  <si>
    <t>c:\data\co\000924\fld1393</t>
  </si>
  <si>
    <t>c:\data\co\000924\fld1394</t>
  </si>
  <si>
    <t>c:\data\co\000924\fld1395</t>
  </si>
  <si>
    <t>c:\data\co\000924\fld1396</t>
  </si>
  <si>
    <t>c:\data\co\000924\fld1397</t>
  </si>
  <si>
    <t>c:\data\co\000924\fld1398</t>
  </si>
  <si>
    <t>c:\data\co\000924\fld1399</t>
  </si>
  <si>
    <t>c:\data\co\000924\fld1400</t>
  </si>
  <si>
    <t>c:\data\co\000924\fld1401</t>
  </si>
  <si>
    <t>c:\data\co\000924\fld1402</t>
  </si>
  <si>
    <t>c:\data\co\000924\fld1403</t>
  </si>
  <si>
    <t>c:\data\co\000924\fld1404</t>
  </si>
  <si>
    <t>c:\data\co\000924\fld1405</t>
  </si>
  <si>
    <t>c:\data\co\000924\fld1406</t>
  </si>
  <si>
    <t>c:\data\co\000924\fld1407</t>
  </si>
  <si>
    <t>c:\data\co\000924\fld1408</t>
  </si>
  <si>
    <t>c:\data\co\000924\fld1409</t>
  </si>
  <si>
    <t>c:\data\co\000924\fld1410</t>
  </si>
  <si>
    <t>c:\data\co\000924\fld1411</t>
  </si>
  <si>
    <t>c:\data\co\000924\fld1412</t>
  </si>
  <si>
    <t>c:\data\co\000924\fld1413</t>
  </si>
  <si>
    <t>c:\data\co\000924\fld1414</t>
  </si>
  <si>
    <t>c:\data\co\000924\fld1415</t>
  </si>
  <si>
    <t>c:\data\co\000924\fld1416</t>
  </si>
  <si>
    <t>c:\data\co\000924\fld1417</t>
  </si>
  <si>
    <t>c:\data\co\000924\fld1418</t>
  </si>
  <si>
    <t>c:\data\co\000924\fld1419</t>
  </si>
  <si>
    <t>c:\data\co\000924\fld1420</t>
  </si>
  <si>
    <t>c:\data\co\000924\fld1421</t>
  </si>
  <si>
    <t>c:\data\co\000924\fld1422</t>
  </si>
  <si>
    <t>c:\data\co\000924\fld1423</t>
  </si>
  <si>
    <t>c:\data\co\000924\fld1424</t>
  </si>
  <si>
    <t>c:\data\co\000924\fld1425</t>
  </si>
  <si>
    <t>c:\data\co\000924\fld1426</t>
  </si>
  <si>
    <t>c:\data\co\000924\fld1427</t>
  </si>
  <si>
    <t>c:\data\co\000924\fld1428</t>
  </si>
  <si>
    <t>c:\data\co\000924\fld1429</t>
  </si>
  <si>
    <t>c:\data\co\000924\fld1430</t>
  </si>
  <si>
    <t>c:\data\co\000924\fld1431</t>
  </si>
  <si>
    <t>c:\data\co\000924\fld1432</t>
  </si>
  <si>
    <t>c:\data\co\000924\fld1433</t>
  </si>
  <si>
    <t>c:\data\co\000924\fld1434</t>
  </si>
  <si>
    <t>c:\data\co\000924\fld1435</t>
  </si>
  <si>
    <t>c:\data\co\000924\fld1436</t>
  </si>
  <si>
    <t>c:\data\co\000924\fld1437</t>
  </si>
  <si>
    <t>c:\data\co\000924\fld1438</t>
  </si>
  <si>
    <t>c:\data\co\000924\fld1439</t>
  </si>
  <si>
    <t>c:\data\co\000924\fld1440</t>
  </si>
  <si>
    <t>c:\data\co\000924\fld1441</t>
  </si>
  <si>
    <t>c:\data\co\000924\fld1442</t>
  </si>
  <si>
    <t>c:\data\co\000924\fld1443</t>
  </si>
  <si>
    <t>c:\data\co\000924\fld1444</t>
  </si>
  <si>
    <t>c:\data\co\000924\fld1445</t>
  </si>
  <si>
    <t>c:\data\co\000924\fld1446</t>
  </si>
  <si>
    <t>c:\data\co\000924\fld1447</t>
  </si>
  <si>
    <t>c:\data\co\000924\fld1448</t>
  </si>
  <si>
    <t>c:\data\co\000924\fld1449</t>
  </si>
  <si>
    <t>c:\data\co\000924\fld1450</t>
  </si>
  <si>
    <t>c:\data\co\000924\fld1451</t>
  </si>
  <si>
    <t>c:\data\co\000924\fld1452</t>
  </si>
  <si>
    <t>c:\data\co\000924\fld1453</t>
  </si>
  <si>
    <t>c:\data\co\000924\fld1454</t>
  </si>
  <si>
    <t>c:\data\co\000924\fld1455</t>
  </si>
  <si>
    <t>c:\data\co\000924\fld1456</t>
  </si>
  <si>
    <t>c:\data\co\000924\fld1457</t>
  </si>
  <si>
    <t>c:\data\co\000924\fld1458</t>
  </si>
  <si>
    <t>c:\data\co\000924\fld1459</t>
  </si>
  <si>
    <t>c:\data\co\000924\fld1460</t>
  </si>
  <si>
    <t>c:\data\co\000924\fld1461</t>
  </si>
  <si>
    <t>c:\data\co\000924\fld1462</t>
  </si>
  <si>
    <t>c:\data\co\000924\fld1463</t>
  </si>
  <si>
    <t>c:\data\co\000924\fld1464</t>
  </si>
  <si>
    <t>c:\data\co\000924\fld1465</t>
  </si>
  <si>
    <t>c:\data\co\000924\fld1466</t>
  </si>
  <si>
    <t>c:\data\co\000924\fld1467</t>
  </si>
  <si>
    <t>c:\data\co\000924\fld1468</t>
  </si>
  <si>
    <t>c:\data\co\000924\fld1469</t>
  </si>
  <si>
    <t>c:\data\co\000924\fld1470</t>
  </si>
  <si>
    <t>c:\data\co\000924\fld1471</t>
  </si>
  <si>
    <t>c:\data\co\000924\fld1472</t>
  </si>
  <si>
    <t>c:\data\co\000924\fld1473</t>
  </si>
  <si>
    <t>c:\data\co\000924\fld1474</t>
  </si>
  <si>
    <t>c:\data\co\000924\fld1475</t>
  </si>
  <si>
    <t>c:\data\co\000924\fld1476</t>
  </si>
  <si>
    <t>c:\data\co\000924\fld1477</t>
  </si>
  <si>
    <t>c:\data\co\000924\fld1478</t>
  </si>
  <si>
    <t>c:\data\co\000924\fld1479</t>
  </si>
  <si>
    <t>c:\data\co\000924\fld1480</t>
  </si>
  <si>
    <t>c:\data\co\000924\fld1481</t>
  </si>
  <si>
    <t>c:\data\co\000924\fld1482</t>
  </si>
  <si>
    <t>c:\data\co\000924\fld1483</t>
  </si>
  <si>
    <t>c:\data\co\000924\fld1484</t>
  </si>
  <si>
    <t>c:\data\co\000924\fld1485</t>
  </si>
  <si>
    <t>c:\data\co\000924\fld1486</t>
  </si>
  <si>
    <t>c:\data\co\000924\fld1487</t>
  </si>
  <si>
    <t>c:\data\co\000924\fld1488</t>
  </si>
  <si>
    <t>c:\data\co\000924\fld1489</t>
  </si>
  <si>
    <t>c:\data\co\000924\fld1490</t>
  </si>
  <si>
    <t>c:\data\co\000924\fld1491</t>
  </si>
  <si>
    <t>c:\data\co\000924\fld1492</t>
  </si>
  <si>
    <t>c:\data\co\000924\fld1493</t>
  </si>
  <si>
    <t>c:\data\co\000924\fld1494</t>
  </si>
  <si>
    <t>c:\data\co\000924\fld1495</t>
  </si>
  <si>
    <t>c:\data\co\000924\fld1496</t>
  </si>
  <si>
    <t>c:\data\co\000924\fld1497</t>
  </si>
  <si>
    <t>c:\data\co\000924\fld1498</t>
  </si>
  <si>
    <t>c:\data\co\000924\fld1499</t>
  </si>
  <si>
    <t>c:\data\co\000924\fld1500</t>
  </si>
  <si>
    <t>c:\data\co\000924\fld1501</t>
  </si>
  <si>
    <t>c:\data\co\000924\fld1502</t>
  </si>
  <si>
    <t>c:\data\co\000924\fld1503</t>
  </si>
  <si>
    <t>c:\data\co\000924\fld1504</t>
  </si>
  <si>
    <t>c:\data\co\000924\fld1505</t>
  </si>
  <si>
    <t>c:\data\co\000924\fld1506</t>
  </si>
  <si>
    <t>c:\data\co\000924\fld1507</t>
  </si>
  <si>
    <t>c:\data\co\000924\fld1508</t>
  </si>
  <si>
    <t>c:\data\co\000924\fld1509</t>
  </si>
  <si>
    <t>c:\data\co\000924\fld1510</t>
  </si>
  <si>
    <t>c:\data\co\000924\fld1511</t>
  </si>
  <si>
    <t>c:\data\co\000924\fld1512</t>
  </si>
  <si>
    <t>c:\data\co\000924\fld1513</t>
  </si>
  <si>
    <t>c:\data\co\000924\fld1514</t>
  </si>
  <si>
    <t>c:\data\co\000924\fld1515</t>
  </si>
  <si>
    <t>c:\data\co\000924\fld1516</t>
  </si>
  <si>
    <t>c:\data\co\000924\fld1517</t>
  </si>
  <si>
    <t>c:\data\co\000924\fld1518</t>
  </si>
  <si>
    <t>c:\data\co\000924\fld1519</t>
  </si>
  <si>
    <t>c:\data\co\000924\fld1520</t>
  </si>
  <si>
    <t>c:\data\co\000924\fld1521</t>
  </si>
  <si>
    <t>c:\data\co\000924\fld1522</t>
  </si>
  <si>
    <t>c:\data\co\000924\fld1523</t>
  </si>
  <si>
    <t>c:\data\co\000924\fld1524</t>
  </si>
  <si>
    <t>c:\data\co\000924\fld1525</t>
  </si>
  <si>
    <t>c:\data\co\000924\fld1526</t>
  </si>
  <si>
    <t>c:\data\co\000924\fld1527</t>
  </si>
  <si>
    <t>c:\data\co\000924\fld1528</t>
  </si>
  <si>
    <t>c:\data\co\000924\fld1529</t>
  </si>
  <si>
    <t>c:\data\co\000924\fld1530</t>
  </si>
  <si>
    <t>c:\data\co\000924\fld1531</t>
  </si>
  <si>
    <t>c:\data\co\000924\fld1532</t>
  </si>
  <si>
    <t>c:\data\co\000924\fld1533</t>
  </si>
  <si>
    <t>c:\data\co\000924\fld1534</t>
  </si>
  <si>
    <t>c:\data\co\000924\fld1535</t>
  </si>
  <si>
    <t>c:\data\co\000924\fld1536</t>
  </si>
  <si>
    <t>c:\data\co\000924\fld1537</t>
  </si>
  <si>
    <t>c:\data\co\000924\fld1538</t>
  </si>
  <si>
    <t>c:\data\co\000924\fld1539</t>
  </si>
  <si>
    <t>c:\data\co\000924\fld1540</t>
  </si>
  <si>
    <t>c:\data\co\000924\fld1541</t>
  </si>
  <si>
    <t>c:\data\co\000924\fld1542</t>
  </si>
  <si>
    <t>c:\data\co\000924\fld1543</t>
  </si>
  <si>
    <t>c:\data\co\000924\fld1544</t>
  </si>
  <si>
    <t>c:\data\co\000924\fld1545</t>
  </si>
  <si>
    <t>c:\data\co\000924\fld1546</t>
  </si>
  <si>
    <t>c:\data\co\000924\fld1547</t>
  </si>
  <si>
    <t>c:\data\co\000924\fld1548</t>
  </si>
  <si>
    <t>c:\data\co\000924\fld1549</t>
  </si>
  <si>
    <t>c:\data\co\000924\fld1550</t>
  </si>
  <si>
    <t>c:\data\co\000924\fld1551</t>
  </si>
  <si>
    <t>c:\data\co\000924\fld1552</t>
  </si>
  <si>
    <t>c:\data\co\000924\fld1553</t>
  </si>
  <si>
    <t>c:\data\co\000924\fld1554</t>
  </si>
  <si>
    <t>c:\data\co\000924\fld1555</t>
  </si>
  <si>
    <t>c:\data\co\000924\fld1556</t>
  </si>
  <si>
    <t>c:\data\co\000924\fld1557</t>
  </si>
  <si>
    <t>c:\data\co\000924\fld1558</t>
  </si>
  <si>
    <t>c:\data\co\000924\fld1559</t>
  </si>
  <si>
    <t>c:\data\co\000924\fld1560</t>
  </si>
  <si>
    <t>c:\data\co\000924\fld1561</t>
  </si>
  <si>
    <t>c:\data\co\000924\fld1562</t>
  </si>
  <si>
    <t>c:\data\co\000924\fld1563</t>
  </si>
  <si>
    <t>c:\data\co\000924\fld1564</t>
  </si>
  <si>
    <t>c:\data\co\000924\fld1565</t>
  </si>
  <si>
    <t>c:\data\co\000924\fld1566</t>
  </si>
  <si>
    <t>c:\data\co\000924\fld1567</t>
  </si>
  <si>
    <t>c:\data\co\000924\fld1568</t>
  </si>
  <si>
    <t>c:\data\co\000924\fld1569</t>
  </si>
  <si>
    <t>c:\data\co\000924\fld1570</t>
  </si>
  <si>
    <t>c:\data\co\000924\fld1571</t>
  </si>
  <si>
    <t>c:\data\co\000924\fld1572</t>
  </si>
  <si>
    <t>c:\data\co\000924\fld1573</t>
  </si>
  <si>
    <t>c:\data\co\000924\fld1574</t>
  </si>
  <si>
    <t>c:\data\co\000924\fld1575</t>
  </si>
  <si>
    <t>c:\data\co\000924\fld1576</t>
  </si>
  <si>
    <t>c:\data\co\000924\fld1577</t>
  </si>
  <si>
    <t>c:\data\co\000924\fld1578</t>
  </si>
  <si>
    <t>c:\data\co\000924\fld1579</t>
  </si>
  <si>
    <t>c:\data\co\000924\fld1580</t>
  </si>
  <si>
    <t>c:\data\co\000924\fld1581</t>
  </si>
  <si>
    <t>c:\data\co\000924\fld1582</t>
  </si>
  <si>
    <t>c:\data\co\000924\fld1583</t>
  </si>
  <si>
    <t>c:\data\co\000924\fld1584</t>
  </si>
  <si>
    <t>c:\data\co\000924\fld1585</t>
  </si>
  <si>
    <t>c:\data\co\000924\fld1586</t>
  </si>
  <si>
    <t>c:\data\co\000924\fld1587</t>
  </si>
  <si>
    <t>c:\data\co\000924\fld1588</t>
  </si>
  <si>
    <t>c:\data\co\000924\fld1589</t>
  </si>
  <si>
    <t>c:\data\co\000924\fld1590</t>
  </si>
  <si>
    <t>c:\data\co\000924\fld1591</t>
  </si>
  <si>
    <t>c:\data\co\000924\fld1592</t>
  </si>
  <si>
    <t>c:\data\co\000924\fld1593</t>
  </si>
  <si>
    <t>c:\data\co\000924\fld1594</t>
  </si>
  <si>
    <t>c:\data\co\000924\fld1595</t>
  </si>
  <si>
    <t>c:\data\co\000924\fld1596</t>
  </si>
  <si>
    <t>c:\data\co\000924\fld1597</t>
  </si>
  <si>
    <t>c:\data\co\000924\fld1598</t>
  </si>
  <si>
    <t>c:\data\co\000924\fld1599</t>
  </si>
  <si>
    <t>c:\data\co\000924\fld1600</t>
  </si>
  <si>
    <t>c:\data\co\000924\fld1601</t>
  </si>
  <si>
    <t>c:\data\co\000924\fld1602</t>
  </si>
  <si>
    <t>c:\data\co\000924\fld1603</t>
  </si>
  <si>
    <t>c:\data\co\000924\fld1604</t>
  </si>
  <si>
    <t>c:\data\co\000924\fld1605</t>
  </si>
  <si>
    <t>c:\data\co\000924\fld1606</t>
  </si>
  <si>
    <t>c:\data\co\000924\fld1607</t>
  </si>
  <si>
    <t>c:\data\co\000924\fld1608</t>
  </si>
  <si>
    <t>c:\data\co\000924\fld1609</t>
  </si>
  <si>
    <t>c:\data\co\000924\fld1610</t>
  </si>
  <si>
    <t>c:\data\co\000924\fld1611</t>
  </si>
  <si>
    <t>c:\data\co\000924\fld1612</t>
  </si>
  <si>
    <t>c:\data\co\000924\fld1613</t>
  </si>
  <si>
    <t>c:\data\co\000924\fld1614</t>
  </si>
  <si>
    <t>c:\data\co\000924\fld1615</t>
  </si>
  <si>
    <t>c:\data\co\000924\fld1616</t>
  </si>
  <si>
    <t>c:\data\co\000924\fld1617</t>
  </si>
  <si>
    <t>c:\data\co\000924\fld1618</t>
  </si>
  <si>
    <t>c:\data\co\000924\fld1619</t>
  </si>
  <si>
    <t>c:\data\co\000924\fld1620</t>
  </si>
  <si>
    <t>c:\data\co\000924\fld1621</t>
  </si>
  <si>
    <t>c:\data\co\000924\fld1622</t>
  </si>
  <si>
    <t>c:\data\co\000924\fld1623</t>
  </si>
  <si>
    <t>c:\data\co\000924\fld1624</t>
  </si>
  <si>
    <t>c:\data\co\000924\fld1625</t>
  </si>
  <si>
    <t>c:\data\co\000924\fld1626</t>
  </si>
  <si>
    <t>c:\data\co\000924\fld1627</t>
  </si>
  <si>
    <t>c:\data\co\000924\fld1628</t>
  </si>
  <si>
    <t>c:\data\co\000924\fld1629</t>
  </si>
  <si>
    <t>c:\data\co\000924\fld1630</t>
  </si>
  <si>
    <t>c:\data\co\000924\fld1631</t>
  </si>
  <si>
    <t>c:\data\co\000924\fld1632</t>
  </si>
  <si>
    <t>c:\data\co\000924\fld1633</t>
  </si>
  <si>
    <t>c:\data\co\000924\fld1634</t>
  </si>
  <si>
    <t>c:\data\co\000924\fld1635</t>
  </si>
  <si>
    <t>c:\data\co\000924\fld1636</t>
  </si>
  <si>
    <t>c:\data\co\000924\fld1637</t>
  </si>
  <si>
    <t>c:\data\co\000924\fld1638</t>
  </si>
  <si>
    <t>c:\data\co\000924\fld1639</t>
  </si>
  <si>
    <t>c:\data\co\000924\fld1640</t>
  </si>
  <si>
    <t>c:\data\co\000924\fld1641</t>
  </si>
  <si>
    <t>c:\data\co\000924\fld1642</t>
  </si>
  <si>
    <t>c:\data\co\000924\fld1643</t>
  </si>
  <si>
    <t>c:\data\co\000924\fld1644</t>
  </si>
  <si>
    <t>c:\data\co\000924\fld1645</t>
  </si>
  <si>
    <t>c:\data\co\000924\fld1646</t>
  </si>
  <si>
    <t>c:\data\co\000924\fld1647</t>
  </si>
  <si>
    <t>c:\data\co\000924\fld1648</t>
  </si>
  <si>
    <t>c:\data\co\000924\fld1649</t>
  </si>
  <si>
    <t>c:\data\co\000924\fld1650</t>
  </si>
  <si>
    <t>c:\data\co\000924\fld1651</t>
  </si>
  <si>
    <t>c:\data\co\000924\fld1652</t>
  </si>
  <si>
    <t>c:\data\co\000924\fld1653</t>
  </si>
  <si>
    <t>c:\data\co\000924\fld1654</t>
  </si>
  <si>
    <t>c:\data\co\000924\fld1655</t>
  </si>
  <si>
    <t>c:\data\co\000924\fld1656</t>
  </si>
  <si>
    <t>c:\data\co\000924\fld1657</t>
  </si>
  <si>
    <t>c:\data\co\000924\fld1658</t>
  </si>
  <si>
    <t>c:\data\co\000924\fld1659</t>
  </si>
  <si>
    <t>c:\data\co\000924\fld1660</t>
  </si>
  <si>
    <t>c:\data\co\000924\fld1661</t>
  </si>
  <si>
    <t>c:\data\co\000924\fld1662</t>
  </si>
  <si>
    <t>c:\data\co\000924\fld1663</t>
  </si>
  <si>
    <t>c:\data\co\000924\fld1664</t>
  </si>
  <si>
    <t>c:\data\co\000924\fld1665</t>
  </si>
  <si>
    <t>c:\data\co\000924\fld1666</t>
  </si>
  <si>
    <t>c:\data\co\000924\fld1667</t>
  </si>
  <si>
    <t>c:\data\co\000924\fld1668</t>
  </si>
  <si>
    <t>c:\data\co\000924\fld1669</t>
  </si>
  <si>
    <t>c:\data\co\000924\fld1670</t>
  </si>
  <si>
    <t>c:\data\co\000924\fld1671</t>
  </si>
  <si>
    <t>c:\data\co\000924\fld1672</t>
  </si>
  <si>
    <t>c:\data\co\000924\fld1673</t>
  </si>
  <si>
    <t>c:\data\co\000924\fld1674</t>
  </si>
  <si>
    <t>c:\data\co\000924\fld1675</t>
  </si>
  <si>
    <t>c:\data\co\000924\fld1676</t>
  </si>
  <si>
    <t>c:\data\co\000924\fld1677</t>
  </si>
  <si>
    <t>c:\data\co\000924\fld1678</t>
  </si>
  <si>
    <t>c:\data\co\000924\fld1679</t>
  </si>
  <si>
    <t>c:\data\co\000924\fld1680</t>
  </si>
  <si>
    <t>c:\data\co\000924\fld1681</t>
  </si>
  <si>
    <t>c:\data\co\000924\fld1682</t>
  </si>
  <si>
    <t>c:\data\co\000924\fld1683</t>
  </si>
  <si>
    <t>c:\data\co\000924\fld1684</t>
  </si>
  <si>
    <t>c:\data\co\000924\fld1685</t>
  </si>
  <si>
    <t>c:\data\co\000924\fld1686</t>
  </si>
  <si>
    <t>c:\data\co\000924\fld1687</t>
  </si>
  <si>
    <t>c:\data\co\000924\fld1688</t>
  </si>
  <si>
    <t>c:\data\co\000924\fld1689</t>
  </si>
  <si>
    <t>c:\data\co\000924\fld1690</t>
  </si>
  <si>
    <t>c:\data\co\000924\fld1691</t>
  </si>
  <si>
    <t>c:\data\co\000924\fld1692</t>
  </si>
  <si>
    <t>c:\data\co\000924\fld1693</t>
  </si>
  <si>
    <t>c:\data\co\000924\fld1694</t>
  </si>
  <si>
    <t>c:\data\co\000924\fld1695</t>
  </si>
  <si>
    <t>c:\data\co\000924\fld1696</t>
  </si>
  <si>
    <t>c:\data\co\000924\fld1697</t>
  </si>
  <si>
    <t>c:\data\co\000924\fld1698</t>
  </si>
  <si>
    <t>c:\data\co\000924\fld1699</t>
  </si>
  <si>
    <t>c:\data\co\000924\fld1700</t>
  </si>
  <si>
    <t>c:\data\co\000924\fld1701</t>
  </si>
  <si>
    <t>c:\data\co\000924\fld1702</t>
  </si>
  <si>
    <t>c:\data\co\000924\fld1703</t>
  </si>
  <si>
    <t>c:\data\co\000924\fld1704</t>
  </si>
  <si>
    <t>c:\data\co\000924\fld1705</t>
  </si>
  <si>
    <t>c:\data\co\000924\fld1706</t>
  </si>
  <si>
    <t>c:\data\co\000924\fld1707</t>
  </si>
  <si>
    <t>c:\data\co\000924\fld1708</t>
  </si>
  <si>
    <t>c:\data\co\000924\fld1709</t>
  </si>
  <si>
    <t>c:\data\co\000924\fld1710</t>
  </si>
  <si>
    <t>c:\data\co\000924\fld1711</t>
  </si>
  <si>
    <t>c:\data\co\000924\fld1712</t>
  </si>
  <si>
    <t>c:\data\co\000924\fld1713</t>
  </si>
  <si>
    <t>c:\data\co\000924\fld1714</t>
  </si>
  <si>
    <t>c:\data\co\000924\fld1715</t>
  </si>
  <si>
    <t>c:\data\co\000924\fld1716</t>
  </si>
  <si>
    <t>c:\data\co\000924\fld1717</t>
  </si>
  <si>
    <t>c:\data\co\000924\fld1718</t>
  </si>
  <si>
    <t>c:\data\co\000924\fld1719</t>
  </si>
  <si>
    <t>c:\data\co\000924\fld1720</t>
  </si>
  <si>
    <t>c:\data\co\000924\fld1721</t>
  </si>
  <si>
    <t>c:\data\co\000924\fld1722</t>
  </si>
  <si>
    <t>c:\data\co\000924\fld1723</t>
  </si>
  <si>
    <t>c:\data\co\000924\fld1724</t>
  </si>
  <si>
    <t>c:\data\co\000924\fld1725</t>
  </si>
  <si>
    <t>c:\data\co\000924\fld1726</t>
  </si>
  <si>
    <t>c:\data\co\000924\fld1727</t>
  </si>
  <si>
    <t>c:\data\co\000924\fld1728</t>
  </si>
  <si>
    <t>c:\data\co\000924\fld1729</t>
  </si>
  <si>
    <t>c:\data\co\000924\fld1730</t>
  </si>
  <si>
    <t>c:\data\co\000924\fld1731</t>
  </si>
  <si>
    <t>c:\data\co\000924\fld1732</t>
  </si>
  <si>
    <t>c:\data\co\000924\fld1733</t>
  </si>
  <si>
    <t>c:\data\co\000924\fld1734</t>
  </si>
  <si>
    <t>c:\data\co\000924\fld1735</t>
  </si>
  <si>
    <t>c:\data\co\000924\fld1736</t>
  </si>
  <si>
    <t>c:\data\co\000924\fld1737</t>
  </si>
  <si>
    <t>c:\data\co\000924\fld1738</t>
  </si>
  <si>
    <t>c:\data\co\000924\fld1739</t>
  </si>
  <si>
    <t>c:\data\co\000924\fld1740</t>
  </si>
  <si>
    <t>c:\data\co\000924\fld1741</t>
  </si>
  <si>
    <t>c:\data\co\000924\fld1742</t>
  </si>
  <si>
    <t>c:\data\co\000924\fld1743</t>
  </si>
  <si>
    <t>c:\data\co\000924\fld1744</t>
  </si>
  <si>
    <t>c:\data\co\000924\fld1745</t>
  </si>
  <si>
    <t>c:\data\co\000924\fld1746</t>
  </si>
  <si>
    <t>c:\data\co\000924\fld1747</t>
  </si>
  <si>
    <t>c:\data\co\000924\fld1748</t>
  </si>
  <si>
    <t>c:\data\co\000924\fld1749</t>
  </si>
  <si>
    <t>c:\data\co\000924\fld1750</t>
  </si>
  <si>
    <t>c:\data\co\000924\fld1751</t>
  </si>
  <si>
    <t>c:\data\co\000924\fld1752</t>
  </si>
  <si>
    <t>c:\data\co\000924\fld1753</t>
  </si>
  <si>
    <t>c:\data\co\000924\fld1754</t>
  </si>
  <si>
    <t>c:\data\co\000924\fld1755</t>
  </si>
  <si>
    <t>c:\data\co\000924\fld1756</t>
  </si>
  <si>
    <t>c:\data\co\000924\fld1757</t>
  </si>
  <si>
    <t>c:\data\co\000924\fld1758</t>
  </si>
  <si>
    <t>c:\data\co\000924\fld1759</t>
  </si>
  <si>
    <t>c:\data\co\000924\fld1760</t>
  </si>
  <si>
    <t>c:\data\co\000924\fld1761</t>
  </si>
  <si>
    <t>c:\data\co\000924\fld1762</t>
  </si>
  <si>
    <t>c:\data\co\000924\fld1763</t>
  </si>
  <si>
    <t>c:\data\co\000924\fld1764</t>
  </si>
  <si>
    <t>c:\data\co\000924\fld1765</t>
  </si>
  <si>
    <t>c:\data\co\000924\fld1766</t>
  </si>
  <si>
    <t>c:\data\co\000924\fld1767</t>
  </si>
  <si>
    <t>c:\data\co\000924\fld1768</t>
  </si>
  <si>
    <t>c:\data\co\000924\fld1769</t>
  </si>
  <si>
    <t>c:\data\co\000924\fld1770</t>
  </si>
  <si>
    <t>c:\data\co\000924\fld1771</t>
  </si>
  <si>
    <t>c:\data\co\000924\fld1772</t>
  </si>
  <si>
    <t>c:\data\co\000924\fld1773</t>
  </si>
  <si>
    <t>c:\data\co\000924\fld1774</t>
  </si>
  <si>
    <t>c:\data\co\000924\fld1775</t>
  </si>
  <si>
    <t>c:\data\co\000924\fld1776</t>
  </si>
  <si>
    <t>c:\data\co\000924\fld1777</t>
  </si>
  <si>
    <t>c:\data\co\000924\fld1778</t>
  </si>
  <si>
    <t>c:\data\co\000924\fld1779</t>
  </si>
  <si>
    <t>c:\data\co\000924\fld1780</t>
  </si>
  <si>
    <t>c:\data\co\000924\fld1781</t>
  </si>
  <si>
    <t>c:\data\co\000924\fld1782</t>
  </si>
  <si>
    <t>c:\data\co\000924\fld1783</t>
  </si>
  <si>
    <t>c:\data\co\000924\fld1784</t>
  </si>
  <si>
    <t>c:\data\co\000924\fld1785</t>
  </si>
  <si>
    <t>c:\data\co\000924\fld1786</t>
  </si>
  <si>
    <t>c:\data\co\000924\fld1787</t>
  </si>
  <si>
    <t>c:\data\co\000924\fld1788</t>
  </si>
  <si>
    <t>c:\data\co\000924\fld1789</t>
  </si>
  <si>
    <t>c:\data\co\000924\fld1790</t>
  </si>
  <si>
    <t>c:\data\co\000924\fld1791</t>
  </si>
  <si>
    <t>c:\data\co\000924\fld1792</t>
  </si>
  <si>
    <t>c:\data\co\000924\fld1793</t>
  </si>
  <si>
    <t>c:\data\co\000924\fld1794</t>
  </si>
  <si>
    <t>c:\data\co\000924\fld1795</t>
  </si>
  <si>
    <t>c:\data\co\000924\fld1796</t>
  </si>
  <si>
    <t>c:\data\co\000924\fld1797</t>
  </si>
  <si>
    <t>c:\data\co\000924\fld1798</t>
  </si>
  <si>
    <t>c:\data\co\000924\fld1799</t>
  </si>
  <si>
    <t>c:\data\co\000924\fld1800</t>
  </si>
  <si>
    <t>c:\data\co\000924\fld1801</t>
  </si>
  <si>
    <t>c:\data\co\000924\fld1802</t>
  </si>
  <si>
    <t>c:\data\co\000924\fld1803</t>
  </si>
  <si>
    <t>c:\data\co\000924\fld1804</t>
  </si>
  <si>
    <t>c:\data\co\000924\fld1805</t>
  </si>
  <si>
    <t>c:\data\co\000924\fld1806</t>
  </si>
  <si>
    <t>c:\data\co\000924\fld1807</t>
  </si>
  <si>
    <t>c:\data\co\000924\fld1808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</si>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</sst>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2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A474">
      <selection activeCell="B484" sqref="B5:B484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427</v>
      </c>
      <c r="B3" t="s">
        <v>428</v>
      </c>
      <c r="C3" t="s">
        <v>429</v>
      </c>
      <c r="E3" t="s">
        <v>430</v>
      </c>
      <c r="F3" t="s">
        <v>431</v>
      </c>
      <c r="H3" t="s">
        <v>432</v>
      </c>
      <c r="I3" t="s">
        <v>433</v>
      </c>
      <c r="K3" t="s">
        <v>434</v>
      </c>
      <c r="L3" t="s">
        <v>435</v>
      </c>
      <c r="M3" t="s">
        <v>436</v>
      </c>
      <c r="N3" t="s">
        <v>437</v>
      </c>
      <c r="O3" t="s">
        <v>438</v>
      </c>
      <c r="P3" t="s">
        <v>439</v>
      </c>
      <c r="Q3" t="s">
        <v>440</v>
      </c>
    </row>
    <row r="4" spans="11:17" ht="12.75">
      <c r="K4" t="s">
        <v>441</v>
      </c>
      <c r="M4" t="s">
        <v>442</v>
      </c>
      <c r="N4" t="s">
        <v>443</v>
      </c>
      <c r="O4">
        <v>277</v>
      </c>
      <c r="P4">
        <v>211.57039999999998</v>
      </c>
      <c r="Q4">
        <v>212.6091</v>
      </c>
    </row>
    <row r="5" spans="1:16" ht="12.75">
      <c r="A5" t="s">
        <v>0</v>
      </c>
      <c r="B5" s="1">
        <v>36797</v>
      </c>
      <c r="C5" s="2">
        <v>0.002349537037037037</v>
      </c>
      <c r="D5" t="s">
        <v>436</v>
      </c>
      <c r="E5">
        <v>0.671</v>
      </c>
      <c r="F5">
        <v>10.9502</v>
      </c>
      <c r="G5" t="s">
        <v>437</v>
      </c>
      <c r="H5">
        <v>1.661</v>
      </c>
      <c r="I5">
        <v>109.2823</v>
      </c>
      <c r="K5" s="2">
        <v>0.001388888888888889</v>
      </c>
      <c r="L5" s="3">
        <f>B5-DATE(1999,12,31)+K5</f>
        <v>272.00138888888887</v>
      </c>
      <c r="M5">
        <f>500*F5/AVERAGE($Q$47,$P$6)</f>
        <v>574.9987747586275</v>
      </c>
      <c r="N5">
        <f aca="true" t="shared" si="0" ref="N5:N16">(277-103)/(-62+(AVERAGE($P$4,$P$47)))*I5+277-((277-103)/(-62+(AVERAGE($P$4,$P$47)))*210)</f>
        <v>162.49757953399214</v>
      </c>
      <c r="P5" t="s">
        <v>436</v>
      </c>
    </row>
    <row r="6" spans="1:17" ht="12.75">
      <c r="A6" t="s">
        <v>1</v>
      </c>
      <c r="B6" s="1">
        <v>36797</v>
      </c>
      <c r="C6" s="2">
        <v>0.004432870370370371</v>
      </c>
      <c r="D6" t="s">
        <v>436</v>
      </c>
      <c r="E6">
        <v>0.671</v>
      </c>
      <c r="F6">
        <v>11.4392</v>
      </c>
      <c r="G6" t="s">
        <v>437</v>
      </c>
      <c r="H6">
        <v>1.661</v>
      </c>
      <c r="I6">
        <v>109.9231</v>
      </c>
      <c r="K6" s="2">
        <v>0.003472222222222222</v>
      </c>
      <c r="L6" s="3">
        <f aca="true" t="shared" si="1" ref="L6:L69">B6-DATE(1999,12,31)+K6</f>
        <v>272.00347222222223</v>
      </c>
      <c r="M6">
        <f aca="true" t="shared" si="2" ref="M6:M44">500*F6/AVERAGE($Q$47,$P$6)</f>
        <v>600.6763332376478</v>
      </c>
      <c r="N6">
        <f t="shared" si="0"/>
        <v>163.2260825779915</v>
      </c>
      <c r="P6">
        <v>9.462533333333333</v>
      </c>
      <c r="Q6">
        <v>8.8287</v>
      </c>
    </row>
    <row r="7" spans="1:14" ht="12.75">
      <c r="A7" t="s">
        <v>2</v>
      </c>
      <c r="B7" s="1">
        <v>36797</v>
      </c>
      <c r="C7" s="2">
        <v>0.006516203703703704</v>
      </c>
      <c r="D7" t="s">
        <v>436</v>
      </c>
      <c r="E7">
        <v>0.671</v>
      </c>
      <c r="F7">
        <v>10.9772</v>
      </c>
      <c r="G7" t="s">
        <v>437</v>
      </c>
      <c r="H7">
        <v>1.663</v>
      </c>
      <c r="I7">
        <v>112.0278</v>
      </c>
      <c r="K7" s="2">
        <v>0.005555555555555556</v>
      </c>
      <c r="L7" s="3">
        <f t="shared" si="1"/>
        <v>272.00555555555553</v>
      </c>
      <c r="M7">
        <f t="shared" si="2"/>
        <v>576.4165540611501</v>
      </c>
      <c r="N7">
        <f t="shared" si="0"/>
        <v>165.6188421858341</v>
      </c>
    </row>
    <row r="8" spans="1:14" ht="12.75">
      <c r="A8" t="s">
        <v>3</v>
      </c>
      <c r="B8" s="1">
        <v>36797</v>
      </c>
      <c r="C8" s="2">
        <v>0.008599537037037036</v>
      </c>
      <c r="D8" t="s">
        <v>436</v>
      </c>
      <c r="E8">
        <v>0.671</v>
      </c>
      <c r="F8">
        <v>11.2693</v>
      </c>
      <c r="G8" t="s">
        <v>437</v>
      </c>
      <c r="H8">
        <v>1.663</v>
      </c>
      <c r="I8">
        <v>109.1031</v>
      </c>
      <c r="K8" s="2">
        <v>0.007638888888888889</v>
      </c>
      <c r="L8" s="3">
        <f t="shared" si="1"/>
        <v>272.0076388888889</v>
      </c>
      <c r="M8">
        <f t="shared" si="2"/>
        <v>591.754825700663</v>
      </c>
      <c r="N8">
        <f t="shared" si="0"/>
        <v>162.2938533394155</v>
      </c>
    </row>
    <row r="9" spans="1:14" ht="12.75">
      <c r="A9" t="s">
        <v>4</v>
      </c>
      <c r="B9" s="1">
        <v>36797</v>
      </c>
      <c r="C9" s="2">
        <v>0.01074074074074074</v>
      </c>
      <c r="D9" t="s">
        <v>436</v>
      </c>
      <c r="E9">
        <v>0.671</v>
      </c>
      <c r="F9">
        <v>11.7169</v>
      </c>
      <c r="G9" t="s">
        <v>437</v>
      </c>
      <c r="H9">
        <v>1.665</v>
      </c>
      <c r="I9">
        <v>108.7094</v>
      </c>
      <c r="K9" s="2">
        <v>0.009722222222222222</v>
      </c>
      <c r="L9" s="3">
        <f t="shared" si="1"/>
        <v>272.0097222222222</v>
      </c>
      <c r="M9">
        <f t="shared" si="2"/>
        <v>615.2584559158155</v>
      </c>
      <c r="N9">
        <f t="shared" si="0"/>
        <v>161.84626961840652</v>
      </c>
    </row>
    <row r="10" spans="1:14" ht="12.75">
      <c r="A10" t="s">
        <v>5</v>
      </c>
      <c r="B10" s="1">
        <v>36797</v>
      </c>
      <c r="C10" s="2">
        <v>0.012766203703703703</v>
      </c>
      <c r="D10" t="s">
        <v>436</v>
      </c>
      <c r="E10">
        <v>0.675</v>
      </c>
      <c r="F10">
        <v>11.5139</v>
      </c>
      <c r="G10" t="s">
        <v>437</v>
      </c>
      <c r="H10">
        <v>1.666</v>
      </c>
      <c r="I10">
        <v>108.4343</v>
      </c>
      <c r="K10" s="2">
        <v>0.011805555555555555</v>
      </c>
      <c r="L10" s="3">
        <f t="shared" si="1"/>
        <v>272.01180555555555</v>
      </c>
      <c r="M10">
        <f t="shared" si="2"/>
        <v>604.598855974627</v>
      </c>
      <c r="N10">
        <f t="shared" si="0"/>
        <v>161.5335180775135</v>
      </c>
    </row>
    <row r="11" spans="1:14" ht="12.75">
      <c r="A11" t="s">
        <v>6</v>
      </c>
      <c r="B11" s="1">
        <v>36797</v>
      </c>
      <c r="C11" s="2">
        <v>0.01486111111111111</v>
      </c>
      <c r="D11" t="s">
        <v>436</v>
      </c>
      <c r="E11">
        <v>0.671</v>
      </c>
      <c r="F11">
        <v>11.4987</v>
      </c>
      <c r="G11" t="s">
        <v>437</v>
      </c>
      <c r="H11">
        <v>1.661</v>
      </c>
      <c r="I11">
        <v>109.9878</v>
      </c>
      <c r="K11" s="2">
        <v>0.013888888888888888</v>
      </c>
      <c r="L11" s="3">
        <f t="shared" si="1"/>
        <v>272.0138888888889</v>
      </c>
      <c r="M11">
        <f t="shared" si="2"/>
        <v>603.8006987376513</v>
      </c>
      <c r="N11">
        <f t="shared" si="0"/>
        <v>163.29963773864498</v>
      </c>
    </row>
    <row r="12" spans="1:14" ht="12.75">
      <c r="A12" t="s">
        <v>7</v>
      </c>
      <c r="B12" s="1">
        <v>36797</v>
      </c>
      <c r="C12" s="2">
        <v>0.016944444444444443</v>
      </c>
      <c r="D12" t="s">
        <v>436</v>
      </c>
      <c r="E12">
        <v>0.67</v>
      </c>
      <c r="F12">
        <v>11.0574</v>
      </c>
      <c r="G12" t="s">
        <v>437</v>
      </c>
      <c r="H12">
        <v>1.661</v>
      </c>
      <c r="I12">
        <v>106.283</v>
      </c>
      <c r="K12" s="2">
        <v>0.015972222222222224</v>
      </c>
      <c r="L12" s="3">
        <f t="shared" si="1"/>
        <v>272.0159722222222</v>
      </c>
      <c r="M12">
        <f t="shared" si="2"/>
        <v>580.6278836930875</v>
      </c>
      <c r="N12">
        <f t="shared" si="0"/>
        <v>159.0877805641616</v>
      </c>
    </row>
    <row r="13" spans="1:14" ht="12.75">
      <c r="A13" t="s">
        <v>8</v>
      </c>
      <c r="B13" s="1">
        <v>36797</v>
      </c>
      <c r="C13" s="2">
        <v>0.01902777777777778</v>
      </c>
      <c r="D13" t="s">
        <v>436</v>
      </c>
      <c r="E13">
        <v>0.671</v>
      </c>
      <c r="F13">
        <v>10.9513</v>
      </c>
      <c r="G13" t="s">
        <v>437</v>
      </c>
      <c r="H13">
        <v>1.663</v>
      </c>
      <c r="I13">
        <v>110.786</v>
      </c>
      <c r="K13" s="2">
        <v>0.018055555555555557</v>
      </c>
      <c r="L13" s="3">
        <f t="shared" si="1"/>
        <v>272.0180555555556</v>
      </c>
      <c r="M13">
        <f t="shared" si="2"/>
        <v>575.0565361376191</v>
      </c>
      <c r="N13">
        <f t="shared" si="0"/>
        <v>164.20708332185401</v>
      </c>
    </row>
    <row r="14" spans="1:14" ht="12.75">
      <c r="A14" t="s">
        <v>9</v>
      </c>
      <c r="B14" s="1">
        <v>36797</v>
      </c>
      <c r="C14" s="2">
        <v>0.02111111111111111</v>
      </c>
      <c r="D14" t="s">
        <v>436</v>
      </c>
      <c r="E14">
        <v>0.67</v>
      </c>
      <c r="F14">
        <v>10.9251</v>
      </c>
      <c r="G14" t="s">
        <v>437</v>
      </c>
      <c r="H14">
        <v>1.663</v>
      </c>
      <c r="I14">
        <v>106.3833</v>
      </c>
      <c r="K14" s="2">
        <v>0.02013888888888889</v>
      </c>
      <c r="L14" s="3">
        <f t="shared" si="1"/>
        <v>272.0201388888889</v>
      </c>
      <c r="M14">
        <f t="shared" si="2"/>
        <v>573.6807651107268</v>
      </c>
      <c r="N14">
        <f t="shared" si="0"/>
        <v>159.20180811614838</v>
      </c>
    </row>
    <row r="15" spans="1:14" ht="12.75">
      <c r="A15" t="s">
        <v>10</v>
      </c>
      <c r="B15" s="1">
        <v>36797</v>
      </c>
      <c r="C15" s="2">
        <v>0.023194444444444445</v>
      </c>
      <c r="D15" t="s">
        <v>436</v>
      </c>
      <c r="E15">
        <v>0.67</v>
      </c>
      <c r="F15">
        <v>10.8444</v>
      </c>
      <c r="G15" t="s">
        <v>437</v>
      </c>
      <c r="H15">
        <v>1.663</v>
      </c>
      <c r="I15">
        <v>106.811</v>
      </c>
      <c r="K15" s="2">
        <v>0.022222222222222223</v>
      </c>
      <c r="L15" s="3">
        <f t="shared" si="1"/>
        <v>272.02222222222224</v>
      </c>
      <c r="M15">
        <f t="shared" si="2"/>
        <v>569.4431803065204</v>
      </c>
      <c r="N15">
        <f t="shared" si="0"/>
        <v>159.68804524461055</v>
      </c>
    </row>
    <row r="16" spans="1:14" ht="12.75">
      <c r="A16" t="s">
        <v>11</v>
      </c>
      <c r="B16" s="1">
        <v>36797</v>
      </c>
      <c r="C16" s="2">
        <v>0.025277777777777777</v>
      </c>
      <c r="D16" t="s">
        <v>436</v>
      </c>
      <c r="E16">
        <v>0.671</v>
      </c>
      <c r="F16">
        <v>11.0591</v>
      </c>
      <c r="G16" t="s">
        <v>437</v>
      </c>
      <c r="H16">
        <v>1.665</v>
      </c>
      <c r="I16">
        <v>106.8552</v>
      </c>
      <c r="K16" s="2">
        <v>0.024305555555555556</v>
      </c>
      <c r="L16" s="3">
        <f t="shared" si="1"/>
        <v>272.02430555555554</v>
      </c>
      <c r="M16">
        <f t="shared" si="2"/>
        <v>580.7171512788019</v>
      </c>
      <c r="N16">
        <f t="shared" si="0"/>
        <v>159.73829467429962</v>
      </c>
    </row>
    <row r="17" spans="1:14" ht="12.75">
      <c r="A17" t="s">
        <v>444</v>
      </c>
      <c r="B17" s="1">
        <v>36797</v>
      </c>
      <c r="C17">
        <f>AVERAGE(C16,C18)</f>
        <v>0.027366898148148147</v>
      </c>
      <c r="D17" t="s">
        <v>436</v>
      </c>
      <c r="E17" t="s">
        <v>444</v>
      </c>
      <c r="F17" t="s">
        <v>444</v>
      </c>
      <c r="G17" t="s">
        <v>437</v>
      </c>
      <c r="H17" t="s">
        <v>444</v>
      </c>
      <c r="I17" t="s">
        <v>444</v>
      </c>
      <c r="K17" s="2">
        <v>0.02638888888888889</v>
      </c>
      <c r="L17" s="3">
        <f t="shared" si="1"/>
        <v>272.0263888888889</v>
      </c>
      <c r="M17" t="s">
        <v>444</v>
      </c>
      <c r="N17" t="s">
        <v>444</v>
      </c>
    </row>
    <row r="18" spans="1:14" ht="12.75">
      <c r="A18" t="s">
        <v>12</v>
      </c>
      <c r="B18" s="1">
        <v>36797</v>
      </c>
      <c r="C18" s="2">
        <v>0.029456018518518517</v>
      </c>
      <c r="D18" t="s">
        <v>436</v>
      </c>
      <c r="E18">
        <v>0.67</v>
      </c>
      <c r="F18">
        <v>10.4737</v>
      </c>
      <c r="G18" t="s">
        <v>437</v>
      </c>
      <c r="H18">
        <v>1.663</v>
      </c>
      <c r="I18">
        <v>103.0848</v>
      </c>
      <c r="K18" s="2">
        <v>0.02847222222222222</v>
      </c>
      <c r="L18" s="3">
        <f t="shared" si="1"/>
        <v>272.0284722222222</v>
      </c>
      <c r="M18">
        <f t="shared" si="2"/>
        <v>549.9775955863305</v>
      </c>
      <c r="N18">
        <f>(277-103)/(-62+(AVERAGE($P$4,$P$47)))*I18+277-((277-103)/(-62+(AVERAGE($P$4,$P$47)))*210)</f>
        <v>155.45185916073015</v>
      </c>
    </row>
    <row r="19" spans="1:14" ht="12.75">
      <c r="A19" t="s">
        <v>444</v>
      </c>
      <c r="B19" s="1">
        <v>36797</v>
      </c>
      <c r="C19">
        <f>AVERAGE(C18,C20)</f>
        <v>0.031539351851851846</v>
      </c>
      <c r="D19" t="s">
        <v>436</v>
      </c>
      <c r="E19" t="s">
        <v>444</v>
      </c>
      <c r="F19" t="s">
        <v>444</v>
      </c>
      <c r="G19" t="s">
        <v>437</v>
      </c>
      <c r="H19" t="s">
        <v>444</v>
      </c>
      <c r="I19" t="s">
        <v>444</v>
      </c>
      <c r="K19" s="2">
        <v>0.030555555555555555</v>
      </c>
      <c r="L19" s="3">
        <f t="shared" si="1"/>
        <v>272.03055555555557</v>
      </c>
      <c r="M19" t="s">
        <v>444</v>
      </c>
      <c r="N19" t="s">
        <v>444</v>
      </c>
    </row>
    <row r="20" spans="1:14" ht="12.75">
      <c r="A20" t="s">
        <v>13</v>
      </c>
      <c r="B20" s="1">
        <v>36797</v>
      </c>
      <c r="C20" s="2">
        <v>0.03362268518518518</v>
      </c>
      <c r="D20" t="s">
        <v>436</v>
      </c>
      <c r="E20">
        <v>0.67</v>
      </c>
      <c r="F20">
        <v>10.9059</v>
      </c>
      <c r="G20" t="s">
        <v>437</v>
      </c>
      <c r="H20">
        <v>1.663</v>
      </c>
      <c r="I20">
        <v>101.1965</v>
      </c>
      <c r="K20" s="2">
        <v>0.03263888888888889</v>
      </c>
      <c r="L20" s="3">
        <f t="shared" si="1"/>
        <v>272.03263888888887</v>
      </c>
      <c r="M20">
        <f t="shared" si="2"/>
        <v>572.6725664955998</v>
      </c>
      <c r="N20">
        <f>(277-103)/(-62+(AVERAGE($P$4,$P$47)))*I20+277-((277-103)/(-62+(AVERAGE($P$4,$P$47)))*210)</f>
        <v>153.30511712267761</v>
      </c>
    </row>
    <row r="21" spans="1:14" ht="12.75">
      <c r="A21" t="s">
        <v>14</v>
      </c>
      <c r="B21" s="1">
        <v>36797</v>
      </c>
      <c r="C21" s="2">
        <v>0.03570601851851852</v>
      </c>
      <c r="D21" t="s">
        <v>436</v>
      </c>
      <c r="E21">
        <v>0.67</v>
      </c>
      <c r="F21">
        <v>11.4137</v>
      </c>
      <c r="G21" t="s">
        <v>437</v>
      </c>
      <c r="H21">
        <v>1.663</v>
      </c>
      <c r="I21">
        <v>102.4403</v>
      </c>
      <c r="K21" s="2">
        <v>0.034722222222222224</v>
      </c>
      <c r="L21" s="3">
        <f t="shared" si="1"/>
        <v>272.03472222222223</v>
      </c>
      <c r="M21">
        <f t="shared" si="2"/>
        <v>599.3373194519321</v>
      </c>
      <c r="N21">
        <f>(277-103)/(-62+(AVERAGE($P$4,$P$47)))*I21+277-((277-103)/(-62+(AVERAGE($P$4,$P$47)))*210)</f>
        <v>154.71914971650793</v>
      </c>
    </row>
    <row r="22" spans="1:14" ht="12.75">
      <c r="A22" t="s">
        <v>444</v>
      </c>
      <c r="B22" s="1">
        <v>36797</v>
      </c>
      <c r="C22">
        <f>AVERAGE(C21,C23)</f>
        <v>0.03778935185185185</v>
      </c>
      <c r="D22" t="s">
        <v>436</v>
      </c>
      <c r="E22" t="s">
        <v>444</v>
      </c>
      <c r="F22" t="s">
        <v>444</v>
      </c>
      <c r="G22" t="s">
        <v>437</v>
      </c>
      <c r="H22" t="s">
        <v>444</v>
      </c>
      <c r="I22" t="s">
        <v>444</v>
      </c>
      <c r="K22" s="2">
        <v>0.03680555555555556</v>
      </c>
      <c r="L22" s="3">
        <f t="shared" si="1"/>
        <v>272.03680555555553</v>
      </c>
      <c r="M22" t="s">
        <v>444</v>
      </c>
      <c r="N22" t="s">
        <v>444</v>
      </c>
    </row>
    <row r="23" spans="1:14" ht="12.75">
      <c r="A23" t="s">
        <v>15</v>
      </c>
      <c r="B23" s="1">
        <v>36797</v>
      </c>
      <c r="C23" s="2">
        <v>0.039872685185185185</v>
      </c>
      <c r="D23" t="s">
        <v>436</v>
      </c>
      <c r="E23">
        <v>0.673</v>
      </c>
      <c r="F23">
        <v>10.9922</v>
      </c>
      <c r="G23" t="s">
        <v>437</v>
      </c>
      <c r="H23">
        <v>1.665</v>
      </c>
      <c r="I23">
        <v>100.5797</v>
      </c>
      <c r="K23" s="2">
        <v>0.03888888888888889</v>
      </c>
      <c r="L23" s="3">
        <f t="shared" si="1"/>
        <v>272.0388888888889</v>
      </c>
      <c r="M23">
        <f t="shared" si="2"/>
        <v>577.2042092292182</v>
      </c>
      <c r="N23">
        <f>(277-103)/(-62+(AVERAGE($P$4,$P$47)))*I23+277-((277-103)/(-62+(AVERAGE($P$4,$P$47)))*210)</f>
        <v>152.60389883688046</v>
      </c>
    </row>
    <row r="24" spans="1:14" ht="12.75">
      <c r="A24" t="s">
        <v>444</v>
      </c>
      <c r="B24" s="1">
        <v>36797</v>
      </c>
      <c r="C24">
        <f>AVERAGE(C23,C25)</f>
        <v>0.04196180555555556</v>
      </c>
      <c r="D24" t="s">
        <v>436</v>
      </c>
      <c r="E24" t="s">
        <v>444</v>
      </c>
      <c r="F24" t="s">
        <v>444</v>
      </c>
      <c r="G24" t="s">
        <v>437</v>
      </c>
      <c r="H24" t="s">
        <v>444</v>
      </c>
      <c r="I24" t="s">
        <v>444</v>
      </c>
      <c r="K24" s="2">
        <v>0.04097222222222222</v>
      </c>
      <c r="L24" s="3">
        <f t="shared" si="1"/>
        <v>272.0409722222222</v>
      </c>
      <c r="M24" t="s">
        <v>444</v>
      </c>
      <c r="N24" t="s">
        <v>444</v>
      </c>
    </row>
    <row r="25" spans="1:14" ht="12.75">
      <c r="A25" t="s">
        <v>16</v>
      </c>
      <c r="B25" s="1">
        <v>36797</v>
      </c>
      <c r="C25" s="2">
        <v>0.04405092592592593</v>
      </c>
      <c r="D25" t="s">
        <v>436</v>
      </c>
      <c r="E25">
        <v>0.671</v>
      </c>
      <c r="F25">
        <v>10.4871</v>
      </c>
      <c r="G25" t="s">
        <v>437</v>
      </c>
      <c r="H25">
        <v>1.665</v>
      </c>
      <c r="I25">
        <v>103.365</v>
      </c>
      <c r="K25" s="2">
        <v>0.04305555555555556</v>
      </c>
      <c r="L25" s="3">
        <f t="shared" si="1"/>
        <v>272.04305555555555</v>
      </c>
      <c r="M25">
        <f t="shared" si="2"/>
        <v>550.681234203138</v>
      </c>
      <c r="N25">
        <f aca="true" t="shared" si="3" ref="N25:N32">(277-103)/(-62+(AVERAGE($P$4,$P$47)))*I25+277-((277-103)/(-62+(AVERAGE($P$4,$P$47)))*210)</f>
        <v>155.77040871274116</v>
      </c>
    </row>
    <row r="26" spans="1:14" ht="12.75">
      <c r="A26" t="s">
        <v>17</v>
      </c>
      <c r="B26" s="1">
        <v>36797</v>
      </c>
      <c r="C26" s="2">
        <v>0.046134259259259264</v>
      </c>
      <c r="D26" t="s">
        <v>436</v>
      </c>
      <c r="E26">
        <v>0.67</v>
      </c>
      <c r="F26">
        <v>10.5494</v>
      </c>
      <c r="G26" t="s">
        <v>437</v>
      </c>
      <c r="H26">
        <v>1.661</v>
      </c>
      <c r="I26">
        <v>101.7081</v>
      </c>
      <c r="K26" s="2">
        <v>0.04513888888888889</v>
      </c>
      <c r="L26" s="3">
        <f t="shared" si="1"/>
        <v>272.0451388888889</v>
      </c>
      <c r="M26">
        <f t="shared" si="2"/>
        <v>553.9526286678475</v>
      </c>
      <c r="N26">
        <f t="shared" si="3"/>
        <v>153.88673721835508</v>
      </c>
    </row>
    <row r="27" spans="1:14" ht="12.75">
      <c r="A27" t="s">
        <v>18</v>
      </c>
      <c r="B27" s="1">
        <v>36797</v>
      </c>
      <c r="C27" s="2">
        <v>0.04821759259259259</v>
      </c>
      <c r="D27" t="s">
        <v>436</v>
      </c>
      <c r="E27">
        <v>0.676</v>
      </c>
      <c r="F27">
        <v>11.1443</v>
      </c>
      <c r="G27" t="s">
        <v>437</v>
      </c>
      <c r="H27">
        <v>1.666</v>
      </c>
      <c r="I27">
        <v>103.9995</v>
      </c>
      <c r="K27" s="2">
        <v>0.04722222222222222</v>
      </c>
      <c r="L27" s="3">
        <f t="shared" si="1"/>
        <v>272.0472222222222</v>
      </c>
      <c r="M27">
        <f t="shared" si="2"/>
        <v>585.1910326334288</v>
      </c>
      <c r="N27">
        <f t="shared" si="3"/>
        <v>156.49174950771246</v>
      </c>
    </row>
    <row r="28" spans="1:14" ht="12.75">
      <c r="A28" t="s">
        <v>19</v>
      </c>
      <c r="B28" s="1">
        <v>36797</v>
      </c>
      <c r="C28" s="2">
        <v>0.05030092592592592</v>
      </c>
      <c r="D28" t="s">
        <v>436</v>
      </c>
      <c r="E28">
        <v>0.671</v>
      </c>
      <c r="F28">
        <v>10.7954</v>
      </c>
      <c r="G28" t="s">
        <v>437</v>
      </c>
      <c r="H28">
        <v>1.661</v>
      </c>
      <c r="I28">
        <v>104.098</v>
      </c>
      <c r="K28" s="2">
        <v>0.049305555555555554</v>
      </c>
      <c r="L28" s="3">
        <f t="shared" si="1"/>
        <v>272.0493055555556</v>
      </c>
      <c r="M28">
        <f t="shared" si="2"/>
        <v>566.8701734241647</v>
      </c>
      <c r="N28">
        <f t="shared" si="3"/>
        <v>156.6037307028341</v>
      </c>
    </row>
    <row r="29" spans="1:14" ht="12.75">
      <c r="A29" t="s">
        <v>20</v>
      </c>
      <c r="B29" s="1">
        <v>36797</v>
      </c>
      <c r="C29" s="2">
        <v>0.05238425925925926</v>
      </c>
      <c r="D29" t="s">
        <v>436</v>
      </c>
      <c r="E29">
        <v>0.673</v>
      </c>
      <c r="F29">
        <v>11.0514</v>
      </c>
      <c r="G29" t="s">
        <v>437</v>
      </c>
      <c r="H29">
        <v>1.663</v>
      </c>
      <c r="I29">
        <v>105.0927</v>
      </c>
      <c r="K29" s="2">
        <v>0.051388888888888894</v>
      </c>
      <c r="L29" s="3">
        <f t="shared" si="1"/>
        <v>272.0513888888889</v>
      </c>
      <c r="M29">
        <f t="shared" si="2"/>
        <v>580.3128216258602</v>
      </c>
      <c r="N29">
        <f t="shared" si="3"/>
        <v>157.73457024382375</v>
      </c>
    </row>
    <row r="30" spans="1:14" ht="12.75">
      <c r="A30" t="s">
        <v>21</v>
      </c>
      <c r="B30" s="1">
        <v>36797</v>
      </c>
      <c r="C30" s="2">
        <v>0.054467592592592595</v>
      </c>
      <c r="D30" t="s">
        <v>436</v>
      </c>
      <c r="E30">
        <v>0.673</v>
      </c>
      <c r="F30">
        <v>10.8417</v>
      </c>
      <c r="G30" t="s">
        <v>437</v>
      </c>
      <c r="H30">
        <v>1.663</v>
      </c>
      <c r="I30">
        <v>110.3595</v>
      </c>
      <c r="K30" s="2">
        <v>0.05347222222222222</v>
      </c>
      <c r="L30" s="3">
        <f t="shared" si="1"/>
        <v>272.05347222222224</v>
      </c>
      <c r="M30">
        <f t="shared" si="2"/>
        <v>569.3014023762681</v>
      </c>
      <c r="N30">
        <f t="shared" si="3"/>
        <v>163.72221043130193</v>
      </c>
    </row>
    <row r="31" spans="1:14" ht="12.75">
      <c r="A31" t="s">
        <v>22</v>
      </c>
      <c r="B31" s="1">
        <v>36797</v>
      </c>
      <c r="C31" s="2">
        <v>0.05655092592592592</v>
      </c>
      <c r="D31" t="s">
        <v>436</v>
      </c>
      <c r="E31">
        <v>0.671</v>
      </c>
      <c r="F31">
        <v>10.0431</v>
      </c>
      <c r="G31" t="s">
        <v>437</v>
      </c>
      <c r="H31">
        <v>1.663</v>
      </c>
      <c r="I31">
        <v>109.9934</v>
      </c>
      <c r="K31" s="2">
        <v>0.05555555555555555</v>
      </c>
      <c r="L31" s="3">
        <f t="shared" si="1"/>
        <v>272.05555555555554</v>
      </c>
      <c r="M31">
        <f t="shared" si="2"/>
        <v>527.366641228322</v>
      </c>
      <c r="N31">
        <f t="shared" si="3"/>
        <v>163.3060041822255</v>
      </c>
    </row>
    <row r="32" spans="1:14" ht="12.75">
      <c r="A32" t="s">
        <v>23</v>
      </c>
      <c r="B32" s="1">
        <v>36797</v>
      </c>
      <c r="C32" s="2">
        <v>0.058634259259259254</v>
      </c>
      <c r="D32" t="s">
        <v>436</v>
      </c>
      <c r="E32">
        <v>0.673</v>
      </c>
      <c r="F32">
        <v>10.3999</v>
      </c>
      <c r="G32" t="s">
        <v>437</v>
      </c>
      <c r="H32">
        <v>1.663</v>
      </c>
      <c r="I32">
        <v>132.039</v>
      </c>
      <c r="K32" s="2">
        <v>0.057638888888888885</v>
      </c>
      <c r="L32" s="3">
        <f t="shared" si="1"/>
        <v>272.0576388888889</v>
      </c>
      <c r="M32">
        <f t="shared" si="2"/>
        <v>546.1023321594355</v>
      </c>
      <c r="N32">
        <f t="shared" si="3"/>
        <v>188.3688735748489</v>
      </c>
    </row>
    <row r="33" spans="1:14" ht="12.75">
      <c r="A33" t="s">
        <v>444</v>
      </c>
      <c r="B33" s="1">
        <v>36797</v>
      </c>
      <c r="C33">
        <f>AVERAGE(C32,C34)</f>
        <v>0.06072337962962962</v>
      </c>
      <c r="D33" t="s">
        <v>436</v>
      </c>
      <c r="E33" t="s">
        <v>444</v>
      </c>
      <c r="F33" t="s">
        <v>444</v>
      </c>
      <c r="G33" t="s">
        <v>437</v>
      </c>
      <c r="H33" t="s">
        <v>444</v>
      </c>
      <c r="I33" t="s">
        <v>444</v>
      </c>
      <c r="K33" s="2">
        <v>0.059722222222222225</v>
      </c>
      <c r="L33" s="3">
        <f t="shared" si="1"/>
        <v>272.0597222222222</v>
      </c>
      <c r="M33" t="s">
        <v>444</v>
      </c>
      <c r="N33" t="s">
        <v>444</v>
      </c>
    </row>
    <row r="34" spans="1:14" ht="12.75">
      <c r="A34" t="s">
        <v>24</v>
      </c>
      <c r="B34" s="1">
        <v>36797</v>
      </c>
      <c r="C34" s="2">
        <v>0.0628125</v>
      </c>
      <c r="D34" t="s">
        <v>436</v>
      </c>
      <c r="E34">
        <v>0.673</v>
      </c>
      <c r="F34">
        <v>10.5536</v>
      </c>
      <c r="G34" t="s">
        <v>437</v>
      </c>
      <c r="H34">
        <v>1.661</v>
      </c>
      <c r="I34">
        <v>110.6424</v>
      </c>
      <c r="K34" s="2">
        <v>0.06180555555555556</v>
      </c>
      <c r="L34" s="3">
        <f t="shared" si="1"/>
        <v>272.06180555555557</v>
      </c>
      <c r="M34">
        <f t="shared" si="2"/>
        <v>554.1731721149066</v>
      </c>
      <c r="N34">
        <f aca="true" t="shared" si="4" ref="N34:N39">(277-103)/(-62+(AVERAGE($P$4,$P$47)))*I34+277-((277-103)/(-62+(AVERAGE($P$4,$P$47)))*210)</f>
        <v>164.04382951861064</v>
      </c>
    </row>
    <row r="35" spans="1:14" ht="12.75">
      <c r="A35" t="s">
        <v>25</v>
      </c>
      <c r="B35" s="1">
        <v>36797</v>
      </c>
      <c r="C35" s="2">
        <v>0.06489583333333333</v>
      </c>
      <c r="D35" t="s">
        <v>436</v>
      </c>
      <c r="E35">
        <v>0.673</v>
      </c>
      <c r="F35">
        <v>11.5032</v>
      </c>
      <c r="G35" t="s">
        <v>437</v>
      </c>
      <c r="H35">
        <v>1.661</v>
      </c>
      <c r="I35">
        <v>109.9363</v>
      </c>
      <c r="K35" s="2">
        <v>0.06388888888888888</v>
      </c>
      <c r="L35" s="3">
        <f t="shared" si="1"/>
        <v>272.06388888888887</v>
      </c>
      <c r="M35">
        <f t="shared" si="2"/>
        <v>604.0369952880717</v>
      </c>
      <c r="N35">
        <f t="shared" si="4"/>
        <v>163.24108919500273</v>
      </c>
    </row>
    <row r="36" spans="1:14" ht="12.75">
      <c r="A36" t="s">
        <v>26</v>
      </c>
      <c r="B36" s="1">
        <v>36797</v>
      </c>
      <c r="C36" s="2">
        <v>0.06697916666666666</v>
      </c>
      <c r="D36" t="s">
        <v>436</v>
      </c>
      <c r="E36">
        <v>0.673</v>
      </c>
      <c r="F36">
        <v>11.1252</v>
      </c>
      <c r="G36" t="s">
        <v>437</v>
      </c>
      <c r="H36">
        <v>1.661</v>
      </c>
      <c r="I36">
        <v>105.873</v>
      </c>
      <c r="K36" s="2">
        <v>0.06597222222222222</v>
      </c>
      <c r="L36" s="3">
        <f t="shared" si="1"/>
        <v>272.06597222222223</v>
      </c>
      <c r="M36">
        <f t="shared" si="2"/>
        <v>584.1880850527554</v>
      </c>
      <c r="N36">
        <f t="shared" si="4"/>
        <v>158.62166594487357</v>
      </c>
    </row>
    <row r="37" spans="1:14" ht="12.75">
      <c r="A37" t="s">
        <v>27</v>
      </c>
      <c r="B37" s="1">
        <v>36797</v>
      </c>
      <c r="C37" s="2">
        <v>0.0690625</v>
      </c>
      <c r="D37" t="s">
        <v>436</v>
      </c>
      <c r="E37">
        <v>0.673</v>
      </c>
      <c r="F37">
        <v>10.9061</v>
      </c>
      <c r="G37" t="s">
        <v>437</v>
      </c>
      <c r="H37">
        <v>1.663</v>
      </c>
      <c r="I37">
        <v>104.744</v>
      </c>
      <c r="K37" s="2">
        <v>0.06805555555555555</v>
      </c>
      <c r="L37" s="3">
        <f t="shared" si="1"/>
        <v>272.06805555555553</v>
      </c>
      <c r="M37">
        <f t="shared" si="2"/>
        <v>572.6830685645073</v>
      </c>
      <c r="N37">
        <f t="shared" si="4"/>
        <v>157.33814544444394</v>
      </c>
    </row>
    <row r="38" spans="1:14" ht="12.75">
      <c r="A38" t="s">
        <v>28</v>
      </c>
      <c r="B38" s="1">
        <v>36797</v>
      </c>
      <c r="C38" s="2">
        <v>0.07114583333333334</v>
      </c>
      <c r="D38" t="s">
        <v>436</v>
      </c>
      <c r="E38">
        <v>0.671</v>
      </c>
      <c r="F38">
        <v>11.2413</v>
      </c>
      <c r="G38" t="s">
        <v>437</v>
      </c>
      <c r="H38">
        <v>1.661</v>
      </c>
      <c r="I38">
        <v>105.737</v>
      </c>
      <c r="K38" s="2">
        <v>0.07013888888888889</v>
      </c>
      <c r="L38" s="3">
        <f t="shared" si="1"/>
        <v>272.0701388888889</v>
      </c>
      <c r="M38">
        <f t="shared" si="2"/>
        <v>590.2845360536027</v>
      </c>
      <c r="N38">
        <f t="shared" si="4"/>
        <v>158.46705231506095</v>
      </c>
    </row>
    <row r="39" spans="1:14" ht="12.75">
      <c r="A39" t="s">
        <v>29</v>
      </c>
      <c r="B39" s="1">
        <v>36797</v>
      </c>
      <c r="C39" s="2">
        <v>0.07322916666666666</v>
      </c>
      <c r="D39" t="s">
        <v>436</v>
      </c>
      <c r="E39">
        <v>0.673</v>
      </c>
      <c r="F39">
        <v>11.3483</v>
      </c>
      <c r="G39" t="s">
        <v>437</v>
      </c>
      <c r="H39">
        <v>1.663</v>
      </c>
      <c r="I39">
        <v>105.5581</v>
      </c>
      <c r="K39" s="2">
        <v>0.07222222222222223</v>
      </c>
      <c r="L39" s="3">
        <f t="shared" si="1"/>
        <v>272.0722222222222</v>
      </c>
      <c r="M39">
        <f t="shared" si="2"/>
        <v>595.903142919155</v>
      </c>
      <c r="N39">
        <f t="shared" si="4"/>
        <v>158.2636671799619</v>
      </c>
    </row>
    <row r="40" spans="1:14" ht="12.75">
      <c r="A40" t="s">
        <v>444</v>
      </c>
      <c r="B40" s="1">
        <v>36797</v>
      </c>
      <c r="C40">
        <f>AVERAGE(C39,C41)</f>
        <v>0.07531828703703704</v>
      </c>
      <c r="D40" t="s">
        <v>436</v>
      </c>
      <c r="E40" t="s">
        <v>444</v>
      </c>
      <c r="F40" t="s">
        <v>444</v>
      </c>
      <c r="G40" t="s">
        <v>437</v>
      </c>
      <c r="H40" t="s">
        <v>444</v>
      </c>
      <c r="I40" t="s">
        <v>444</v>
      </c>
      <c r="K40" s="2">
        <v>0.07430555555555556</v>
      </c>
      <c r="L40" s="3">
        <f t="shared" si="1"/>
        <v>272.07430555555555</v>
      </c>
      <c r="M40" t="s">
        <v>444</v>
      </c>
      <c r="N40" t="s">
        <v>444</v>
      </c>
    </row>
    <row r="41" spans="1:14" ht="12.75">
      <c r="A41" t="s">
        <v>30</v>
      </c>
      <c r="B41" s="1">
        <v>36797</v>
      </c>
      <c r="C41" s="2">
        <v>0.07740740740740741</v>
      </c>
      <c r="D41" t="s">
        <v>436</v>
      </c>
      <c r="E41">
        <v>0.673</v>
      </c>
      <c r="F41">
        <v>11.4709</v>
      </c>
      <c r="G41" t="s">
        <v>437</v>
      </c>
      <c r="H41">
        <v>1.661</v>
      </c>
      <c r="I41">
        <v>106.0253</v>
      </c>
      <c r="K41" s="2">
        <v>0.0763888888888889</v>
      </c>
      <c r="L41" s="3">
        <f t="shared" si="1"/>
        <v>272.0763888888889</v>
      </c>
      <c r="M41">
        <f t="shared" si="2"/>
        <v>602.3409111594984</v>
      </c>
      <c r="N41">
        <f>(277-103)/(-62+(AVERAGE($P$4,$P$47)))*I41+277-((277-103)/(-62+(AVERAGE($P$4,$P$47)))*210)</f>
        <v>158.79481047296522</v>
      </c>
    </row>
    <row r="42" spans="1:14" ht="12.75">
      <c r="A42" t="s">
        <v>31</v>
      </c>
      <c r="B42" s="1">
        <v>36797</v>
      </c>
      <c r="C42" s="2">
        <v>0.07949074074074074</v>
      </c>
      <c r="D42" t="s">
        <v>436</v>
      </c>
      <c r="E42">
        <v>0.673</v>
      </c>
      <c r="F42">
        <v>10.4747</v>
      </c>
      <c r="G42" t="s">
        <v>437</v>
      </c>
      <c r="H42">
        <v>1.661</v>
      </c>
      <c r="I42">
        <v>103.2474</v>
      </c>
      <c r="K42" s="2">
        <v>0.07847222222222222</v>
      </c>
      <c r="L42" s="3">
        <f t="shared" si="1"/>
        <v>272.0784722222222</v>
      </c>
      <c r="M42">
        <f t="shared" si="2"/>
        <v>550.0301059308684</v>
      </c>
      <c r="N42">
        <f>(277-103)/(-62+(AVERAGE($P$4,$P$47)))*I42+277-((277-103)/(-62+(AVERAGE($P$4,$P$47)))*210)</f>
        <v>155.6367133975502</v>
      </c>
    </row>
    <row r="43" spans="1:14" ht="12.75">
      <c r="A43" t="s">
        <v>32</v>
      </c>
      <c r="B43" s="1">
        <v>36797</v>
      </c>
      <c r="C43" s="2">
        <v>0.08157407407407408</v>
      </c>
      <c r="D43" t="s">
        <v>436</v>
      </c>
      <c r="E43">
        <v>0.673</v>
      </c>
      <c r="F43">
        <v>11</v>
      </c>
      <c r="G43" t="s">
        <v>437</v>
      </c>
      <c r="H43">
        <v>1.66</v>
      </c>
      <c r="I43">
        <v>106.3662</v>
      </c>
      <c r="K43" s="2">
        <v>0.08055555555555556</v>
      </c>
      <c r="L43" s="3">
        <f t="shared" si="1"/>
        <v>272.0805555555556</v>
      </c>
      <c r="M43">
        <f t="shared" si="2"/>
        <v>577.6137899166135</v>
      </c>
      <c r="N43">
        <f>(277-103)/(-62+(AVERAGE($P$4,$P$47)))*I43+277-((277-103)/(-62+(AVERAGE($P$4,$P$47)))*210)</f>
        <v>159.1823677259293</v>
      </c>
    </row>
    <row r="44" spans="1:14" ht="12.75">
      <c r="A44" t="s">
        <v>33</v>
      </c>
      <c r="B44" s="1">
        <v>36797</v>
      </c>
      <c r="C44" s="2">
        <v>0.0836574074074074</v>
      </c>
      <c r="D44" t="s">
        <v>436</v>
      </c>
      <c r="E44">
        <v>0.673</v>
      </c>
      <c r="F44">
        <v>11.5041</v>
      </c>
      <c r="G44" t="s">
        <v>437</v>
      </c>
      <c r="H44">
        <v>1.661</v>
      </c>
      <c r="I44">
        <v>102.3213</v>
      </c>
      <c r="K44" s="2">
        <v>0.08263888888888889</v>
      </c>
      <c r="L44" s="3">
        <f t="shared" si="1"/>
        <v>272.0826388888889</v>
      </c>
      <c r="M44">
        <f t="shared" si="2"/>
        <v>604.0842545981558</v>
      </c>
      <c r="N44">
        <f>$O$4/AVERAGE($P$4,$P$47)*I44</f>
        <v>131.79573497911244</v>
      </c>
    </row>
    <row r="45" spans="1:17" ht="12.75">
      <c r="A45" t="s">
        <v>34</v>
      </c>
      <c r="B45" s="1">
        <v>36797</v>
      </c>
      <c r="C45" s="2">
        <v>0.08574074074074074</v>
      </c>
      <c r="D45" t="s">
        <v>436</v>
      </c>
      <c r="E45">
        <v>0.673</v>
      </c>
      <c r="F45">
        <v>8.9903</v>
      </c>
      <c r="G45" t="s">
        <v>437</v>
      </c>
      <c r="H45">
        <v>1.661</v>
      </c>
      <c r="I45">
        <v>215.7098</v>
      </c>
      <c r="K45" s="2">
        <v>0.08472222222222221</v>
      </c>
      <c r="L45" s="3">
        <f t="shared" si="1"/>
        <v>272.08472222222224</v>
      </c>
      <c r="M45" t="s">
        <v>444</v>
      </c>
      <c r="N45" t="s">
        <v>444</v>
      </c>
      <c r="P45" t="s">
        <v>445</v>
      </c>
      <c r="Q45" t="s">
        <v>436</v>
      </c>
    </row>
    <row r="46" spans="1:14" ht="12.75">
      <c r="A46" t="s">
        <v>35</v>
      </c>
      <c r="B46" s="1">
        <v>36797</v>
      </c>
      <c r="C46" s="2">
        <v>0.08783564814814815</v>
      </c>
      <c r="D46" t="s">
        <v>436</v>
      </c>
      <c r="E46">
        <v>0.673</v>
      </c>
      <c r="F46">
        <v>9.5031</v>
      </c>
      <c r="G46" t="s">
        <v>437</v>
      </c>
      <c r="H46">
        <v>1.66</v>
      </c>
      <c r="I46">
        <v>217.6575</v>
      </c>
      <c r="K46" s="2">
        <v>0.08680555555555557</v>
      </c>
      <c r="L46" s="3">
        <f t="shared" si="1"/>
        <v>272.08680555555554</v>
      </c>
      <c r="M46" t="s">
        <v>444</v>
      </c>
      <c r="N46" t="s">
        <v>444</v>
      </c>
    </row>
    <row r="47" spans="1:17" ht="12.75">
      <c r="A47" t="s">
        <v>36</v>
      </c>
      <c r="B47" s="1">
        <v>36797</v>
      </c>
      <c r="C47" s="2">
        <v>0.08991898148148147</v>
      </c>
      <c r="D47" t="s">
        <v>436</v>
      </c>
      <c r="E47">
        <v>0.675</v>
      </c>
      <c r="F47">
        <v>9.553</v>
      </c>
      <c r="G47" t="s">
        <v>437</v>
      </c>
      <c r="H47">
        <v>1.661</v>
      </c>
      <c r="I47">
        <v>216.0293</v>
      </c>
      <c r="K47" s="2">
        <v>0.08888888888888889</v>
      </c>
      <c r="L47" s="3">
        <f t="shared" si="1"/>
        <v>272.0888888888889</v>
      </c>
      <c r="M47" t="s">
        <v>444</v>
      </c>
      <c r="N47" t="s">
        <v>444</v>
      </c>
      <c r="P47">
        <f>AVERAGE(I46:I48)</f>
        <v>218.53456666666668</v>
      </c>
      <c r="Q47">
        <f>AVERAGE(F46:F48)</f>
        <v>9.581333333333333</v>
      </c>
    </row>
    <row r="48" spans="1:17" ht="12.75">
      <c r="A48" t="s">
        <v>37</v>
      </c>
      <c r="B48" s="1">
        <v>36797</v>
      </c>
      <c r="C48" s="2">
        <v>0.09200231481481481</v>
      </c>
      <c r="D48" t="s">
        <v>436</v>
      </c>
      <c r="E48">
        <v>0.673</v>
      </c>
      <c r="F48">
        <v>9.6879</v>
      </c>
      <c r="G48" t="s">
        <v>437</v>
      </c>
      <c r="H48">
        <v>1.661</v>
      </c>
      <c r="I48">
        <v>221.9169</v>
      </c>
      <c r="K48" s="2">
        <v>0.09097222222222222</v>
      </c>
      <c r="L48" s="3">
        <f t="shared" si="1"/>
        <v>272.0909722222222</v>
      </c>
      <c r="M48" t="s">
        <v>444</v>
      </c>
      <c r="N48" t="s">
        <v>444</v>
      </c>
      <c r="P48">
        <f>STDEV(I46:I48)</f>
        <v>3.040212639493631</v>
      </c>
      <c r="Q48">
        <f>STDEV(F46:F48)</f>
        <v>0.09560252786063679</v>
      </c>
    </row>
    <row r="49" spans="1:14" ht="12.75">
      <c r="A49" t="s">
        <v>38</v>
      </c>
      <c r="B49" s="1">
        <v>36797</v>
      </c>
      <c r="C49" s="2">
        <v>0.09408564814814814</v>
      </c>
      <c r="D49" t="s">
        <v>436</v>
      </c>
      <c r="E49">
        <v>0.673</v>
      </c>
      <c r="F49">
        <v>12.3166</v>
      </c>
      <c r="G49" t="s">
        <v>437</v>
      </c>
      <c r="H49">
        <v>1.66</v>
      </c>
      <c r="I49">
        <v>108.3281</v>
      </c>
      <c r="K49" s="2">
        <v>0.09305555555555556</v>
      </c>
      <c r="L49" s="3">
        <f t="shared" si="1"/>
        <v>272.09305555555557</v>
      </c>
      <c r="M49">
        <f aca="true" t="shared" si="5" ref="M49:M112">500*F49/AVERAGE($Q$207,$Q$47)</f>
        <v>658.6722379290304</v>
      </c>
      <c r="N49">
        <f>(277-103)/(-62+(AVERAGE($P$207,$P$47)))*I49+277-((277-103)/(-62+(AVERAGE($P$207,$P$47)))*210)</f>
        <v>161.21717967611062</v>
      </c>
    </row>
    <row r="50" spans="1:14" ht="12.75">
      <c r="A50" t="s">
        <v>39</v>
      </c>
      <c r="B50" s="1">
        <v>36797</v>
      </c>
      <c r="C50" s="2">
        <v>0.0961689814814815</v>
      </c>
      <c r="D50" t="s">
        <v>436</v>
      </c>
      <c r="E50">
        <v>0.671</v>
      </c>
      <c r="F50">
        <v>10.8763</v>
      </c>
      <c r="G50" t="s">
        <v>437</v>
      </c>
      <c r="H50">
        <v>1.658</v>
      </c>
      <c r="I50">
        <v>108.7653</v>
      </c>
      <c r="K50" s="2">
        <v>0.09513888888888888</v>
      </c>
      <c r="L50" s="3">
        <f t="shared" si="1"/>
        <v>272.09513888888887</v>
      </c>
      <c r="M50">
        <f t="shared" si="5"/>
        <v>581.6472777704493</v>
      </c>
      <c r="N50">
        <f>(277-103)/(-62+(AVERAGE($P$207,$P$47)))*I50+277-((277-103)/(-62+(AVERAGE($P$207,$P$47)))*210)</f>
        <v>161.71505813658598</v>
      </c>
    </row>
    <row r="51" spans="1:14" ht="12.75">
      <c r="A51" t="s">
        <v>40</v>
      </c>
      <c r="B51" s="1">
        <v>36797</v>
      </c>
      <c r="C51" s="2">
        <v>0.09825231481481482</v>
      </c>
      <c r="D51" t="s">
        <v>436</v>
      </c>
      <c r="E51">
        <v>0.676</v>
      </c>
      <c r="F51">
        <v>10.6684</v>
      </c>
      <c r="G51" t="s">
        <v>437</v>
      </c>
      <c r="H51">
        <v>1.663</v>
      </c>
      <c r="I51">
        <v>107.1161</v>
      </c>
      <c r="K51" s="2">
        <v>0.09722222222222222</v>
      </c>
      <c r="L51" s="3">
        <f t="shared" si="1"/>
        <v>272.09722222222223</v>
      </c>
      <c r="M51">
        <f t="shared" si="5"/>
        <v>570.5291154313746</v>
      </c>
      <c r="N51">
        <f>(277-103)/(-62+(AVERAGE($P$207,$P$47)))*I51+277-((277-103)/(-62+(AVERAGE($P$207,$P$47)))*210)</f>
        <v>159.83696765850738</v>
      </c>
    </row>
    <row r="52" spans="1:14" ht="12.75">
      <c r="A52" t="s">
        <v>41</v>
      </c>
      <c r="B52" s="1">
        <v>36797</v>
      </c>
      <c r="C52" s="2">
        <v>0.10033564814814815</v>
      </c>
      <c r="D52" t="s">
        <v>436</v>
      </c>
      <c r="E52">
        <v>0.673</v>
      </c>
      <c r="F52">
        <v>11.1796</v>
      </c>
      <c r="G52" t="s">
        <v>437</v>
      </c>
      <c r="H52">
        <v>1.66</v>
      </c>
      <c r="I52">
        <v>106.3663</v>
      </c>
      <c r="K52" s="2">
        <v>0.09930555555555555</v>
      </c>
      <c r="L52" s="3">
        <f t="shared" si="1"/>
        <v>272.09930555555553</v>
      </c>
      <c r="M52">
        <f t="shared" si="5"/>
        <v>597.867280836545</v>
      </c>
      <c r="N52">
        <f>(277-103)/(-62+(AVERAGE($P$207,$P$47)))*I52+277-((277-103)/(-62+(AVERAGE($P$207,$P$47)))*210)</f>
        <v>158.9831038212145</v>
      </c>
    </row>
    <row r="53" spans="1:14" ht="12.75">
      <c r="A53" t="s">
        <v>42</v>
      </c>
      <c r="B53" s="1">
        <v>36797</v>
      </c>
      <c r="C53" s="2">
        <v>0.10241898148148149</v>
      </c>
      <c r="D53" t="s">
        <v>436</v>
      </c>
      <c r="E53">
        <v>0.673</v>
      </c>
      <c r="F53">
        <v>11.1541</v>
      </c>
      <c r="G53" t="s">
        <v>437</v>
      </c>
      <c r="H53">
        <v>1.66</v>
      </c>
      <c r="I53">
        <v>108.3501</v>
      </c>
      <c r="K53" s="2">
        <v>0.1013888888888889</v>
      </c>
      <c r="L53" s="3">
        <f t="shared" si="1"/>
        <v>272.1013888888889</v>
      </c>
      <c r="M53">
        <f t="shared" si="5"/>
        <v>596.5035812711462</v>
      </c>
      <c r="N53">
        <f>(277-103)/(-62+(AVERAGE($P$207,$P$47)))*I53+277-((277-103)/(-62+(AVERAGE($P$207,$P$47)))*210)</f>
        <v>161.24223302956545</v>
      </c>
    </row>
    <row r="54" spans="1:14" ht="12.75">
      <c r="A54" t="s">
        <v>444</v>
      </c>
      <c r="B54" s="1">
        <v>36797</v>
      </c>
      <c r="C54">
        <f>AVERAGE(C53,C56)</f>
        <v>0.1055787037037037</v>
      </c>
      <c r="D54" t="s">
        <v>436</v>
      </c>
      <c r="E54" t="s">
        <v>444</v>
      </c>
      <c r="F54" t="s">
        <v>444</v>
      </c>
      <c r="G54" t="s">
        <v>437</v>
      </c>
      <c r="H54" t="s">
        <v>444</v>
      </c>
      <c r="I54" t="s">
        <v>444</v>
      </c>
      <c r="K54" s="2">
        <v>0.10347222222222223</v>
      </c>
      <c r="L54" s="3">
        <f t="shared" si="1"/>
        <v>272.1034722222222</v>
      </c>
      <c r="M54" t="s">
        <v>444</v>
      </c>
      <c r="N54" t="s">
        <v>444</v>
      </c>
    </row>
    <row r="55" spans="1:14" ht="12.75">
      <c r="A55" t="s">
        <v>444</v>
      </c>
      <c r="B55" s="1">
        <v>36797</v>
      </c>
      <c r="C55">
        <f>AVERAGE(C54,C56)</f>
        <v>0.10715856481481481</v>
      </c>
      <c r="D55" t="s">
        <v>436</v>
      </c>
      <c r="E55" t="s">
        <v>444</v>
      </c>
      <c r="F55" t="s">
        <v>444</v>
      </c>
      <c r="G55" t="s">
        <v>437</v>
      </c>
      <c r="H55" t="s">
        <v>444</v>
      </c>
      <c r="I55" t="s">
        <v>444</v>
      </c>
      <c r="K55" s="2">
        <v>0.10555555555555556</v>
      </c>
      <c r="L55" s="3">
        <f t="shared" si="1"/>
        <v>272.10555555555555</v>
      </c>
      <c r="M55" t="s">
        <v>444</v>
      </c>
      <c r="N55" t="s">
        <v>444</v>
      </c>
    </row>
    <row r="56" spans="1:14" ht="12.75">
      <c r="A56" t="s">
        <v>43</v>
      </c>
      <c r="B56" s="1">
        <v>36797</v>
      </c>
      <c r="C56" s="2">
        <v>0.10873842592592593</v>
      </c>
      <c r="D56" t="s">
        <v>436</v>
      </c>
      <c r="E56">
        <v>0.673</v>
      </c>
      <c r="F56">
        <v>12.004</v>
      </c>
      <c r="G56" t="s">
        <v>437</v>
      </c>
      <c r="H56">
        <v>1.661</v>
      </c>
      <c r="I56">
        <v>102.9313</v>
      </c>
      <c r="K56" s="2">
        <v>0.1076388888888889</v>
      </c>
      <c r="L56" s="3">
        <f t="shared" si="1"/>
        <v>272.1076388888889</v>
      </c>
      <c r="M56">
        <f t="shared" si="5"/>
        <v>641.9548856096717</v>
      </c>
      <c r="N56">
        <f>(277-103)/(-62+(AVERAGE($P$207,$P$47)))*I56+277-((277-103)/(-62+(AVERAGE($P$207,$P$47)))*210)</f>
        <v>155.07136431587867</v>
      </c>
    </row>
    <row r="57" spans="1:14" ht="12.75">
      <c r="A57" t="s">
        <v>444</v>
      </c>
      <c r="B57" s="1">
        <v>36797</v>
      </c>
      <c r="C57">
        <f>AVERAGE(C56,C58)</f>
        <v>0.11079282407407408</v>
      </c>
      <c r="D57" t="s">
        <v>436</v>
      </c>
      <c r="E57" t="s">
        <v>444</v>
      </c>
      <c r="F57" t="s">
        <v>444</v>
      </c>
      <c r="G57" t="s">
        <v>437</v>
      </c>
      <c r="H57" t="s">
        <v>444</v>
      </c>
      <c r="I57" t="s">
        <v>444</v>
      </c>
      <c r="K57" s="2">
        <v>0.10972222222222222</v>
      </c>
      <c r="L57" s="3">
        <f t="shared" si="1"/>
        <v>272.1097222222222</v>
      </c>
      <c r="M57" t="s">
        <v>444</v>
      </c>
      <c r="N57" t="s">
        <v>444</v>
      </c>
    </row>
    <row r="58" spans="1:14" ht="12.75">
      <c r="A58" t="s">
        <v>44</v>
      </c>
      <c r="B58" s="1">
        <v>36797</v>
      </c>
      <c r="C58" s="2">
        <v>0.11284722222222222</v>
      </c>
      <c r="D58" t="s">
        <v>436</v>
      </c>
      <c r="E58">
        <v>0.671</v>
      </c>
      <c r="F58">
        <v>10.3613</v>
      </c>
      <c r="G58" t="s">
        <v>437</v>
      </c>
      <c r="H58">
        <v>1.658</v>
      </c>
      <c r="I58">
        <v>110.4037</v>
      </c>
      <c r="K58" s="2">
        <v>0.11180555555555556</v>
      </c>
      <c r="L58" s="3">
        <f t="shared" si="1"/>
        <v>272.1118055555556</v>
      </c>
      <c r="M58">
        <f t="shared" si="5"/>
        <v>554.1058943908273</v>
      </c>
      <c r="N58">
        <f aca="true" t="shared" si="6" ref="N58:N64">(277-103)/(-62+(AVERAGE($P$207,$P$47)))*I58+277-((277-103)/(-62+(AVERAGE($P$207,$P$47)))*210)</f>
        <v>163.5808496956958</v>
      </c>
    </row>
    <row r="59" spans="1:14" ht="12.75">
      <c r="A59" t="s">
        <v>45</v>
      </c>
      <c r="B59" s="1">
        <v>36797</v>
      </c>
      <c r="C59" s="2">
        <v>0.11493055555555555</v>
      </c>
      <c r="D59" t="s">
        <v>436</v>
      </c>
      <c r="E59">
        <v>0.671</v>
      </c>
      <c r="F59">
        <v>11.067</v>
      </c>
      <c r="G59" t="s">
        <v>437</v>
      </c>
      <c r="H59">
        <v>1.658</v>
      </c>
      <c r="I59">
        <v>105.2361</v>
      </c>
      <c r="K59" s="2">
        <v>0.11388888888888889</v>
      </c>
      <c r="L59" s="3">
        <f t="shared" si="1"/>
        <v>272.1138888888889</v>
      </c>
      <c r="M59">
        <f t="shared" si="5"/>
        <v>591.8456113830587</v>
      </c>
      <c r="N59">
        <f t="shared" si="6"/>
        <v>157.69604472691157</v>
      </c>
    </row>
    <row r="60" spans="1:14" ht="12.75">
      <c r="A60" t="s">
        <v>46</v>
      </c>
      <c r="B60" s="1">
        <v>36797</v>
      </c>
      <c r="C60" s="2">
        <v>0.1170138888888889</v>
      </c>
      <c r="D60" t="s">
        <v>436</v>
      </c>
      <c r="E60">
        <v>0.673</v>
      </c>
      <c r="F60">
        <v>11.1585</v>
      </c>
      <c r="G60" t="s">
        <v>437</v>
      </c>
      <c r="H60">
        <v>1.66</v>
      </c>
      <c r="I60">
        <v>106.897</v>
      </c>
      <c r="K60" s="2">
        <v>0.11597222222222221</v>
      </c>
      <c r="L60" s="3">
        <f t="shared" si="1"/>
        <v>272.11597222222224</v>
      </c>
      <c r="M60">
        <f t="shared" si="5"/>
        <v>596.7388862941954</v>
      </c>
      <c r="N60">
        <f t="shared" si="6"/>
        <v>159.58745903387296</v>
      </c>
    </row>
    <row r="61" spans="1:14" ht="12.75">
      <c r="A61" t="s">
        <v>47</v>
      </c>
      <c r="B61" s="1">
        <v>36797</v>
      </c>
      <c r="C61" s="2">
        <v>0.1191087962962963</v>
      </c>
      <c r="D61" t="s">
        <v>436</v>
      </c>
      <c r="E61">
        <v>0.673</v>
      </c>
      <c r="F61">
        <v>10.7144</v>
      </c>
      <c r="G61" t="s">
        <v>437</v>
      </c>
      <c r="H61">
        <v>1.658</v>
      </c>
      <c r="I61">
        <v>106.8417</v>
      </c>
      <c r="K61" s="2">
        <v>0.11805555555555557</v>
      </c>
      <c r="L61" s="3">
        <f t="shared" si="1"/>
        <v>272.11805555555554</v>
      </c>
      <c r="M61">
        <f t="shared" si="5"/>
        <v>572.9891224905253</v>
      </c>
      <c r="N61">
        <f t="shared" si="6"/>
        <v>159.52448401359788</v>
      </c>
    </row>
    <row r="62" spans="1:14" ht="12.75">
      <c r="A62" t="s">
        <v>48</v>
      </c>
      <c r="B62" s="1">
        <v>36797</v>
      </c>
      <c r="C62" s="2">
        <v>0.12119212962962962</v>
      </c>
      <c r="D62" t="s">
        <v>436</v>
      </c>
      <c r="E62">
        <v>0.673</v>
      </c>
      <c r="F62">
        <v>11.2718</v>
      </c>
      <c r="G62" t="s">
        <v>437</v>
      </c>
      <c r="H62">
        <v>1.66</v>
      </c>
      <c r="I62">
        <v>105.2176</v>
      </c>
      <c r="K62" s="2">
        <v>0.12013888888888889</v>
      </c>
      <c r="L62" s="3">
        <f t="shared" si="1"/>
        <v>272.1201388888889</v>
      </c>
      <c r="M62">
        <f t="shared" si="5"/>
        <v>602.7979906377122</v>
      </c>
      <c r="N62">
        <f t="shared" si="6"/>
        <v>157.67497713423364</v>
      </c>
    </row>
    <row r="63" spans="1:14" ht="12.75">
      <c r="A63" t="s">
        <v>49</v>
      </c>
      <c r="B63" s="1">
        <v>36797</v>
      </c>
      <c r="C63" s="2">
        <v>0.12327546296296295</v>
      </c>
      <c r="D63" t="s">
        <v>436</v>
      </c>
      <c r="E63">
        <v>0.673</v>
      </c>
      <c r="F63">
        <v>11.0729</v>
      </c>
      <c r="G63" t="s">
        <v>437</v>
      </c>
      <c r="H63">
        <v>1.66</v>
      </c>
      <c r="I63">
        <v>108.0683</v>
      </c>
      <c r="K63" s="2">
        <v>0.12222222222222223</v>
      </c>
      <c r="L63" s="3">
        <f t="shared" si="1"/>
        <v>272.1222222222222</v>
      </c>
      <c r="M63">
        <f t="shared" si="5"/>
        <v>592.161134027602</v>
      </c>
      <c r="N63">
        <f t="shared" si="6"/>
        <v>160.92132234758475</v>
      </c>
    </row>
    <row r="64" spans="1:14" ht="12.75">
      <c r="A64" t="s">
        <v>50</v>
      </c>
      <c r="B64" s="1">
        <v>36797</v>
      </c>
      <c r="C64" s="2">
        <v>0.1253587962962963</v>
      </c>
      <c r="D64" t="s">
        <v>436</v>
      </c>
      <c r="E64">
        <v>0.673</v>
      </c>
      <c r="F64">
        <v>11.3394</v>
      </c>
      <c r="G64" t="s">
        <v>437</v>
      </c>
      <c r="H64">
        <v>1.66</v>
      </c>
      <c r="I64">
        <v>104.7865</v>
      </c>
      <c r="K64" s="2">
        <v>0.12430555555555556</v>
      </c>
      <c r="L64" s="3">
        <f t="shared" si="1"/>
        <v>272.12430555555557</v>
      </c>
      <c r="M64">
        <f t="shared" si="5"/>
        <v>606.4131314463771</v>
      </c>
      <c r="N64">
        <f t="shared" si="6"/>
        <v>157.18404528539804</v>
      </c>
    </row>
    <row r="65" spans="1:14" ht="12.75">
      <c r="A65" t="s">
        <v>444</v>
      </c>
      <c r="B65" s="1">
        <v>36797</v>
      </c>
      <c r="C65">
        <f>AVERAGE(C64,C66)</f>
        <v>0.12744791666666666</v>
      </c>
      <c r="D65" t="s">
        <v>436</v>
      </c>
      <c r="E65" t="s">
        <v>444</v>
      </c>
      <c r="F65" t="s">
        <v>444</v>
      </c>
      <c r="G65" t="s">
        <v>437</v>
      </c>
      <c r="H65" t="s">
        <v>444</v>
      </c>
      <c r="I65" t="s">
        <v>444</v>
      </c>
      <c r="K65" s="2">
        <v>0.12638888888888888</v>
      </c>
      <c r="L65" s="3">
        <f t="shared" si="1"/>
        <v>272.12638888888887</v>
      </c>
      <c r="M65" t="s">
        <v>444</v>
      </c>
      <c r="N65" t="s">
        <v>444</v>
      </c>
    </row>
    <row r="66" spans="1:14" ht="12.75">
      <c r="A66" t="s">
        <v>51</v>
      </c>
      <c r="B66" s="1">
        <v>36797</v>
      </c>
      <c r="C66" s="2">
        <v>0.12953703703703703</v>
      </c>
      <c r="D66" t="s">
        <v>436</v>
      </c>
      <c r="E66">
        <v>0.673</v>
      </c>
      <c r="F66">
        <v>11.1896</v>
      </c>
      <c r="G66" t="s">
        <v>437</v>
      </c>
      <c r="H66">
        <v>1.658</v>
      </c>
      <c r="I66">
        <v>101.4748</v>
      </c>
      <c r="K66" s="2">
        <v>0.12847222222222224</v>
      </c>
      <c r="L66" s="3">
        <f t="shared" si="1"/>
        <v>272.12847222222223</v>
      </c>
      <c r="M66">
        <f t="shared" si="5"/>
        <v>598.4020649798385</v>
      </c>
      <c r="N66">
        <f aca="true" t="shared" si="7" ref="N66:N116">(277-103)/(-62+(AVERAGE($P$207,$P$47)))*I66+277-((277-103)/(-62+(AVERAGE($P$207,$P$47)))*210)</f>
        <v>153.4127184382886</v>
      </c>
    </row>
    <row r="67" spans="1:14" ht="12.75">
      <c r="A67" t="s">
        <v>52</v>
      </c>
      <c r="B67" s="1">
        <v>36797</v>
      </c>
      <c r="C67" s="2">
        <v>0.13162037037037036</v>
      </c>
      <c r="D67" t="s">
        <v>436</v>
      </c>
      <c r="E67">
        <v>0.673</v>
      </c>
      <c r="F67">
        <v>11.2669</v>
      </c>
      <c r="G67" t="s">
        <v>437</v>
      </c>
      <c r="H67">
        <v>1.658</v>
      </c>
      <c r="I67">
        <v>105.3369</v>
      </c>
      <c r="K67" s="2">
        <v>0.13055555555555556</v>
      </c>
      <c r="L67" s="3">
        <f t="shared" si="1"/>
        <v>272.13055555555553</v>
      </c>
      <c r="M67">
        <f t="shared" si="5"/>
        <v>602.5359464074983</v>
      </c>
      <c r="N67">
        <f t="shared" si="7"/>
        <v>157.81083463728652</v>
      </c>
    </row>
    <row r="68" spans="1:14" ht="12.75">
      <c r="A68" t="s">
        <v>53</v>
      </c>
      <c r="B68" s="1">
        <v>36797</v>
      </c>
      <c r="C68" s="2">
        <v>0.13370370370370369</v>
      </c>
      <c r="D68" t="s">
        <v>436</v>
      </c>
      <c r="E68">
        <v>0.673</v>
      </c>
      <c r="F68">
        <v>11.1115</v>
      </c>
      <c r="G68" t="s">
        <v>437</v>
      </c>
      <c r="H68">
        <v>1.658</v>
      </c>
      <c r="I68">
        <v>104.3817</v>
      </c>
      <c r="K68" s="2">
        <v>0.1326388888888889</v>
      </c>
      <c r="L68" s="3">
        <f t="shared" si="1"/>
        <v>272.1326388888889</v>
      </c>
      <c r="M68">
        <f t="shared" si="5"/>
        <v>594.2254008207153</v>
      </c>
      <c r="N68">
        <f t="shared" si="7"/>
        <v>156.7230635818289</v>
      </c>
    </row>
    <row r="69" spans="1:14" ht="12.75">
      <c r="A69" t="s">
        <v>54</v>
      </c>
      <c r="B69" s="1">
        <v>36797</v>
      </c>
      <c r="C69" s="2">
        <v>0.13578703703703704</v>
      </c>
      <c r="D69" t="s">
        <v>436</v>
      </c>
      <c r="E69">
        <v>0.673</v>
      </c>
      <c r="F69">
        <v>11.4545</v>
      </c>
      <c r="G69" t="s">
        <v>437</v>
      </c>
      <c r="H69">
        <v>1.658</v>
      </c>
      <c r="I69">
        <v>100.7944</v>
      </c>
      <c r="K69" s="2">
        <v>0.13472222222222222</v>
      </c>
      <c r="L69" s="3">
        <f t="shared" si="1"/>
        <v>272.1347222222222</v>
      </c>
      <c r="M69">
        <f t="shared" si="5"/>
        <v>612.5684969356868</v>
      </c>
      <c r="N69">
        <f t="shared" si="7"/>
        <v>152.63788654325788</v>
      </c>
    </row>
    <row r="70" spans="1:14" ht="12.75">
      <c r="A70" t="s">
        <v>55</v>
      </c>
      <c r="B70" s="1">
        <v>36797</v>
      </c>
      <c r="C70" s="2">
        <v>0.13787037037037037</v>
      </c>
      <c r="D70" t="s">
        <v>436</v>
      </c>
      <c r="E70">
        <v>0.673</v>
      </c>
      <c r="F70">
        <v>10.8781</v>
      </c>
      <c r="G70" t="s">
        <v>437</v>
      </c>
      <c r="H70">
        <v>1.66</v>
      </c>
      <c r="I70">
        <v>103.6018</v>
      </c>
      <c r="K70" s="2">
        <v>0.13680555555555554</v>
      </c>
      <c r="L70" s="3">
        <f aca="true" t="shared" si="8" ref="L70:L133">B70-DATE(1999,12,31)+K70</f>
        <v>272.13680555555555</v>
      </c>
      <c r="M70">
        <f t="shared" si="5"/>
        <v>581.7435389162421</v>
      </c>
      <c r="N70">
        <f t="shared" si="7"/>
        <v>155.83492220185468</v>
      </c>
    </row>
    <row r="71" spans="1:14" ht="12.75">
      <c r="A71" t="s">
        <v>56</v>
      </c>
      <c r="B71" s="1">
        <v>36797</v>
      </c>
      <c r="C71" s="2">
        <v>0.13995370370370372</v>
      </c>
      <c r="D71" t="s">
        <v>436</v>
      </c>
      <c r="E71">
        <v>0.673</v>
      </c>
      <c r="F71">
        <v>11.1113</v>
      </c>
      <c r="G71" t="s">
        <v>437</v>
      </c>
      <c r="H71">
        <v>1.66</v>
      </c>
      <c r="I71">
        <v>104.8892</v>
      </c>
      <c r="K71" s="2">
        <v>0.1388888888888889</v>
      </c>
      <c r="L71" s="3">
        <f t="shared" si="8"/>
        <v>272.1388888888889</v>
      </c>
      <c r="M71">
        <f t="shared" si="5"/>
        <v>594.2147051378494</v>
      </c>
      <c r="N71">
        <f t="shared" si="7"/>
        <v>157.30099889448047</v>
      </c>
    </row>
    <row r="72" spans="1:14" ht="12.75">
      <c r="A72" t="s">
        <v>57</v>
      </c>
      <c r="B72" s="1">
        <v>36797</v>
      </c>
      <c r="C72" s="2">
        <v>0.1420949074074074</v>
      </c>
      <c r="D72" t="s">
        <v>436</v>
      </c>
      <c r="E72">
        <v>0.673</v>
      </c>
      <c r="F72">
        <v>10.8416</v>
      </c>
      <c r="G72" t="s">
        <v>437</v>
      </c>
      <c r="H72">
        <v>1.66</v>
      </c>
      <c r="I72">
        <v>100.9302</v>
      </c>
      <c r="K72" s="2">
        <v>0.14097222222222222</v>
      </c>
      <c r="L72" s="3">
        <f t="shared" si="8"/>
        <v>272.1409722222222</v>
      </c>
      <c r="M72">
        <f t="shared" si="5"/>
        <v>579.7915767932203</v>
      </c>
      <c r="N72">
        <f t="shared" si="7"/>
        <v>152.7925340614019</v>
      </c>
    </row>
    <row r="73" spans="1:14" ht="12.75">
      <c r="A73" t="s">
        <v>58</v>
      </c>
      <c r="B73" s="1">
        <v>36797</v>
      </c>
      <c r="C73" s="2">
        <v>0.14417824074074073</v>
      </c>
      <c r="D73" t="s">
        <v>436</v>
      </c>
      <c r="E73">
        <v>0.678</v>
      </c>
      <c r="F73">
        <v>10.8759</v>
      </c>
      <c r="G73" t="s">
        <v>437</v>
      </c>
      <c r="H73">
        <v>1.663</v>
      </c>
      <c r="I73">
        <v>104.6936</v>
      </c>
      <c r="K73" s="2">
        <v>0.14305555555555557</v>
      </c>
      <c r="L73" s="3">
        <f t="shared" si="8"/>
        <v>272.1430555555556</v>
      </c>
      <c r="M73">
        <f t="shared" si="5"/>
        <v>581.6258864047174</v>
      </c>
      <c r="N73">
        <f t="shared" si="7"/>
        <v>157.07825180649104</v>
      </c>
    </row>
    <row r="74" spans="1:14" ht="12.75">
      <c r="A74" t="s">
        <v>59</v>
      </c>
      <c r="B74" s="1">
        <v>36797</v>
      </c>
      <c r="C74" s="2">
        <v>0.1462152777777778</v>
      </c>
      <c r="D74" t="s">
        <v>436</v>
      </c>
      <c r="E74">
        <v>0.673</v>
      </c>
      <c r="F74">
        <v>10.7803</v>
      </c>
      <c r="G74" t="s">
        <v>437</v>
      </c>
      <c r="H74">
        <v>1.656</v>
      </c>
      <c r="I74">
        <v>99.4558</v>
      </c>
      <c r="K74" s="2">
        <v>0.1451388888888889</v>
      </c>
      <c r="L74" s="3">
        <f t="shared" si="8"/>
        <v>272.1451388888889</v>
      </c>
      <c r="M74">
        <f t="shared" si="5"/>
        <v>576.5133499948304</v>
      </c>
      <c r="N74">
        <f t="shared" si="7"/>
        <v>151.11350386440995</v>
      </c>
    </row>
    <row r="75" spans="1:14" ht="12.75">
      <c r="A75" t="s">
        <v>60</v>
      </c>
      <c r="B75" s="1">
        <v>36797</v>
      </c>
      <c r="C75" s="2">
        <v>0.14829861111111112</v>
      </c>
      <c r="D75" t="s">
        <v>436</v>
      </c>
      <c r="E75">
        <v>0.673</v>
      </c>
      <c r="F75">
        <v>10.8979</v>
      </c>
      <c r="G75" t="s">
        <v>437</v>
      </c>
      <c r="H75">
        <v>1.658</v>
      </c>
      <c r="I75">
        <v>102.9188</v>
      </c>
      <c r="K75" s="2">
        <v>0.14722222222222223</v>
      </c>
      <c r="L75" s="3">
        <f t="shared" si="8"/>
        <v>272.14722222222224</v>
      </c>
      <c r="M75">
        <f t="shared" si="5"/>
        <v>582.8024115199634</v>
      </c>
      <c r="N75">
        <f t="shared" si="7"/>
        <v>155.0571294559611</v>
      </c>
    </row>
    <row r="76" spans="1:14" ht="12.75">
      <c r="A76" t="s">
        <v>61</v>
      </c>
      <c r="B76" s="1">
        <v>36797</v>
      </c>
      <c r="C76" s="2">
        <v>0.15038194444444444</v>
      </c>
      <c r="D76" t="s">
        <v>436</v>
      </c>
      <c r="E76">
        <v>0.673</v>
      </c>
      <c r="F76">
        <v>10.5451</v>
      </c>
      <c r="G76" t="s">
        <v>437</v>
      </c>
      <c r="H76">
        <v>1.658</v>
      </c>
      <c r="I76">
        <v>100.9815</v>
      </c>
      <c r="K76" s="2">
        <v>0.14930555555555555</v>
      </c>
      <c r="L76" s="3">
        <f t="shared" si="8"/>
        <v>272.14930555555554</v>
      </c>
      <c r="M76">
        <f t="shared" si="5"/>
        <v>563.9352269445642</v>
      </c>
      <c r="N76">
        <f t="shared" si="7"/>
        <v>152.8509539265034</v>
      </c>
    </row>
    <row r="77" spans="1:14" ht="12.75">
      <c r="A77" t="s">
        <v>62</v>
      </c>
      <c r="B77" s="1">
        <v>36797</v>
      </c>
      <c r="C77" s="2">
        <v>0.15246527777777777</v>
      </c>
      <c r="D77" t="s">
        <v>436</v>
      </c>
      <c r="E77">
        <v>0.673</v>
      </c>
      <c r="F77">
        <v>10.3995</v>
      </c>
      <c r="G77" t="s">
        <v>437</v>
      </c>
      <c r="H77">
        <v>1.656</v>
      </c>
      <c r="I77">
        <v>102.9652</v>
      </c>
      <c r="K77" s="2">
        <v>0.15138888888888888</v>
      </c>
      <c r="L77" s="3">
        <f t="shared" si="8"/>
        <v>272.1513888888889</v>
      </c>
      <c r="M77">
        <f t="shared" si="5"/>
        <v>556.148769818209</v>
      </c>
      <c r="N77">
        <f t="shared" si="7"/>
        <v>155.109969255975</v>
      </c>
    </row>
    <row r="78" spans="1:14" ht="12.75">
      <c r="A78" t="s">
        <v>63</v>
      </c>
      <c r="B78" s="1">
        <v>36797</v>
      </c>
      <c r="C78" s="2">
        <v>0.1545486111111111</v>
      </c>
      <c r="D78" t="s">
        <v>436</v>
      </c>
      <c r="E78">
        <v>0.673</v>
      </c>
      <c r="F78">
        <v>11.6683</v>
      </c>
      <c r="G78" t="s">
        <v>437</v>
      </c>
      <c r="H78">
        <v>1.656</v>
      </c>
      <c r="I78">
        <v>102.546</v>
      </c>
      <c r="K78" s="2">
        <v>0.15347222222222223</v>
      </c>
      <c r="L78" s="3">
        <f t="shared" si="8"/>
        <v>272.1534722222222</v>
      </c>
      <c r="M78">
        <f t="shared" si="5"/>
        <v>624.0021819193046</v>
      </c>
      <c r="N78">
        <f t="shared" si="7"/>
        <v>154.63258899378087</v>
      </c>
    </row>
    <row r="79" spans="1:14" ht="12.75">
      <c r="A79" t="s">
        <v>64</v>
      </c>
      <c r="B79" s="1">
        <v>36797</v>
      </c>
      <c r="C79" s="2">
        <v>0.1566898148148148</v>
      </c>
      <c r="D79" t="s">
        <v>436</v>
      </c>
      <c r="E79">
        <v>0.673</v>
      </c>
      <c r="F79">
        <v>11.2587</v>
      </c>
      <c r="G79" t="s">
        <v>437</v>
      </c>
      <c r="H79">
        <v>1.658</v>
      </c>
      <c r="I79">
        <v>101.322</v>
      </c>
      <c r="K79" s="2">
        <v>0.15555555555555556</v>
      </c>
      <c r="L79" s="3">
        <f t="shared" si="8"/>
        <v>272.15555555555557</v>
      </c>
      <c r="M79">
        <f t="shared" si="5"/>
        <v>602.0974234099974</v>
      </c>
      <c r="N79">
        <f t="shared" si="7"/>
        <v>153.2387115106568</v>
      </c>
    </row>
    <row r="80" spans="1:14" ht="12.75">
      <c r="A80" t="s">
        <v>65</v>
      </c>
      <c r="B80" s="1">
        <v>36797</v>
      </c>
      <c r="C80" s="2">
        <v>0.15871527777777777</v>
      </c>
      <c r="D80" t="s">
        <v>436</v>
      </c>
      <c r="E80">
        <v>0.673</v>
      </c>
      <c r="F80">
        <v>11.1509</v>
      </c>
      <c r="G80" t="s">
        <v>437</v>
      </c>
      <c r="H80">
        <v>1.658</v>
      </c>
      <c r="I80">
        <v>100.1384</v>
      </c>
      <c r="K80" s="2">
        <v>0.15763888888888888</v>
      </c>
      <c r="L80" s="3">
        <f t="shared" si="8"/>
        <v>272.15763888888887</v>
      </c>
      <c r="M80">
        <f t="shared" si="5"/>
        <v>596.3324503452922</v>
      </c>
      <c r="N80">
        <f t="shared" si="7"/>
        <v>151.8908410947862</v>
      </c>
    </row>
    <row r="81" spans="1:14" ht="12.75">
      <c r="A81" t="s">
        <v>66</v>
      </c>
      <c r="B81" s="1">
        <v>36797</v>
      </c>
      <c r="C81" s="2">
        <v>0.1608101851851852</v>
      </c>
      <c r="D81" t="s">
        <v>436</v>
      </c>
      <c r="E81">
        <v>0.673</v>
      </c>
      <c r="F81">
        <v>11.0534</v>
      </c>
      <c r="G81" t="s">
        <v>437</v>
      </c>
      <c r="H81">
        <v>1.66</v>
      </c>
      <c r="I81">
        <v>100.9212</v>
      </c>
      <c r="K81" s="2">
        <v>0.15972222222222224</v>
      </c>
      <c r="L81" s="3">
        <f t="shared" si="8"/>
        <v>272.15972222222223</v>
      </c>
      <c r="M81">
        <f t="shared" si="5"/>
        <v>591.1183049481793</v>
      </c>
      <c r="N81">
        <f t="shared" si="7"/>
        <v>152.78228496226126</v>
      </c>
    </row>
    <row r="82" spans="1:14" ht="12.75">
      <c r="A82" t="s">
        <v>67</v>
      </c>
      <c r="B82" s="1">
        <v>36797</v>
      </c>
      <c r="C82" s="2">
        <v>0.16289351851851852</v>
      </c>
      <c r="D82" t="s">
        <v>436</v>
      </c>
      <c r="E82">
        <v>0.671</v>
      </c>
      <c r="F82">
        <v>10.8034</v>
      </c>
      <c r="G82" t="s">
        <v>437</v>
      </c>
      <c r="H82">
        <v>1.656</v>
      </c>
      <c r="I82">
        <v>101.0657</v>
      </c>
      <c r="K82" s="2">
        <v>0.16180555555555556</v>
      </c>
      <c r="L82" s="3">
        <f t="shared" si="8"/>
        <v>272.16180555555553</v>
      </c>
      <c r="M82">
        <f t="shared" si="5"/>
        <v>577.7487013658387</v>
      </c>
      <c r="N82">
        <f t="shared" si="7"/>
        <v>152.9468399429079</v>
      </c>
    </row>
    <row r="83" spans="1:14" ht="12.75">
      <c r="A83" t="s">
        <v>68</v>
      </c>
      <c r="B83" s="1">
        <v>36797</v>
      </c>
      <c r="C83" s="2">
        <v>0.16497685185185185</v>
      </c>
      <c r="D83" t="s">
        <v>436</v>
      </c>
      <c r="E83">
        <v>0.673</v>
      </c>
      <c r="F83">
        <v>10.8634</v>
      </c>
      <c r="G83" t="s">
        <v>437</v>
      </c>
      <c r="H83">
        <v>1.656</v>
      </c>
      <c r="I83">
        <v>101.5468</v>
      </c>
      <c r="K83" s="2">
        <v>0.1638888888888889</v>
      </c>
      <c r="L83" s="3">
        <f t="shared" si="8"/>
        <v>272.1638888888889</v>
      </c>
      <c r="M83">
        <f t="shared" si="5"/>
        <v>580.9574062256004</v>
      </c>
      <c r="N83">
        <f t="shared" si="7"/>
        <v>153.4947112314136</v>
      </c>
    </row>
    <row r="84" spans="1:14" ht="12.75">
      <c r="A84" t="s">
        <v>69</v>
      </c>
      <c r="B84" s="1">
        <v>36797</v>
      </c>
      <c r="C84" s="2">
        <v>0.16706018518518517</v>
      </c>
      <c r="D84" t="s">
        <v>436</v>
      </c>
      <c r="E84">
        <v>0.671</v>
      </c>
      <c r="F84">
        <v>10.7305</v>
      </c>
      <c r="G84" t="s">
        <v>437</v>
      </c>
      <c r="H84">
        <v>1.656</v>
      </c>
      <c r="I84">
        <v>98.755</v>
      </c>
      <c r="K84" s="2">
        <v>0.16597222222222222</v>
      </c>
      <c r="L84" s="3">
        <f t="shared" si="8"/>
        <v>272.1659722222222</v>
      </c>
      <c r="M84">
        <f t="shared" si="5"/>
        <v>573.8501249612281</v>
      </c>
      <c r="N84">
        <f t="shared" si="7"/>
        <v>150.31544067799382</v>
      </c>
    </row>
    <row r="85" spans="1:14" ht="12.75">
      <c r="A85" t="s">
        <v>70</v>
      </c>
      <c r="B85" s="1">
        <v>36797</v>
      </c>
      <c r="C85" s="2">
        <v>0.16914351851851853</v>
      </c>
      <c r="D85" t="s">
        <v>436</v>
      </c>
      <c r="E85">
        <v>0.673</v>
      </c>
      <c r="F85">
        <v>10.9986</v>
      </c>
      <c r="G85" t="s">
        <v>437</v>
      </c>
      <c r="H85">
        <v>1.656</v>
      </c>
      <c r="I85">
        <v>105.5117</v>
      </c>
      <c r="K85" s="2">
        <v>0.16805555555555554</v>
      </c>
      <c r="L85" s="3">
        <f t="shared" si="8"/>
        <v>272.16805555555555</v>
      </c>
      <c r="M85">
        <f t="shared" si="5"/>
        <v>588.1876878429302</v>
      </c>
      <c r="N85">
        <f t="shared" si="7"/>
        <v>158.00989491837322</v>
      </c>
    </row>
    <row r="86" spans="1:14" ht="12.75">
      <c r="A86" t="s">
        <v>71</v>
      </c>
      <c r="B86" s="1">
        <v>36797</v>
      </c>
      <c r="C86" s="2">
        <v>0.17122685185185185</v>
      </c>
      <c r="D86" t="s">
        <v>436</v>
      </c>
      <c r="E86">
        <v>0.673</v>
      </c>
      <c r="F86">
        <v>11.4353</v>
      </c>
      <c r="G86" t="s">
        <v>437</v>
      </c>
      <c r="H86">
        <v>1.658</v>
      </c>
      <c r="I86">
        <v>100.536</v>
      </c>
      <c r="K86" s="2">
        <v>0.17013888888888887</v>
      </c>
      <c r="L86" s="3">
        <f t="shared" si="8"/>
        <v>272.1701388888889</v>
      </c>
      <c r="M86">
        <f t="shared" si="5"/>
        <v>611.541711380563</v>
      </c>
      <c r="N86">
        <f t="shared" si="7"/>
        <v>152.3436235190428</v>
      </c>
    </row>
    <row r="87" spans="1:14" ht="12.75">
      <c r="A87" t="s">
        <v>72</v>
      </c>
      <c r="B87" s="1">
        <v>36797</v>
      </c>
      <c r="C87" s="2">
        <v>0.17331018518518518</v>
      </c>
      <c r="D87" t="s">
        <v>436</v>
      </c>
      <c r="E87">
        <v>0.673</v>
      </c>
      <c r="F87">
        <v>10.988</v>
      </c>
      <c r="G87" t="s">
        <v>437</v>
      </c>
      <c r="H87">
        <v>1.658</v>
      </c>
      <c r="I87">
        <v>100.8689</v>
      </c>
      <c r="K87" s="2">
        <v>0.17222222222222225</v>
      </c>
      <c r="L87" s="3">
        <f t="shared" si="8"/>
        <v>272.1722222222222</v>
      </c>
      <c r="M87">
        <f t="shared" si="5"/>
        <v>587.620816651039</v>
      </c>
      <c r="N87">
        <f t="shared" si="7"/>
        <v>152.72272630836636</v>
      </c>
    </row>
    <row r="88" spans="1:14" ht="12.75">
      <c r="A88" t="s">
        <v>73</v>
      </c>
      <c r="B88" s="1">
        <v>36797</v>
      </c>
      <c r="C88" s="2">
        <v>0.17546296296296296</v>
      </c>
      <c r="D88" t="s">
        <v>436</v>
      </c>
      <c r="E88">
        <v>0.673</v>
      </c>
      <c r="F88">
        <v>10.7904</v>
      </c>
      <c r="G88" t="s">
        <v>437</v>
      </c>
      <c r="H88">
        <v>1.658</v>
      </c>
      <c r="I88">
        <v>102.4054</v>
      </c>
      <c r="K88" s="2">
        <v>0.17430555555555557</v>
      </c>
      <c r="L88" s="3">
        <f t="shared" si="8"/>
        <v>272.1743055555556</v>
      </c>
      <c r="M88">
        <f t="shared" si="5"/>
        <v>577.0534819795569</v>
      </c>
      <c r="N88">
        <f t="shared" si="7"/>
        <v>154.47247528942853</v>
      </c>
    </row>
    <row r="89" spans="1:14" ht="12.75">
      <c r="A89" t="s">
        <v>74</v>
      </c>
      <c r="B89" s="1">
        <v>36797</v>
      </c>
      <c r="C89" s="2">
        <v>0.17748842592592592</v>
      </c>
      <c r="D89" t="s">
        <v>436</v>
      </c>
      <c r="E89">
        <v>0.673</v>
      </c>
      <c r="F89">
        <v>10.9451</v>
      </c>
      <c r="G89" t="s">
        <v>437</v>
      </c>
      <c r="H89">
        <v>1.658</v>
      </c>
      <c r="I89">
        <v>106.2554</v>
      </c>
      <c r="K89" s="2">
        <v>0.1763888888888889</v>
      </c>
      <c r="L89" s="3">
        <f t="shared" si="8"/>
        <v>272.1763888888889</v>
      </c>
      <c r="M89">
        <f t="shared" si="5"/>
        <v>585.3265926763094</v>
      </c>
      <c r="N89">
        <f t="shared" si="7"/>
        <v>158.85681214402626</v>
      </c>
    </row>
    <row r="90" spans="1:14" ht="12.75">
      <c r="A90" t="s">
        <v>75</v>
      </c>
      <c r="B90" s="1">
        <v>36797</v>
      </c>
      <c r="C90" s="2">
        <v>0.17957175925925925</v>
      </c>
      <c r="D90" t="s">
        <v>436</v>
      </c>
      <c r="E90">
        <v>0.678</v>
      </c>
      <c r="F90">
        <v>10.8439</v>
      </c>
      <c r="G90" t="s">
        <v>437</v>
      </c>
      <c r="H90">
        <v>1.663</v>
      </c>
      <c r="I90">
        <v>107.0392</v>
      </c>
      <c r="K90" s="2">
        <v>0.17847222222222223</v>
      </c>
      <c r="L90" s="3">
        <f t="shared" si="8"/>
        <v>272.17847222222224</v>
      </c>
      <c r="M90">
        <f t="shared" si="5"/>
        <v>579.9145771461777</v>
      </c>
      <c r="N90">
        <f t="shared" si="7"/>
        <v>159.74939480029474</v>
      </c>
    </row>
    <row r="91" spans="1:14" ht="12.75">
      <c r="A91" t="s">
        <v>76</v>
      </c>
      <c r="B91" s="1">
        <v>36797</v>
      </c>
      <c r="C91" s="2">
        <v>0.1816550925925926</v>
      </c>
      <c r="D91" t="s">
        <v>436</v>
      </c>
      <c r="E91">
        <v>0.673</v>
      </c>
      <c r="F91">
        <v>10.3357</v>
      </c>
      <c r="G91" t="s">
        <v>437</v>
      </c>
      <c r="H91">
        <v>1.656</v>
      </c>
      <c r="I91">
        <v>109.3513</v>
      </c>
      <c r="K91" s="2">
        <v>0.18055555555555555</v>
      </c>
      <c r="L91" s="3">
        <f t="shared" si="8"/>
        <v>272.18055555555554</v>
      </c>
      <c r="M91">
        <f t="shared" si="5"/>
        <v>552.7368469839955</v>
      </c>
      <c r="N91">
        <f t="shared" si="7"/>
        <v>162.3823883695195</v>
      </c>
    </row>
    <row r="92" spans="1:14" ht="12.75">
      <c r="A92" t="s">
        <v>77</v>
      </c>
      <c r="B92" s="1">
        <v>36797</v>
      </c>
      <c r="C92" s="2">
        <v>0.18373842592592593</v>
      </c>
      <c r="D92" t="s">
        <v>436</v>
      </c>
      <c r="E92">
        <v>0.673</v>
      </c>
      <c r="F92">
        <v>11.926</v>
      </c>
      <c r="G92" t="s">
        <v>437</v>
      </c>
      <c r="H92">
        <v>1.656</v>
      </c>
      <c r="I92">
        <v>106.5335</v>
      </c>
      <c r="K92" s="2">
        <v>0.1826388888888889</v>
      </c>
      <c r="L92" s="3">
        <f t="shared" si="8"/>
        <v>272.1826388888889</v>
      </c>
      <c r="M92">
        <f t="shared" si="5"/>
        <v>637.7835692919814</v>
      </c>
      <c r="N92">
        <f t="shared" si="7"/>
        <v>159.17350930747136</v>
      </c>
    </row>
    <row r="93" spans="1:14" ht="12.75">
      <c r="A93" t="s">
        <v>78</v>
      </c>
      <c r="B93" s="1">
        <v>36797</v>
      </c>
      <c r="C93" s="2">
        <v>0.18582175925925926</v>
      </c>
      <c r="D93" t="s">
        <v>436</v>
      </c>
      <c r="E93">
        <v>0.673</v>
      </c>
      <c r="F93">
        <v>10.8712</v>
      </c>
      <c r="G93" t="s">
        <v>437</v>
      </c>
      <c r="H93">
        <v>1.656</v>
      </c>
      <c r="I93">
        <v>108.3406</v>
      </c>
      <c r="K93" s="2">
        <v>0.18472222222222223</v>
      </c>
      <c r="L93" s="3">
        <f t="shared" si="8"/>
        <v>272.1847222222222</v>
      </c>
      <c r="M93">
        <f t="shared" si="5"/>
        <v>581.3745378573694</v>
      </c>
      <c r="N93">
        <f t="shared" si="7"/>
        <v>161.23141453602813</v>
      </c>
    </row>
    <row r="94" spans="1:14" ht="12.75">
      <c r="A94" t="s">
        <v>79</v>
      </c>
      <c r="B94" s="1">
        <v>36797</v>
      </c>
      <c r="C94" s="2">
        <v>0.18791666666666665</v>
      </c>
      <c r="D94" t="s">
        <v>436</v>
      </c>
      <c r="E94">
        <v>0.671</v>
      </c>
      <c r="F94">
        <v>10.7339</v>
      </c>
      <c r="G94" t="s">
        <v>437</v>
      </c>
      <c r="H94">
        <v>1.655</v>
      </c>
      <c r="I94">
        <v>104.4927</v>
      </c>
      <c r="K94" s="2">
        <v>0.18680555555555556</v>
      </c>
      <c r="L94" s="3">
        <f t="shared" si="8"/>
        <v>272.18680555555557</v>
      </c>
      <c r="M94">
        <f t="shared" si="5"/>
        <v>574.0319515699479</v>
      </c>
      <c r="N94">
        <f t="shared" si="7"/>
        <v>156.84946913789656</v>
      </c>
    </row>
    <row r="95" spans="1:14" ht="12.75">
      <c r="A95" t="s">
        <v>80</v>
      </c>
      <c r="B95" s="1">
        <v>36797</v>
      </c>
      <c r="C95" s="2">
        <v>0.19</v>
      </c>
      <c r="D95" t="s">
        <v>436</v>
      </c>
      <c r="E95">
        <v>0.671</v>
      </c>
      <c r="F95">
        <v>11.8428</v>
      </c>
      <c r="G95" t="s">
        <v>437</v>
      </c>
      <c r="H95">
        <v>1.656</v>
      </c>
      <c r="I95">
        <v>107.9621</v>
      </c>
      <c r="K95" s="2">
        <v>0.18888888888888888</v>
      </c>
      <c r="L95" s="3">
        <f t="shared" si="8"/>
        <v>272.18888888888887</v>
      </c>
      <c r="M95">
        <f t="shared" si="5"/>
        <v>633.3341652197785</v>
      </c>
      <c r="N95">
        <f t="shared" si="7"/>
        <v>160.80038297772546</v>
      </c>
    </row>
    <row r="96" spans="1:14" ht="12.75">
      <c r="A96" t="s">
        <v>81</v>
      </c>
      <c r="B96" s="1">
        <v>36797</v>
      </c>
      <c r="C96" s="2">
        <v>0.19208333333333336</v>
      </c>
      <c r="D96" t="s">
        <v>436</v>
      </c>
      <c r="E96">
        <v>0.673</v>
      </c>
      <c r="F96">
        <v>11.1879</v>
      </c>
      <c r="G96" t="s">
        <v>437</v>
      </c>
      <c r="H96">
        <v>1.658</v>
      </c>
      <c r="I96">
        <v>105.1239</v>
      </c>
      <c r="K96" s="2">
        <v>0.1909722222222222</v>
      </c>
      <c r="L96" s="3">
        <f t="shared" si="8"/>
        <v>272.19097222222223</v>
      </c>
      <c r="M96">
        <f t="shared" si="5"/>
        <v>598.3111516754788</v>
      </c>
      <c r="N96">
        <f t="shared" si="7"/>
        <v>157.56827262429192</v>
      </c>
    </row>
    <row r="97" spans="1:14" ht="12.75">
      <c r="A97" t="s">
        <v>82</v>
      </c>
      <c r="B97" s="1">
        <v>36797</v>
      </c>
      <c r="C97" s="2">
        <v>0.19416666666666668</v>
      </c>
      <c r="D97" t="s">
        <v>436</v>
      </c>
      <c r="E97">
        <v>0.673</v>
      </c>
      <c r="F97">
        <v>10.7337</v>
      </c>
      <c r="G97" t="s">
        <v>437</v>
      </c>
      <c r="H97">
        <v>1.658</v>
      </c>
      <c r="I97">
        <v>103.8851</v>
      </c>
      <c r="K97" s="2">
        <v>0.19305555555555554</v>
      </c>
      <c r="L97" s="3">
        <f t="shared" si="8"/>
        <v>272.19305555555553</v>
      </c>
      <c r="M97">
        <f t="shared" si="5"/>
        <v>574.021255887082</v>
      </c>
      <c r="N97">
        <f t="shared" si="7"/>
        <v>156.15754106702548</v>
      </c>
    </row>
    <row r="98" spans="1:14" ht="12.75">
      <c r="A98" t="s">
        <v>83</v>
      </c>
      <c r="B98" s="1">
        <v>36797</v>
      </c>
      <c r="C98" s="2">
        <v>0.19625</v>
      </c>
      <c r="D98" t="s">
        <v>436</v>
      </c>
      <c r="E98">
        <v>0.675</v>
      </c>
      <c r="F98">
        <v>10.6994</v>
      </c>
      <c r="G98" t="s">
        <v>437</v>
      </c>
      <c r="H98">
        <v>1.658</v>
      </c>
      <c r="I98">
        <v>105.4494</v>
      </c>
      <c r="K98" s="2">
        <v>0.1951388888888889</v>
      </c>
      <c r="L98" s="3">
        <f t="shared" si="8"/>
        <v>272.1951388888889</v>
      </c>
      <c r="M98">
        <f t="shared" si="5"/>
        <v>572.186946275585</v>
      </c>
      <c r="N98">
        <f t="shared" si="7"/>
        <v>157.9389483765442</v>
      </c>
    </row>
    <row r="99" spans="1:14" ht="12.75">
      <c r="A99" t="s">
        <v>84</v>
      </c>
      <c r="B99" s="1">
        <v>36797</v>
      </c>
      <c r="C99" s="2">
        <v>0.19833333333333333</v>
      </c>
      <c r="D99" t="s">
        <v>436</v>
      </c>
      <c r="E99">
        <v>0.673</v>
      </c>
      <c r="F99">
        <v>10.8878</v>
      </c>
      <c r="G99" t="s">
        <v>437</v>
      </c>
      <c r="H99">
        <v>1.658</v>
      </c>
      <c r="I99">
        <v>108.1234</v>
      </c>
      <c r="K99" s="2">
        <v>0.19722222222222222</v>
      </c>
      <c r="L99" s="3">
        <f t="shared" si="8"/>
        <v>272.1972222222222</v>
      </c>
      <c r="M99">
        <f t="shared" si="5"/>
        <v>582.2622795352369</v>
      </c>
      <c r="N99">
        <f t="shared" si="7"/>
        <v>160.9840696101012</v>
      </c>
    </row>
    <row r="100" spans="1:14" ht="12.75">
      <c r="A100" t="s">
        <v>85</v>
      </c>
      <c r="B100" s="1">
        <v>36797</v>
      </c>
      <c r="C100" s="2">
        <v>0.2004166666666667</v>
      </c>
      <c r="D100" t="s">
        <v>436</v>
      </c>
      <c r="E100">
        <v>0.673</v>
      </c>
      <c r="F100">
        <v>10.5496</v>
      </c>
      <c r="G100" t="s">
        <v>437</v>
      </c>
      <c r="H100">
        <v>1.658</v>
      </c>
      <c r="I100">
        <v>106.1647</v>
      </c>
      <c r="K100" s="2">
        <v>0.19930555555555554</v>
      </c>
      <c r="L100" s="3">
        <f t="shared" si="8"/>
        <v>272.19930555555555</v>
      </c>
      <c r="M100">
        <f t="shared" si="5"/>
        <v>564.1758798090464</v>
      </c>
      <c r="N100">
        <f t="shared" si="7"/>
        <v>158.75352400046472</v>
      </c>
    </row>
    <row r="101" spans="1:14" ht="12.75">
      <c r="A101" t="s">
        <v>86</v>
      </c>
      <c r="B101" s="1">
        <v>36797</v>
      </c>
      <c r="C101" s="2">
        <v>0.20256944444444444</v>
      </c>
      <c r="D101" t="s">
        <v>436</v>
      </c>
      <c r="E101">
        <v>0.671</v>
      </c>
      <c r="F101">
        <v>10.4941</v>
      </c>
      <c r="G101" t="s">
        <v>437</v>
      </c>
      <c r="H101">
        <v>1.655</v>
      </c>
      <c r="I101">
        <v>103.5812</v>
      </c>
      <c r="K101" s="2">
        <v>0.20138888888888887</v>
      </c>
      <c r="L101" s="3">
        <f t="shared" si="8"/>
        <v>272.2013888888889</v>
      </c>
      <c r="M101">
        <f t="shared" si="5"/>
        <v>561.2078278137667</v>
      </c>
      <c r="N101">
        <f t="shared" si="7"/>
        <v>155.8114631527106</v>
      </c>
    </row>
    <row r="102" spans="1:14" ht="12.75">
      <c r="A102" t="s">
        <v>87</v>
      </c>
      <c r="B102" s="1">
        <v>36797</v>
      </c>
      <c r="C102" s="2">
        <v>0.2045949074074074</v>
      </c>
      <c r="D102" t="s">
        <v>436</v>
      </c>
      <c r="E102">
        <v>0.671</v>
      </c>
      <c r="F102">
        <v>10.642</v>
      </c>
      <c r="G102" t="s">
        <v>437</v>
      </c>
      <c r="H102">
        <v>1.655</v>
      </c>
      <c r="I102">
        <v>104.0163</v>
      </c>
      <c r="K102" s="2">
        <v>0.2034722222222222</v>
      </c>
      <c r="L102" s="3">
        <f t="shared" si="8"/>
        <v>272.2034722222222</v>
      </c>
      <c r="M102">
        <f t="shared" si="5"/>
        <v>569.1172852930795</v>
      </c>
      <c r="N102">
        <f t="shared" si="7"/>
        <v>156.30695015671984</v>
      </c>
    </row>
    <row r="103" spans="1:14" ht="12.75">
      <c r="A103" t="s">
        <v>88</v>
      </c>
      <c r="B103" s="1">
        <v>36797</v>
      </c>
      <c r="C103" s="2">
        <v>0.20667824074074073</v>
      </c>
      <c r="D103" t="s">
        <v>436</v>
      </c>
      <c r="E103">
        <v>0.673</v>
      </c>
      <c r="F103">
        <v>11.0344</v>
      </c>
      <c r="G103" t="s">
        <v>437</v>
      </c>
      <c r="H103">
        <v>1.655</v>
      </c>
      <c r="I103">
        <v>108.2637</v>
      </c>
      <c r="K103" s="2">
        <v>0.20555555555555557</v>
      </c>
      <c r="L103" s="3">
        <f t="shared" si="8"/>
        <v>272.2055555555556</v>
      </c>
      <c r="M103">
        <f t="shared" si="5"/>
        <v>590.1022150759214</v>
      </c>
      <c r="N103">
        <f t="shared" si="7"/>
        <v>161.1438416778155</v>
      </c>
    </row>
    <row r="104" spans="1:14" ht="12.75">
      <c r="A104" t="s">
        <v>89</v>
      </c>
      <c r="B104" s="1">
        <v>36797</v>
      </c>
      <c r="C104" s="2">
        <v>0.20876157407407406</v>
      </c>
      <c r="D104" t="s">
        <v>436</v>
      </c>
      <c r="E104">
        <v>0.673</v>
      </c>
      <c r="F104">
        <v>10.9194</v>
      </c>
      <c r="G104" t="s">
        <v>437</v>
      </c>
      <c r="H104">
        <v>1.656</v>
      </c>
      <c r="I104">
        <v>104.9336</v>
      </c>
      <c r="K104" s="2">
        <v>0.2076388888888889</v>
      </c>
      <c r="L104" s="3">
        <f t="shared" si="8"/>
        <v>272.2076388888889</v>
      </c>
      <c r="M104">
        <f t="shared" si="5"/>
        <v>583.9521974280447</v>
      </c>
      <c r="N104">
        <f t="shared" si="7"/>
        <v>157.35156111690748</v>
      </c>
    </row>
    <row r="105" spans="1:14" ht="12.75">
      <c r="A105" t="s">
        <v>90</v>
      </c>
      <c r="B105" s="1">
        <v>36797</v>
      </c>
      <c r="C105" s="2">
        <v>0.21084490740740738</v>
      </c>
      <c r="D105" t="s">
        <v>436</v>
      </c>
      <c r="E105">
        <v>0.678</v>
      </c>
      <c r="F105">
        <v>10.6805</v>
      </c>
      <c r="G105" t="s">
        <v>437</v>
      </c>
      <c r="H105">
        <v>1.661</v>
      </c>
      <c r="I105">
        <v>108.7976</v>
      </c>
      <c r="K105" s="2">
        <v>0.20972222222222223</v>
      </c>
      <c r="L105" s="3">
        <f t="shared" si="8"/>
        <v>272.20972222222224</v>
      </c>
      <c r="M105">
        <f t="shared" si="5"/>
        <v>571.1762042447599</v>
      </c>
      <c r="N105">
        <f t="shared" si="7"/>
        <v>161.75184101461286</v>
      </c>
    </row>
    <row r="106" spans="1:14" ht="12.75">
      <c r="A106" t="s">
        <v>91</v>
      </c>
      <c r="B106" s="1">
        <v>36797</v>
      </c>
      <c r="C106" s="2">
        <v>0.21292824074074077</v>
      </c>
      <c r="D106" t="s">
        <v>436</v>
      </c>
      <c r="E106">
        <v>0.673</v>
      </c>
      <c r="F106">
        <v>10.9473</v>
      </c>
      <c r="G106" t="s">
        <v>437</v>
      </c>
      <c r="H106">
        <v>1.656</v>
      </c>
      <c r="I106">
        <v>121.889</v>
      </c>
      <c r="K106" s="2">
        <v>0.21180555555555555</v>
      </c>
      <c r="L106" s="3">
        <f t="shared" si="8"/>
        <v>272.21180555555554</v>
      </c>
      <c r="M106">
        <f t="shared" si="5"/>
        <v>585.444245187834</v>
      </c>
      <c r="N106">
        <f t="shared" si="7"/>
        <v>176.6601806245559</v>
      </c>
    </row>
    <row r="107" spans="1:14" ht="12.75">
      <c r="A107" t="s">
        <v>92</v>
      </c>
      <c r="B107" s="1">
        <v>36797</v>
      </c>
      <c r="C107" s="2">
        <v>0.2150115740740741</v>
      </c>
      <c r="D107" t="s">
        <v>436</v>
      </c>
      <c r="E107">
        <v>0.673</v>
      </c>
      <c r="F107">
        <v>10.8928</v>
      </c>
      <c r="G107" t="s">
        <v>437</v>
      </c>
      <c r="H107">
        <v>1.656</v>
      </c>
      <c r="I107">
        <v>132.9374</v>
      </c>
      <c r="K107" s="2">
        <v>0.2138888888888889</v>
      </c>
      <c r="L107" s="3">
        <f t="shared" si="8"/>
        <v>272.2138888888889</v>
      </c>
      <c r="M107">
        <f t="shared" si="5"/>
        <v>582.5296716068837</v>
      </c>
      <c r="N107">
        <f t="shared" si="7"/>
        <v>189.2419747295786</v>
      </c>
    </row>
    <row r="108" spans="1:14" ht="12.75">
      <c r="A108" t="s">
        <v>93</v>
      </c>
      <c r="B108" s="1">
        <v>36797</v>
      </c>
      <c r="C108" s="2">
        <v>0.21709490740740742</v>
      </c>
      <c r="D108" t="s">
        <v>436</v>
      </c>
      <c r="E108">
        <v>0.675</v>
      </c>
      <c r="F108">
        <v>10.7109</v>
      </c>
      <c r="G108" t="s">
        <v>437</v>
      </c>
      <c r="H108">
        <v>1.658</v>
      </c>
      <c r="I108">
        <v>122.0175</v>
      </c>
      <c r="K108" s="2">
        <v>0.21597222222222223</v>
      </c>
      <c r="L108" s="3">
        <f t="shared" si="8"/>
        <v>272.2159722222222</v>
      </c>
      <c r="M108">
        <f t="shared" si="5"/>
        <v>572.8019480403725</v>
      </c>
      <c r="N108">
        <f t="shared" si="7"/>
        <v>176.806514984508</v>
      </c>
    </row>
    <row r="109" spans="1:14" ht="12.75">
      <c r="A109" t="s">
        <v>94</v>
      </c>
      <c r="B109" s="1">
        <v>36797</v>
      </c>
      <c r="C109" s="2">
        <v>0.2191898148148148</v>
      </c>
      <c r="D109" t="s">
        <v>436</v>
      </c>
      <c r="E109">
        <v>0.673</v>
      </c>
      <c r="F109">
        <v>11.0072</v>
      </c>
      <c r="G109" t="s">
        <v>437</v>
      </c>
      <c r="H109">
        <v>1.658</v>
      </c>
      <c r="I109">
        <v>112.9901</v>
      </c>
      <c r="K109" s="2">
        <v>0.21805555555555556</v>
      </c>
      <c r="L109" s="3">
        <f t="shared" si="8"/>
        <v>272.21805555555557</v>
      </c>
      <c r="M109">
        <f t="shared" si="5"/>
        <v>588.6476022061627</v>
      </c>
      <c r="N109">
        <f t="shared" si="7"/>
        <v>166.52621303095077</v>
      </c>
    </row>
    <row r="110" spans="1:14" ht="12.75">
      <c r="A110" t="s">
        <v>95</v>
      </c>
      <c r="B110" s="1">
        <v>36797</v>
      </c>
      <c r="C110" s="2">
        <v>0.22127314814814814</v>
      </c>
      <c r="D110" t="s">
        <v>436</v>
      </c>
      <c r="E110">
        <v>0.673</v>
      </c>
      <c r="F110">
        <v>10.7756</v>
      </c>
      <c r="G110" t="s">
        <v>437</v>
      </c>
      <c r="H110">
        <v>1.656</v>
      </c>
      <c r="I110">
        <v>103.392</v>
      </c>
      <c r="K110" s="2">
        <v>0.22013888888888888</v>
      </c>
      <c r="L110" s="3">
        <f t="shared" si="8"/>
        <v>272.22013888888887</v>
      </c>
      <c r="M110">
        <f t="shared" si="5"/>
        <v>576.2620014474824</v>
      </c>
      <c r="N110">
        <f t="shared" si="7"/>
        <v>155.59600431299896</v>
      </c>
    </row>
    <row r="111" spans="1:14" ht="12.75">
      <c r="A111" t="s">
        <v>96</v>
      </c>
      <c r="B111" s="1">
        <v>36797</v>
      </c>
      <c r="C111" s="2">
        <v>0.2233564814814815</v>
      </c>
      <c r="D111" t="s">
        <v>436</v>
      </c>
      <c r="E111">
        <v>0.673</v>
      </c>
      <c r="F111">
        <v>11.3299</v>
      </c>
      <c r="G111" t="s">
        <v>437</v>
      </c>
      <c r="H111">
        <v>1.656</v>
      </c>
      <c r="I111">
        <v>106.697</v>
      </c>
      <c r="K111" s="2">
        <v>0.2222222222222222</v>
      </c>
      <c r="L111" s="3">
        <f t="shared" si="8"/>
        <v>272.22222222222223</v>
      </c>
      <c r="M111">
        <f t="shared" si="5"/>
        <v>605.9050865102481</v>
      </c>
      <c r="N111">
        <f t="shared" si="7"/>
        <v>159.3597012751926</v>
      </c>
    </row>
    <row r="112" spans="1:14" ht="12.75">
      <c r="A112" t="s">
        <v>97</v>
      </c>
      <c r="B112" s="1">
        <v>36797</v>
      </c>
      <c r="C112" s="2">
        <v>0.22543981481481482</v>
      </c>
      <c r="D112" t="s">
        <v>436</v>
      </c>
      <c r="E112">
        <v>0.673</v>
      </c>
      <c r="F112">
        <v>10.403</v>
      </c>
      <c r="G112" t="s">
        <v>437</v>
      </c>
      <c r="H112">
        <v>1.658</v>
      </c>
      <c r="I112">
        <v>108.65</v>
      </c>
      <c r="K112" s="2">
        <v>0.22430555555555556</v>
      </c>
      <c r="L112" s="3">
        <f t="shared" si="8"/>
        <v>272.22430555555553</v>
      </c>
      <c r="M112">
        <f t="shared" si="5"/>
        <v>556.3359442683617</v>
      </c>
      <c r="N112">
        <f t="shared" si="7"/>
        <v>161.5837557887067</v>
      </c>
    </row>
    <row r="113" spans="1:14" ht="12.75">
      <c r="A113" t="s">
        <v>98</v>
      </c>
      <c r="B113" s="1">
        <v>36797</v>
      </c>
      <c r="C113" s="2">
        <v>0.22752314814814814</v>
      </c>
      <c r="D113" t="s">
        <v>436</v>
      </c>
      <c r="E113">
        <v>0.671</v>
      </c>
      <c r="F113">
        <v>10.6863</v>
      </c>
      <c r="G113" t="s">
        <v>437</v>
      </c>
      <c r="H113">
        <v>1.658</v>
      </c>
      <c r="I113">
        <v>102.1088</v>
      </c>
      <c r="K113" s="2">
        <v>0.2263888888888889</v>
      </c>
      <c r="L113" s="3">
        <f t="shared" si="8"/>
        <v>272.2263888888889</v>
      </c>
      <c r="M113">
        <f aca="true" t="shared" si="9" ref="M113:M176">500*F113/AVERAGE($Q$207,$Q$47)</f>
        <v>571.4863790478702</v>
      </c>
      <c r="N113">
        <f t="shared" si="7"/>
        <v>154.1347105333055</v>
      </c>
    </row>
    <row r="114" spans="1:14" ht="12.75">
      <c r="A114" t="s">
        <v>99</v>
      </c>
      <c r="B114" s="1">
        <v>36797</v>
      </c>
      <c r="C114" s="2">
        <v>0.22960648148148147</v>
      </c>
      <c r="D114" t="s">
        <v>436</v>
      </c>
      <c r="E114">
        <v>0.673</v>
      </c>
      <c r="F114">
        <v>10.3134</v>
      </c>
      <c r="G114" t="s">
        <v>437</v>
      </c>
      <c r="H114">
        <v>1.658</v>
      </c>
      <c r="I114">
        <v>103.5947</v>
      </c>
      <c r="K114" s="2">
        <v>0.22847222222222222</v>
      </c>
      <c r="L114" s="3">
        <f t="shared" si="8"/>
        <v>272.2284722222222</v>
      </c>
      <c r="M114">
        <f t="shared" si="9"/>
        <v>551.5442783444508</v>
      </c>
      <c r="N114">
        <f t="shared" si="7"/>
        <v>155.82683680142156</v>
      </c>
    </row>
    <row r="115" spans="1:14" ht="12.75">
      <c r="A115" t="s">
        <v>100</v>
      </c>
      <c r="B115" s="1">
        <v>36797</v>
      </c>
      <c r="C115" s="2">
        <v>0.2317013888888889</v>
      </c>
      <c r="D115" t="s">
        <v>436</v>
      </c>
      <c r="E115">
        <v>0.673</v>
      </c>
      <c r="F115">
        <v>10.1264</v>
      </c>
      <c r="G115" t="s">
        <v>437</v>
      </c>
      <c r="H115">
        <v>1.66</v>
      </c>
      <c r="I115">
        <v>100.8384</v>
      </c>
      <c r="K115" s="2">
        <v>0.23055555555555554</v>
      </c>
      <c r="L115" s="3">
        <f t="shared" si="8"/>
        <v>272.23055555555555</v>
      </c>
      <c r="M115">
        <f t="shared" si="9"/>
        <v>541.54381486486</v>
      </c>
      <c r="N115">
        <f t="shared" si="7"/>
        <v>152.68799325016755</v>
      </c>
    </row>
    <row r="116" spans="1:14" ht="12.75">
      <c r="A116" t="s">
        <v>101</v>
      </c>
      <c r="B116" s="1">
        <v>36797</v>
      </c>
      <c r="C116" s="2">
        <v>0.23378472222222224</v>
      </c>
      <c r="D116" t="s">
        <v>436</v>
      </c>
      <c r="E116">
        <v>0.671</v>
      </c>
      <c r="F116">
        <v>12.6179</v>
      </c>
      <c r="G116" t="s">
        <v>437</v>
      </c>
      <c r="H116">
        <v>1.66</v>
      </c>
      <c r="I116">
        <v>99.1616</v>
      </c>
      <c r="K116" s="2">
        <v>0.23263888888888887</v>
      </c>
      <c r="L116" s="3">
        <f t="shared" si="8"/>
        <v>272.2326388888889</v>
      </c>
      <c r="M116">
        <f t="shared" si="9"/>
        <v>674.7852841664676</v>
      </c>
      <c r="N116">
        <f t="shared" si="7"/>
        <v>150.77847220139108</v>
      </c>
    </row>
    <row r="117" spans="1:14" ht="12.75">
      <c r="A117" t="s">
        <v>444</v>
      </c>
      <c r="B117" s="1">
        <v>36797</v>
      </c>
      <c r="C117">
        <f>AVERAGE(C116,C118)</f>
        <v>0.23586805555555557</v>
      </c>
      <c r="D117" t="s">
        <v>436</v>
      </c>
      <c r="E117" t="s">
        <v>444</v>
      </c>
      <c r="F117" t="s">
        <v>444</v>
      </c>
      <c r="G117" t="s">
        <v>437</v>
      </c>
      <c r="H117" t="s">
        <v>444</v>
      </c>
      <c r="I117" t="s">
        <v>444</v>
      </c>
      <c r="K117" s="2">
        <v>0.2347222222222222</v>
      </c>
      <c r="L117" s="3">
        <f t="shared" si="8"/>
        <v>272.2347222222222</v>
      </c>
      <c r="M117" t="s">
        <v>444</v>
      </c>
      <c r="N117" t="s">
        <v>444</v>
      </c>
    </row>
    <row r="118" spans="1:14" ht="12.75">
      <c r="A118" t="s">
        <v>102</v>
      </c>
      <c r="B118" s="1">
        <v>36797</v>
      </c>
      <c r="C118" s="2">
        <v>0.2379513888888889</v>
      </c>
      <c r="D118" t="s">
        <v>436</v>
      </c>
      <c r="E118">
        <v>0.671</v>
      </c>
      <c r="F118">
        <v>11.5645</v>
      </c>
      <c r="G118" t="s">
        <v>437</v>
      </c>
      <c r="H118">
        <v>1.66</v>
      </c>
      <c r="I118">
        <v>95.7863</v>
      </c>
      <c r="K118" s="2">
        <v>0.23680555555555557</v>
      </c>
      <c r="L118" s="3">
        <f t="shared" si="8"/>
        <v>272.2368055555556</v>
      </c>
      <c r="M118">
        <f t="shared" si="9"/>
        <v>618.4511225119167</v>
      </c>
      <c r="N118">
        <f>(277-103)/(-62+(AVERAGE($P$207,$P$47)))*I118+277-((277-103)/(-62+(AVERAGE($P$207,$P$47)))*210)</f>
        <v>146.9347183870213</v>
      </c>
    </row>
    <row r="119" spans="1:14" ht="12.75">
      <c r="A119" t="s">
        <v>103</v>
      </c>
      <c r="B119" s="1">
        <v>36797</v>
      </c>
      <c r="C119" s="2">
        <v>0.24003472222222222</v>
      </c>
      <c r="D119" t="s">
        <v>436</v>
      </c>
      <c r="E119">
        <v>0.671</v>
      </c>
      <c r="F119">
        <v>10.9649</v>
      </c>
      <c r="G119" t="s">
        <v>437</v>
      </c>
      <c r="H119">
        <v>1.658</v>
      </c>
      <c r="I119">
        <v>101.3638</v>
      </c>
      <c r="K119" s="2">
        <v>0.2388888888888889</v>
      </c>
      <c r="L119" s="3">
        <f t="shared" si="8"/>
        <v>272.2388888888889</v>
      </c>
      <c r="M119">
        <f t="shared" si="9"/>
        <v>586.3854652800308</v>
      </c>
      <c r="N119">
        <f>(277-103)/(-62+(AVERAGE($P$207,$P$47)))*I119+277-((277-103)/(-62+(AVERAGE($P$207,$P$47)))*210)</f>
        <v>153.286312882221</v>
      </c>
    </row>
    <row r="120" spans="1:14" ht="12.75">
      <c r="A120" t="s">
        <v>104</v>
      </c>
      <c r="B120" s="1">
        <v>36797</v>
      </c>
      <c r="C120" s="2">
        <v>0.24211805555555554</v>
      </c>
      <c r="D120" t="s">
        <v>436</v>
      </c>
      <c r="E120">
        <v>0.67</v>
      </c>
      <c r="F120">
        <v>10.7216</v>
      </c>
      <c r="G120" t="s">
        <v>437</v>
      </c>
      <c r="H120">
        <v>1.658</v>
      </c>
      <c r="I120">
        <v>101.7468</v>
      </c>
      <c r="K120" s="2">
        <v>0.24097222222222223</v>
      </c>
      <c r="L120" s="3">
        <f t="shared" si="8"/>
        <v>272.24097222222224</v>
      </c>
      <c r="M120">
        <f t="shared" si="9"/>
        <v>573.3741670736968</v>
      </c>
      <c r="N120">
        <f>(277-103)/(-62+(AVERAGE($P$207,$P$47)))*I120+277-((277-103)/(-62+(AVERAGE($P$207,$P$47)))*210)</f>
        <v>153.72246899009394</v>
      </c>
    </row>
    <row r="121" spans="1:14" ht="12.75">
      <c r="A121" t="s">
        <v>105</v>
      </c>
      <c r="B121" s="1">
        <v>36797</v>
      </c>
      <c r="C121" s="2">
        <v>0.24421296296296294</v>
      </c>
      <c r="D121" t="s">
        <v>436</v>
      </c>
      <c r="E121">
        <v>0.671</v>
      </c>
      <c r="F121">
        <v>9.9465</v>
      </c>
      <c r="G121" t="s">
        <v>437</v>
      </c>
      <c r="H121">
        <v>1.658</v>
      </c>
      <c r="I121">
        <v>98.9982</v>
      </c>
      <c r="K121" s="2">
        <v>0.24305555555555555</v>
      </c>
      <c r="L121" s="3">
        <f t="shared" si="8"/>
        <v>272.24305555555554</v>
      </c>
      <c r="M121">
        <f t="shared" si="9"/>
        <v>531.9230481270076</v>
      </c>
      <c r="N121">
        <f>(277-103)/(-62+(AVERAGE($P$207,$P$47)))*I121+277-((277-103)/(-62+(AVERAGE($P$207,$P$47)))*210)</f>
        <v>150.5923941125492</v>
      </c>
    </row>
    <row r="122" spans="1:14" ht="12.75">
      <c r="A122" t="s">
        <v>444</v>
      </c>
      <c r="B122" s="1">
        <v>36797</v>
      </c>
      <c r="C122">
        <f>AVERAGE(C121,C123)</f>
        <v>0.2462962962962963</v>
      </c>
      <c r="D122" t="s">
        <v>436</v>
      </c>
      <c r="E122" t="s">
        <v>444</v>
      </c>
      <c r="F122" t="s">
        <v>444</v>
      </c>
      <c r="G122" t="s">
        <v>437</v>
      </c>
      <c r="H122" t="s">
        <v>444</v>
      </c>
      <c r="I122" t="s">
        <v>444</v>
      </c>
      <c r="K122" s="2">
        <v>0.24513888888888888</v>
      </c>
      <c r="L122" s="3">
        <f t="shared" si="8"/>
        <v>272.2451388888889</v>
      </c>
      <c r="M122" t="s">
        <v>444</v>
      </c>
      <c r="N122" t="s">
        <v>444</v>
      </c>
    </row>
    <row r="123" spans="1:14" ht="12.75">
      <c r="A123" t="s">
        <v>106</v>
      </c>
      <c r="B123" s="1">
        <v>36797</v>
      </c>
      <c r="C123" s="2">
        <v>0.24837962962962964</v>
      </c>
      <c r="D123" t="s">
        <v>436</v>
      </c>
      <c r="E123">
        <v>0.671</v>
      </c>
      <c r="F123">
        <v>9.7142</v>
      </c>
      <c r="G123" t="s">
        <v>437</v>
      </c>
      <c r="H123">
        <v>1.66</v>
      </c>
      <c r="I123">
        <v>97.2955</v>
      </c>
      <c r="K123" s="2">
        <v>0.24722222222222223</v>
      </c>
      <c r="L123" s="3">
        <f t="shared" si="8"/>
        <v>272.2472222222222</v>
      </c>
      <c r="M123">
        <f t="shared" si="9"/>
        <v>519.5000124782966</v>
      </c>
      <c r="N123">
        <f aca="true" t="shared" si="10" ref="N123:N132">(277-103)/(-62+(AVERAGE($P$207,$P$47)))*I123+277-((277-103)/(-62+(AVERAGE($P$207,$P$47)))*210)</f>
        <v>148.65337843402364</v>
      </c>
    </row>
    <row r="124" spans="1:14" ht="12.75">
      <c r="A124" t="s">
        <v>107</v>
      </c>
      <c r="B124" s="1">
        <v>36797</v>
      </c>
      <c r="C124" s="2">
        <v>0.25046296296296294</v>
      </c>
      <c r="D124" t="s">
        <v>436</v>
      </c>
      <c r="E124">
        <v>0.671</v>
      </c>
      <c r="F124">
        <v>10.96</v>
      </c>
      <c r="G124" t="s">
        <v>437</v>
      </c>
      <c r="H124">
        <v>1.661</v>
      </c>
      <c r="I124">
        <v>96.3137</v>
      </c>
      <c r="K124" s="2">
        <v>0.24930555555555556</v>
      </c>
      <c r="L124" s="3">
        <f t="shared" si="8"/>
        <v>272.24930555555557</v>
      </c>
      <c r="M124">
        <f t="shared" si="9"/>
        <v>586.1234210498169</v>
      </c>
      <c r="N124">
        <f t="shared" si="10"/>
        <v>147.53531559666152</v>
      </c>
    </row>
    <row r="125" spans="1:14" ht="12.75">
      <c r="A125" t="s">
        <v>108</v>
      </c>
      <c r="B125" s="1">
        <v>36797</v>
      </c>
      <c r="C125" s="2">
        <v>0.25254629629629627</v>
      </c>
      <c r="D125" t="s">
        <v>436</v>
      </c>
      <c r="E125">
        <v>0.671</v>
      </c>
      <c r="F125">
        <v>10.171</v>
      </c>
      <c r="G125" t="s">
        <v>437</v>
      </c>
      <c r="H125">
        <v>1.66</v>
      </c>
      <c r="I125">
        <v>98.4479</v>
      </c>
      <c r="K125" s="2">
        <v>0.2513888888888889</v>
      </c>
      <c r="L125" s="3">
        <f t="shared" si="8"/>
        <v>272.25138888888887</v>
      </c>
      <c r="M125">
        <f t="shared" si="9"/>
        <v>543.9289521439496</v>
      </c>
      <c r="N125">
        <f t="shared" si="10"/>
        <v>149.9657186395401</v>
      </c>
    </row>
    <row r="126" spans="1:14" ht="12.75">
      <c r="A126" t="s">
        <v>109</v>
      </c>
      <c r="B126" s="1">
        <v>36797</v>
      </c>
      <c r="C126" s="2">
        <v>0.2546296296296296</v>
      </c>
      <c r="D126" t="s">
        <v>436</v>
      </c>
      <c r="E126">
        <v>0.671</v>
      </c>
      <c r="F126">
        <v>10.0115</v>
      </c>
      <c r="G126" t="s">
        <v>437</v>
      </c>
      <c r="H126">
        <v>1.661</v>
      </c>
      <c r="I126">
        <v>97.3315</v>
      </c>
      <c r="K126" s="2">
        <v>0.2534722222222222</v>
      </c>
      <c r="L126" s="3">
        <f t="shared" si="8"/>
        <v>272.25347222222223</v>
      </c>
      <c r="M126">
        <f t="shared" si="9"/>
        <v>535.3991450584161</v>
      </c>
      <c r="N126">
        <f t="shared" si="10"/>
        <v>148.69437483058607</v>
      </c>
    </row>
    <row r="127" spans="1:14" ht="12.75">
      <c r="A127" t="s">
        <v>110</v>
      </c>
      <c r="B127" s="1">
        <v>36797</v>
      </c>
      <c r="C127" s="2">
        <v>0.256712962962963</v>
      </c>
      <c r="D127" t="s">
        <v>436</v>
      </c>
      <c r="E127">
        <v>0.671</v>
      </c>
      <c r="F127">
        <v>9.9941</v>
      </c>
      <c r="G127" t="s">
        <v>437</v>
      </c>
      <c r="H127">
        <v>1.66</v>
      </c>
      <c r="I127">
        <v>96.8636</v>
      </c>
      <c r="K127" s="2">
        <v>0.2555555555555556</v>
      </c>
      <c r="L127" s="3">
        <f t="shared" si="8"/>
        <v>272.25555555555553</v>
      </c>
      <c r="M127">
        <f t="shared" si="9"/>
        <v>534.4686206490853</v>
      </c>
      <c r="N127">
        <f t="shared" si="10"/>
        <v>148.16153555415332</v>
      </c>
    </row>
    <row r="128" spans="1:14" ht="12.75">
      <c r="A128" t="s">
        <v>111</v>
      </c>
      <c r="B128" s="1">
        <v>36797</v>
      </c>
      <c r="C128" s="2">
        <v>0.2587962962962963</v>
      </c>
      <c r="D128" t="s">
        <v>436</v>
      </c>
      <c r="E128">
        <v>0.67</v>
      </c>
      <c r="F128">
        <v>10.0663</v>
      </c>
      <c r="G128" t="s">
        <v>437</v>
      </c>
      <c r="H128">
        <v>1.658</v>
      </c>
      <c r="I128">
        <v>96.0641</v>
      </c>
      <c r="K128" s="2">
        <v>0.2576388888888889</v>
      </c>
      <c r="L128" s="3">
        <f t="shared" si="8"/>
        <v>272.2576388888889</v>
      </c>
      <c r="M128">
        <f t="shared" si="9"/>
        <v>538.3297621636652</v>
      </c>
      <c r="N128">
        <f t="shared" si="10"/>
        <v>147.2510739138284</v>
      </c>
    </row>
    <row r="129" spans="1:14" ht="12.75">
      <c r="A129" t="s">
        <v>112</v>
      </c>
      <c r="B129" s="1">
        <v>36797</v>
      </c>
      <c r="C129" s="2">
        <v>0.26087962962962963</v>
      </c>
      <c r="D129" t="s">
        <v>436</v>
      </c>
      <c r="E129">
        <v>0.675</v>
      </c>
      <c r="F129">
        <v>10.9891</v>
      </c>
      <c r="G129" t="s">
        <v>437</v>
      </c>
      <c r="H129">
        <v>1.663</v>
      </c>
      <c r="I129">
        <v>97.4774</v>
      </c>
      <c r="K129" s="2">
        <v>0.25972222222222224</v>
      </c>
      <c r="L129" s="3">
        <f t="shared" si="8"/>
        <v>272.2597222222222</v>
      </c>
      <c r="M129">
        <f t="shared" si="9"/>
        <v>587.6796429068013</v>
      </c>
      <c r="N129">
        <f t="shared" si="10"/>
        <v>148.86052411554346</v>
      </c>
    </row>
    <row r="130" spans="1:14" ht="12.75">
      <c r="A130" t="s">
        <v>113</v>
      </c>
      <c r="B130" s="1">
        <v>36797</v>
      </c>
      <c r="C130" s="2">
        <v>0.26297453703703705</v>
      </c>
      <c r="D130" t="s">
        <v>436</v>
      </c>
      <c r="E130">
        <v>0.671</v>
      </c>
      <c r="F130">
        <v>9.8848</v>
      </c>
      <c r="G130" t="s">
        <v>437</v>
      </c>
      <c r="H130">
        <v>1.66</v>
      </c>
      <c r="I130">
        <v>95.9221</v>
      </c>
      <c r="K130" s="2">
        <v>0.26180555555555557</v>
      </c>
      <c r="L130" s="3">
        <f t="shared" si="8"/>
        <v>272.26180555555555</v>
      </c>
      <c r="M130">
        <f t="shared" si="9"/>
        <v>528.623429962886</v>
      </c>
      <c r="N130">
        <f t="shared" si="10"/>
        <v>147.08936590516532</v>
      </c>
    </row>
    <row r="131" spans="1:14" ht="12.75">
      <c r="A131" t="s">
        <v>114</v>
      </c>
      <c r="B131" s="1">
        <v>36797</v>
      </c>
      <c r="C131" s="2">
        <v>0.2650578703703704</v>
      </c>
      <c r="D131" t="s">
        <v>436</v>
      </c>
      <c r="E131">
        <v>0.67</v>
      </c>
      <c r="F131">
        <v>9.8763</v>
      </c>
      <c r="G131" t="s">
        <v>437</v>
      </c>
      <c r="H131">
        <v>1.66</v>
      </c>
      <c r="I131">
        <v>96.5972</v>
      </c>
      <c r="K131" s="2">
        <v>0.2638888888888889</v>
      </c>
      <c r="L131" s="3">
        <f t="shared" si="8"/>
        <v>272.2638888888889</v>
      </c>
      <c r="M131">
        <f t="shared" si="9"/>
        <v>528.1688634410864</v>
      </c>
      <c r="N131">
        <f t="shared" si="10"/>
        <v>147.858162219591</v>
      </c>
    </row>
    <row r="132" spans="1:14" ht="12.75">
      <c r="A132" t="s">
        <v>115</v>
      </c>
      <c r="B132" s="1">
        <v>36797</v>
      </c>
      <c r="C132" s="2">
        <v>0.2671412037037037</v>
      </c>
      <c r="D132" t="s">
        <v>436</v>
      </c>
      <c r="E132">
        <v>0.671</v>
      </c>
      <c r="F132">
        <v>10.648</v>
      </c>
      <c r="G132" t="s">
        <v>437</v>
      </c>
      <c r="H132">
        <v>1.66</v>
      </c>
      <c r="I132">
        <v>95.4283</v>
      </c>
      <c r="K132" s="2">
        <v>0.2659722222222222</v>
      </c>
      <c r="L132" s="3">
        <f t="shared" si="8"/>
        <v>272.2659722222222</v>
      </c>
      <c r="M132">
        <f t="shared" si="9"/>
        <v>569.4381557790556</v>
      </c>
      <c r="N132">
        <f t="shared" si="10"/>
        <v>146.52703199898338</v>
      </c>
    </row>
    <row r="133" spans="1:14" ht="12.75">
      <c r="A133" t="s">
        <v>444</v>
      </c>
      <c r="B133" s="1">
        <v>36797</v>
      </c>
      <c r="C133">
        <f>AVERAGE(C132,C134)</f>
        <v>0.269224537037037</v>
      </c>
      <c r="D133" t="s">
        <v>436</v>
      </c>
      <c r="E133" t="s">
        <v>444</v>
      </c>
      <c r="F133" t="s">
        <v>444</v>
      </c>
      <c r="G133" t="s">
        <v>437</v>
      </c>
      <c r="H133" t="s">
        <v>444</v>
      </c>
      <c r="I133" t="s">
        <v>444</v>
      </c>
      <c r="K133" s="2">
        <v>0.26805555555555555</v>
      </c>
      <c r="L133" s="3">
        <f t="shared" si="8"/>
        <v>272.2680555555556</v>
      </c>
      <c r="M133" t="s">
        <v>444</v>
      </c>
      <c r="N133" t="s">
        <v>444</v>
      </c>
    </row>
    <row r="134" spans="1:14" ht="12.75">
      <c r="A134" t="s">
        <v>116</v>
      </c>
      <c r="B134" s="1">
        <v>36797</v>
      </c>
      <c r="C134" s="2">
        <v>0.27130787037037035</v>
      </c>
      <c r="D134" t="s">
        <v>436</v>
      </c>
      <c r="E134">
        <v>0.671</v>
      </c>
      <c r="F134">
        <v>9.5118</v>
      </c>
      <c r="G134" t="s">
        <v>437</v>
      </c>
      <c r="H134">
        <v>1.663</v>
      </c>
      <c r="I134">
        <v>91.9819</v>
      </c>
      <c r="K134" s="2">
        <v>0.2701388888888889</v>
      </c>
      <c r="L134" s="3">
        <f aca="true" t="shared" si="11" ref="L134:L197">B134-DATE(1999,12,31)+K134</f>
        <v>272.2701388888889</v>
      </c>
      <c r="M134">
        <f t="shared" si="9"/>
        <v>508.67598141803353</v>
      </c>
      <c r="N134">
        <f>(277-103)/(-62+(AVERAGE($P$207,$P$47)))*I134+277-((277-103)/(-62+(AVERAGE($P$207,$P$47)))*210)</f>
        <v>142.60231030140272</v>
      </c>
    </row>
    <row r="135" spans="1:14" ht="12.75">
      <c r="A135" t="s">
        <v>117</v>
      </c>
      <c r="B135" s="1">
        <v>36797</v>
      </c>
      <c r="C135" s="2">
        <v>0.2733912037037037</v>
      </c>
      <c r="D135" t="s">
        <v>436</v>
      </c>
      <c r="E135">
        <v>0.67</v>
      </c>
      <c r="F135">
        <v>10.4148</v>
      </c>
      <c r="G135" t="s">
        <v>437</v>
      </c>
      <c r="H135">
        <v>1.661</v>
      </c>
      <c r="I135">
        <v>96.2379</v>
      </c>
      <c r="K135" s="2">
        <v>0.2722222222222222</v>
      </c>
      <c r="L135" s="3">
        <f t="shared" si="11"/>
        <v>272.27222222222224</v>
      </c>
      <c r="M135">
        <f t="shared" si="9"/>
        <v>556.9669895574482</v>
      </c>
      <c r="N135">
        <f>(277-103)/(-62+(AVERAGE($P$207,$P$47)))*I135+277-((277-103)/(-62+(AVERAGE($P$207,$P$47)))*210)</f>
        <v>147.44899540612164</v>
      </c>
    </row>
    <row r="136" spans="1:14" ht="12.75">
      <c r="A136" t="s">
        <v>118</v>
      </c>
      <c r="B136" s="1">
        <v>36797</v>
      </c>
      <c r="C136" s="2">
        <v>0.275474537037037</v>
      </c>
      <c r="D136" t="s">
        <v>436</v>
      </c>
      <c r="E136">
        <v>0.67</v>
      </c>
      <c r="F136">
        <v>11.9173</v>
      </c>
      <c r="G136" t="s">
        <v>437</v>
      </c>
      <c r="H136">
        <v>1.66</v>
      </c>
      <c r="I136">
        <v>89.9662</v>
      </c>
      <c r="K136" s="2">
        <v>0.2743055555555555</v>
      </c>
      <c r="L136" s="3">
        <f t="shared" si="11"/>
        <v>272.27430555555554</v>
      </c>
      <c r="M136">
        <f t="shared" si="9"/>
        <v>637.3183070873158</v>
      </c>
      <c r="N136">
        <f>(277-103)/(-62+(AVERAGE($P$207,$P$47)))*I136+277-((277-103)/(-62+(AVERAGE($P$207,$P$47)))*210)</f>
        <v>140.3068537305423</v>
      </c>
    </row>
    <row r="137" spans="1:14" ht="12.75">
      <c r="A137" t="s">
        <v>119</v>
      </c>
      <c r="B137" s="1">
        <v>36797</v>
      </c>
      <c r="C137" s="2">
        <v>0.2775694444444445</v>
      </c>
      <c r="D137" t="s">
        <v>436</v>
      </c>
      <c r="E137">
        <v>0.671</v>
      </c>
      <c r="F137">
        <v>10.6924</v>
      </c>
      <c r="G137" t="s">
        <v>437</v>
      </c>
      <c r="H137">
        <v>1.661</v>
      </c>
      <c r="I137">
        <v>96.7902</v>
      </c>
      <c r="K137" s="2">
        <v>0.27638888888888885</v>
      </c>
      <c r="L137" s="3">
        <f t="shared" si="11"/>
        <v>272.2763888888889</v>
      </c>
      <c r="M137">
        <f t="shared" si="9"/>
        <v>571.8125973752793</v>
      </c>
      <c r="N137">
        <f>(277-103)/(-62+(AVERAGE($P$207,$P$47)))*I137+277-((277-103)/(-62+(AVERAGE($P$207,$P$47)))*210)</f>
        <v>148.0779484567176</v>
      </c>
    </row>
    <row r="138" spans="1:14" ht="12.75">
      <c r="A138" t="s">
        <v>444</v>
      </c>
      <c r="B138" s="1">
        <v>36797</v>
      </c>
      <c r="C138">
        <f>AVERAGE(C137,C139)</f>
        <v>0.2796527777777778</v>
      </c>
      <c r="D138" t="s">
        <v>436</v>
      </c>
      <c r="E138" t="s">
        <v>444</v>
      </c>
      <c r="F138" t="s">
        <v>444</v>
      </c>
      <c r="G138" t="s">
        <v>437</v>
      </c>
      <c r="H138" t="s">
        <v>444</v>
      </c>
      <c r="I138" t="s">
        <v>444</v>
      </c>
      <c r="K138" s="2">
        <v>0.27847222222222223</v>
      </c>
      <c r="L138" s="3">
        <f t="shared" si="11"/>
        <v>272.2784722222222</v>
      </c>
      <c r="M138" t="s">
        <v>444</v>
      </c>
      <c r="N138" t="s">
        <v>444</v>
      </c>
    </row>
    <row r="139" spans="1:14" ht="12.75">
      <c r="A139" t="s">
        <v>120</v>
      </c>
      <c r="B139" s="1">
        <v>36797</v>
      </c>
      <c r="C139" s="2">
        <v>0.28173611111111113</v>
      </c>
      <c r="D139" t="s">
        <v>436</v>
      </c>
      <c r="E139">
        <v>0.671</v>
      </c>
      <c r="F139">
        <v>10.1585</v>
      </c>
      <c r="G139" t="s">
        <v>437</v>
      </c>
      <c r="H139">
        <v>1.661</v>
      </c>
      <c r="I139">
        <v>93.6846</v>
      </c>
      <c r="K139" s="2">
        <v>0.28055555555555556</v>
      </c>
      <c r="L139" s="3">
        <f t="shared" si="11"/>
        <v>272.28055555555557</v>
      </c>
      <c r="M139">
        <f t="shared" si="9"/>
        <v>543.2604719648325</v>
      </c>
      <c r="N139">
        <f aca="true" t="shared" si="12" ref="N139:N144">(277-103)/(-62+(AVERAGE($P$207,$P$47)))*I139+277-((277-103)/(-62+(AVERAGE($P$207,$P$47)))*210)</f>
        <v>144.54132597992833</v>
      </c>
    </row>
    <row r="140" spans="1:14" ht="12.75">
      <c r="A140" t="s">
        <v>121</v>
      </c>
      <c r="B140" s="1">
        <v>36797</v>
      </c>
      <c r="C140" s="2">
        <v>0.28381944444444446</v>
      </c>
      <c r="D140" t="s">
        <v>436</v>
      </c>
      <c r="E140">
        <v>0.671</v>
      </c>
      <c r="F140">
        <v>10.5815</v>
      </c>
      <c r="G140" t="s">
        <v>437</v>
      </c>
      <c r="H140">
        <v>1.663</v>
      </c>
      <c r="I140">
        <v>91.4992</v>
      </c>
      <c r="K140" s="2">
        <v>0.2826388888888889</v>
      </c>
      <c r="L140" s="3">
        <f t="shared" si="11"/>
        <v>272.28263888888887</v>
      </c>
      <c r="M140">
        <f t="shared" si="9"/>
        <v>565.881841226153</v>
      </c>
      <c r="N140">
        <f t="shared" si="12"/>
        <v>142.0526169508276</v>
      </c>
    </row>
    <row r="141" spans="1:14" ht="12.75">
      <c r="A141" t="s">
        <v>122</v>
      </c>
      <c r="B141" s="1">
        <v>36797</v>
      </c>
      <c r="C141" s="2">
        <v>0.2859027777777778</v>
      </c>
      <c r="D141" t="s">
        <v>436</v>
      </c>
      <c r="E141">
        <v>0.671</v>
      </c>
      <c r="F141">
        <v>10.9589</v>
      </c>
      <c r="G141" t="s">
        <v>437</v>
      </c>
      <c r="H141">
        <v>1.663</v>
      </c>
      <c r="I141">
        <v>94.6507</v>
      </c>
      <c r="K141" s="2">
        <v>0.2847222222222222</v>
      </c>
      <c r="L141" s="3">
        <f t="shared" si="11"/>
        <v>272.28472222222223</v>
      </c>
      <c r="M141">
        <f t="shared" si="9"/>
        <v>586.0645947940545</v>
      </c>
      <c r="N141">
        <f t="shared" si="12"/>
        <v>145.641509833234</v>
      </c>
    </row>
    <row r="142" spans="1:14" ht="12.75">
      <c r="A142" t="s">
        <v>123</v>
      </c>
      <c r="B142" s="1">
        <v>36797</v>
      </c>
      <c r="C142" s="2">
        <v>0.28799768518518515</v>
      </c>
      <c r="D142" t="s">
        <v>436</v>
      </c>
      <c r="E142">
        <v>0.671</v>
      </c>
      <c r="F142">
        <v>9.5616</v>
      </c>
      <c r="G142" t="s">
        <v>437</v>
      </c>
      <c r="H142">
        <v>1.665</v>
      </c>
      <c r="I142">
        <v>90.4136</v>
      </c>
      <c r="K142" s="2">
        <v>0.28680555555555554</v>
      </c>
      <c r="L142" s="3">
        <f t="shared" si="11"/>
        <v>272.28680555555553</v>
      </c>
      <c r="M142">
        <f t="shared" si="9"/>
        <v>511.33920645163585</v>
      </c>
      <c r="N142">
        <f t="shared" si="12"/>
        <v>140.81634783671035</v>
      </c>
    </row>
    <row r="143" spans="1:14" ht="12.75">
      <c r="A143" t="s">
        <v>124</v>
      </c>
      <c r="B143" s="1">
        <v>36797</v>
      </c>
      <c r="C143" s="2">
        <v>0.29008101851851853</v>
      </c>
      <c r="D143" t="s">
        <v>436</v>
      </c>
      <c r="E143">
        <v>0.671</v>
      </c>
      <c r="F143">
        <v>10.262</v>
      </c>
      <c r="G143" t="s">
        <v>437</v>
      </c>
      <c r="H143">
        <v>1.665</v>
      </c>
      <c r="I143">
        <v>91.8278</v>
      </c>
      <c r="K143" s="2">
        <v>0.2888888888888889</v>
      </c>
      <c r="L143" s="3">
        <f t="shared" si="11"/>
        <v>272.2888888888889</v>
      </c>
      <c r="M143">
        <f t="shared" si="9"/>
        <v>548.7954878479215</v>
      </c>
      <c r="N143">
        <f t="shared" si="12"/>
        <v>142.42682294833946</v>
      </c>
    </row>
    <row r="144" spans="1:14" ht="12.75">
      <c r="A144" t="s">
        <v>125</v>
      </c>
      <c r="B144" s="1">
        <v>36797</v>
      </c>
      <c r="C144" s="2">
        <v>0.29216435185185186</v>
      </c>
      <c r="D144" t="s">
        <v>436</v>
      </c>
      <c r="E144">
        <v>0.67</v>
      </c>
      <c r="F144">
        <v>9.9148</v>
      </c>
      <c r="G144" t="s">
        <v>437</v>
      </c>
      <c r="H144">
        <v>1.663</v>
      </c>
      <c r="I144">
        <v>87.3364</v>
      </c>
      <c r="K144" s="2">
        <v>0.29097222222222224</v>
      </c>
      <c r="L144" s="3">
        <f t="shared" si="11"/>
        <v>272.2909722222222</v>
      </c>
      <c r="M144">
        <f t="shared" si="9"/>
        <v>530.2277823927668</v>
      </c>
      <c r="N144">
        <f t="shared" si="12"/>
        <v>137.31206696165373</v>
      </c>
    </row>
    <row r="145" spans="1:14" ht="12.75">
      <c r="A145" t="s">
        <v>444</v>
      </c>
      <c r="B145" s="1">
        <v>36797</v>
      </c>
      <c r="C145">
        <f>AVERAGE(C144,C147)</f>
        <v>0.29528935185185184</v>
      </c>
      <c r="D145" t="s">
        <v>436</v>
      </c>
      <c r="E145" t="s">
        <v>444</v>
      </c>
      <c r="F145" t="s">
        <v>444</v>
      </c>
      <c r="G145" t="s">
        <v>437</v>
      </c>
      <c r="H145" t="s">
        <v>444</v>
      </c>
      <c r="I145" t="s">
        <v>444</v>
      </c>
      <c r="K145" s="2">
        <v>0.29305555555555557</v>
      </c>
      <c r="L145" s="3">
        <f t="shared" si="11"/>
        <v>272.29305555555555</v>
      </c>
      <c r="M145" t="s">
        <v>444</v>
      </c>
      <c r="N145" t="s">
        <v>444</v>
      </c>
    </row>
    <row r="146" spans="1:14" ht="12.75">
      <c r="A146" t="s">
        <v>444</v>
      </c>
      <c r="B146" s="1">
        <v>36797</v>
      </c>
      <c r="C146">
        <f>AVERAGE(C145,C147)</f>
        <v>0.2968518518518518</v>
      </c>
      <c r="D146" t="s">
        <v>436</v>
      </c>
      <c r="E146" t="s">
        <v>444</v>
      </c>
      <c r="F146" t="s">
        <v>444</v>
      </c>
      <c r="G146" t="s">
        <v>437</v>
      </c>
      <c r="H146" t="s">
        <v>444</v>
      </c>
      <c r="I146" t="s">
        <v>444</v>
      </c>
      <c r="K146" s="2">
        <v>0.2951388888888889</v>
      </c>
      <c r="L146" s="3">
        <f t="shared" si="11"/>
        <v>272.2951388888889</v>
      </c>
      <c r="M146" t="s">
        <v>444</v>
      </c>
      <c r="N146" t="s">
        <v>444</v>
      </c>
    </row>
    <row r="147" spans="1:14" ht="12.75">
      <c r="A147" t="s">
        <v>126</v>
      </c>
      <c r="B147" s="1">
        <v>36797</v>
      </c>
      <c r="C147" s="2">
        <v>0.29841435185185183</v>
      </c>
      <c r="D147" t="s">
        <v>436</v>
      </c>
      <c r="E147">
        <v>0.67</v>
      </c>
      <c r="F147">
        <v>9.7072</v>
      </c>
      <c r="G147" t="s">
        <v>437</v>
      </c>
      <c r="H147">
        <v>1.663</v>
      </c>
      <c r="I147">
        <v>88.5714</v>
      </c>
      <c r="K147" s="2">
        <v>0.2972222222222222</v>
      </c>
      <c r="L147" s="3">
        <f t="shared" si="11"/>
        <v>272.2972222222222</v>
      </c>
      <c r="M147">
        <f t="shared" si="9"/>
        <v>519.1256635779911</v>
      </c>
      <c r="N147">
        <f>(277-103)/(-62+(AVERAGE($P$207,$P$47)))*I147+277-((277-103)/(-62+(AVERAGE($P$207,$P$47)))*210)</f>
        <v>138.71847112150516</v>
      </c>
    </row>
    <row r="148" spans="1:14" ht="12.75">
      <c r="A148" t="s">
        <v>127</v>
      </c>
      <c r="B148" s="1">
        <v>36797</v>
      </c>
      <c r="C148" s="2">
        <v>0.3004976851851852</v>
      </c>
      <c r="D148" t="s">
        <v>436</v>
      </c>
      <c r="E148">
        <v>0.67</v>
      </c>
      <c r="F148">
        <v>9.3735</v>
      </c>
      <c r="G148" t="s">
        <v>437</v>
      </c>
      <c r="H148">
        <v>1.663</v>
      </c>
      <c r="I148">
        <v>88.6482</v>
      </c>
      <c r="K148" s="2">
        <v>0.29930555555555555</v>
      </c>
      <c r="L148" s="3">
        <f t="shared" si="11"/>
        <v>272.2993055555556</v>
      </c>
      <c r="M148">
        <f t="shared" si="9"/>
        <v>501.2799167162827</v>
      </c>
      <c r="N148">
        <f>(277-103)/(-62+(AVERAGE($P$207,$P$47)))*I148+277-((277-103)/(-62+(AVERAGE($P$207,$P$47)))*210)</f>
        <v>138.80593010083845</v>
      </c>
    </row>
    <row r="149" spans="1:14" ht="12.75">
      <c r="A149" t="s">
        <v>444</v>
      </c>
      <c r="B149" s="1">
        <v>36797</v>
      </c>
      <c r="C149">
        <f>AVERAGE(C148,C150)</f>
        <v>0.30258101851851854</v>
      </c>
      <c r="D149" t="s">
        <v>436</v>
      </c>
      <c r="E149" t="s">
        <v>444</v>
      </c>
      <c r="F149" t="s">
        <v>444</v>
      </c>
      <c r="G149" t="s">
        <v>437</v>
      </c>
      <c r="H149" t="s">
        <v>444</v>
      </c>
      <c r="I149" t="s">
        <v>444</v>
      </c>
      <c r="K149" s="2">
        <v>0.3013888888888889</v>
      </c>
      <c r="L149" s="3">
        <f t="shared" si="11"/>
        <v>272.3013888888889</v>
      </c>
      <c r="M149" t="s">
        <v>444</v>
      </c>
      <c r="N149" t="s">
        <v>444</v>
      </c>
    </row>
    <row r="150" spans="1:14" ht="12.75">
      <c r="A150" t="s">
        <v>128</v>
      </c>
      <c r="B150" s="1">
        <v>36797</v>
      </c>
      <c r="C150" s="2">
        <v>0.30466435185185187</v>
      </c>
      <c r="D150" t="s">
        <v>436</v>
      </c>
      <c r="E150">
        <v>0.671</v>
      </c>
      <c r="F150">
        <v>8.6967</v>
      </c>
      <c r="G150" t="s">
        <v>437</v>
      </c>
      <c r="H150">
        <v>1.665</v>
      </c>
      <c r="I150">
        <v>89.7059</v>
      </c>
      <c r="K150" s="2">
        <v>0.3034722222222222</v>
      </c>
      <c r="L150" s="3">
        <f t="shared" si="11"/>
        <v>272.30347222222224</v>
      </c>
      <c r="M150">
        <f t="shared" si="9"/>
        <v>465.0857258981699</v>
      </c>
      <c r="N150">
        <f>(277-103)/(-62+(AVERAGE($P$207,$P$47)))*I150+277-((277-103)/(-62+(AVERAGE($P$207,$P$47)))*210)</f>
        <v>140.01042700761974</v>
      </c>
    </row>
    <row r="151" spans="1:14" ht="12.75">
      <c r="A151" t="s">
        <v>129</v>
      </c>
      <c r="B151" s="1">
        <v>36797</v>
      </c>
      <c r="C151" s="2">
        <v>0.30675925925925923</v>
      </c>
      <c r="D151" t="s">
        <v>436</v>
      </c>
      <c r="E151">
        <v>0.671</v>
      </c>
      <c r="F151">
        <v>9.3073</v>
      </c>
      <c r="G151" t="s">
        <v>437</v>
      </c>
      <c r="H151">
        <v>1.665</v>
      </c>
      <c r="I151">
        <v>89.2983</v>
      </c>
      <c r="K151" s="2">
        <v>0.3055555555555555</v>
      </c>
      <c r="L151" s="3">
        <f t="shared" si="11"/>
        <v>272.30555555555554</v>
      </c>
      <c r="M151">
        <f t="shared" si="9"/>
        <v>497.73964568767883</v>
      </c>
      <c r="N151">
        <f>(277-103)/(-62+(AVERAGE($P$207,$P$47)))*I151+277-((277-103)/(-62+(AVERAGE($P$207,$P$47)))*210)</f>
        <v>139.54625669542907</v>
      </c>
    </row>
    <row r="152" spans="1:14" ht="12.75">
      <c r="A152" t="s">
        <v>130</v>
      </c>
      <c r="B152" s="1">
        <v>36797</v>
      </c>
      <c r="C152" s="2">
        <v>0.30884259259259256</v>
      </c>
      <c r="D152" t="s">
        <v>436</v>
      </c>
      <c r="E152">
        <v>0.671</v>
      </c>
      <c r="F152">
        <v>9.1003</v>
      </c>
      <c r="G152" t="s">
        <v>437</v>
      </c>
      <c r="H152">
        <v>1.663</v>
      </c>
      <c r="I152">
        <v>90.9025</v>
      </c>
      <c r="K152" s="2">
        <v>0.3076388888888889</v>
      </c>
      <c r="L152" s="3">
        <f t="shared" si="11"/>
        <v>272.3076388888889</v>
      </c>
      <c r="M152">
        <f t="shared" si="9"/>
        <v>486.6696139215008</v>
      </c>
      <c r="N152">
        <f>(277-103)/(-62+(AVERAGE($P$207,$P$47)))*I152+277-((277-103)/(-62+(AVERAGE($P$207,$P$47)))*210)</f>
        <v>141.37310167780458</v>
      </c>
    </row>
    <row r="153" spans="1:14" ht="12.75">
      <c r="A153" t="s">
        <v>444</v>
      </c>
      <c r="B153" s="1">
        <v>36797</v>
      </c>
      <c r="C153">
        <f>AVERAGE(C152,C154)</f>
        <v>0.31092592592592594</v>
      </c>
      <c r="D153" t="s">
        <v>436</v>
      </c>
      <c r="E153" t="s">
        <v>444</v>
      </c>
      <c r="F153" t="s">
        <v>444</v>
      </c>
      <c r="G153" t="s">
        <v>437</v>
      </c>
      <c r="H153" t="s">
        <v>444</v>
      </c>
      <c r="I153" t="s">
        <v>444</v>
      </c>
      <c r="K153" s="2">
        <v>0.30972222222222223</v>
      </c>
      <c r="L153" s="3">
        <f t="shared" si="11"/>
        <v>272.3097222222222</v>
      </c>
      <c r="M153" t="s">
        <v>444</v>
      </c>
      <c r="N153" t="s">
        <v>444</v>
      </c>
    </row>
    <row r="154" spans="1:14" ht="12.75">
      <c r="A154" t="s">
        <v>131</v>
      </c>
      <c r="B154" s="1">
        <v>36797</v>
      </c>
      <c r="C154" s="2">
        <v>0.31300925925925926</v>
      </c>
      <c r="D154" t="s">
        <v>436</v>
      </c>
      <c r="E154">
        <v>0.67</v>
      </c>
      <c r="F154">
        <v>8.763</v>
      </c>
      <c r="G154" t="s">
        <v>437</v>
      </c>
      <c r="H154">
        <v>1.663</v>
      </c>
      <c r="I154">
        <v>88.0817</v>
      </c>
      <c r="K154" s="2">
        <v>0.31180555555555556</v>
      </c>
      <c r="L154" s="3">
        <f t="shared" si="11"/>
        <v>272.31180555555557</v>
      </c>
      <c r="M154">
        <f t="shared" si="9"/>
        <v>468.63134476820665</v>
      </c>
      <c r="N154">
        <f aca="true" t="shared" si="13" ref="N154:N163">(277-103)/(-62+(AVERAGE($P$207,$P$47)))*I154+277-((277-103)/(-62+(AVERAGE($P$207,$P$47)))*210)</f>
        <v>138.1608062493762</v>
      </c>
    </row>
    <row r="155" spans="1:14" ht="12.75">
      <c r="A155" t="s">
        <v>132</v>
      </c>
      <c r="B155" s="1">
        <v>36797</v>
      </c>
      <c r="C155" s="2">
        <v>0.3150925925925926</v>
      </c>
      <c r="D155" t="s">
        <v>436</v>
      </c>
      <c r="E155">
        <v>0.671</v>
      </c>
      <c r="F155">
        <v>9.306</v>
      </c>
      <c r="G155" t="s">
        <v>437</v>
      </c>
      <c r="H155">
        <v>1.665</v>
      </c>
      <c r="I155">
        <v>89.5482</v>
      </c>
      <c r="K155" s="2">
        <v>0.3138888888888889</v>
      </c>
      <c r="L155" s="3">
        <f t="shared" si="11"/>
        <v>272.31388888888887</v>
      </c>
      <c r="M155">
        <f t="shared" si="9"/>
        <v>497.6701237490507</v>
      </c>
      <c r="N155">
        <f t="shared" si="13"/>
        <v>139.83084001490028</v>
      </c>
    </row>
    <row r="156" spans="1:14" ht="12.75">
      <c r="A156" t="s">
        <v>133</v>
      </c>
      <c r="B156" s="1">
        <v>36797</v>
      </c>
      <c r="C156" s="2">
        <v>0.3171759259259259</v>
      </c>
      <c r="D156" t="s">
        <v>436</v>
      </c>
      <c r="E156">
        <v>0.673</v>
      </c>
      <c r="F156">
        <v>10.6695</v>
      </c>
      <c r="G156" t="s">
        <v>437</v>
      </c>
      <c r="H156">
        <v>1.668</v>
      </c>
      <c r="I156">
        <v>90.4019</v>
      </c>
      <c r="K156" s="2">
        <v>0.3159722222222222</v>
      </c>
      <c r="L156" s="3">
        <f t="shared" si="11"/>
        <v>272.31597222222223</v>
      </c>
      <c r="M156">
        <f t="shared" si="9"/>
        <v>570.5879416871369</v>
      </c>
      <c r="N156">
        <f t="shared" si="13"/>
        <v>140.80302400782756</v>
      </c>
    </row>
    <row r="157" spans="1:14" ht="12.75">
      <c r="A157" t="s">
        <v>134</v>
      </c>
      <c r="B157" s="1">
        <v>36797</v>
      </c>
      <c r="C157" s="2">
        <v>0.31927083333333334</v>
      </c>
      <c r="D157" t="s">
        <v>436</v>
      </c>
      <c r="E157">
        <v>0.671</v>
      </c>
      <c r="F157">
        <v>10.5043</v>
      </c>
      <c r="G157" t="s">
        <v>437</v>
      </c>
      <c r="H157">
        <v>1.666</v>
      </c>
      <c r="I157">
        <v>104.6162</v>
      </c>
      <c r="K157" s="2">
        <v>0.31805555555555554</v>
      </c>
      <c r="L157" s="3">
        <f t="shared" si="11"/>
        <v>272.31805555555553</v>
      </c>
      <c r="M157">
        <f t="shared" si="9"/>
        <v>561.7533076399262</v>
      </c>
      <c r="N157">
        <f t="shared" si="13"/>
        <v>156.99010955388167</v>
      </c>
    </row>
    <row r="158" spans="1:14" ht="12.75">
      <c r="A158" t="s">
        <v>135</v>
      </c>
      <c r="B158" s="1">
        <v>36797</v>
      </c>
      <c r="C158" s="2">
        <v>0.32135416666666666</v>
      </c>
      <c r="D158" t="s">
        <v>436</v>
      </c>
      <c r="E158">
        <v>0.671</v>
      </c>
      <c r="F158">
        <v>10.0953</v>
      </c>
      <c r="G158" t="s">
        <v>437</v>
      </c>
      <c r="H158">
        <v>1.665</v>
      </c>
      <c r="I158">
        <v>91.8453</v>
      </c>
      <c r="K158" s="2">
        <v>0.3201388888888889</v>
      </c>
      <c r="L158" s="3">
        <f t="shared" si="11"/>
        <v>272.3201388888889</v>
      </c>
      <c r="M158">
        <f t="shared" si="9"/>
        <v>539.8806361792167</v>
      </c>
      <c r="N158">
        <f t="shared" si="13"/>
        <v>142.44675175222403</v>
      </c>
    </row>
    <row r="159" spans="1:14" ht="12.75">
      <c r="A159" t="s">
        <v>136</v>
      </c>
      <c r="B159" s="1">
        <v>36797</v>
      </c>
      <c r="C159" s="2">
        <v>0.3234953703703704</v>
      </c>
      <c r="D159" t="s">
        <v>436</v>
      </c>
      <c r="E159">
        <v>0.671</v>
      </c>
      <c r="F159">
        <v>9.7137</v>
      </c>
      <c r="G159" t="s">
        <v>437</v>
      </c>
      <c r="H159">
        <v>1.663</v>
      </c>
      <c r="I159">
        <v>93.7802</v>
      </c>
      <c r="K159" s="2">
        <v>0.32222222222222224</v>
      </c>
      <c r="L159" s="3">
        <f t="shared" si="11"/>
        <v>272.3222222222222</v>
      </c>
      <c r="M159">
        <f t="shared" si="9"/>
        <v>519.4732732711319</v>
      </c>
      <c r="N159">
        <f t="shared" si="13"/>
        <v>144.65019418857753</v>
      </c>
    </row>
    <row r="160" spans="1:14" ht="12.75">
      <c r="A160" t="s">
        <v>137</v>
      </c>
      <c r="B160" s="1">
        <v>36797</v>
      </c>
      <c r="C160" s="2">
        <v>0.32557870370370373</v>
      </c>
      <c r="D160" t="s">
        <v>436</v>
      </c>
      <c r="E160">
        <v>0.673</v>
      </c>
      <c r="F160">
        <v>9.8769</v>
      </c>
      <c r="G160" t="s">
        <v>437</v>
      </c>
      <c r="H160">
        <v>1.663</v>
      </c>
      <c r="I160">
        <v>86.5571</v>
      </c>
      <c r="K160" s="2">
        <v>0.32430555555555557</v>
      </c>
      <c r="L160" s="3">
        <f t="shared" si="11"/>
        <v>272.32430555555555</v>
      </c>
      <c r="M160">
        <f t="shared" si="9"/>
        <v>528.2009504896839</v>
      </c>
      <c r="N160">
        <f t="shared" si="13"/>
        <v>136.42460885495552</v>
      </c>
    </row>
    <row r="161" spans="1:14" ht="12.75">
      <c r="A161" t="s">
        <v>138</v>
      </c>
      <c r="B161" s="1">
        <v>36797</v>
      </c>
      <c r="C161" s="2">
        <v>0.32760416666666664</v>
      </c>
      <c r="D161" t="s">
        <v>436</v>
      </c>
      <c r="E161">
        <v>0.673</v>
      </c>
      <c r="F161">
        <v>9.7957</v>
      </c>
      <c r="G161" t="s">
        <v>437</v>
      </c>
      <c r="H161">
        <v>1.663</v>
      </c>
      <c r="I161">
        <v>88.1179</v>
      </c>
      <c r="K161" s="2">
        <v>0.3263888888888889</v>
      </c>
      <c r="L161" s="3">
        <f t="shared" si="11"/>
        <v>272.3263888888889</v>
      </c>
      <c r="M161">
        <f t="shared" si="9"/>
        <v>523.8585032461397</v>
      </c>
      <c r="N161">
        <f t="shared" si="13"/>
        <v>138.2020304036974</v>
      </c>
    </row>
    <row r="162" spans="1:14" ht="12.75">
      <c r="A162" t="s">
        <v>139</v>
      </c>
      <c r="B162" s="1">
        <v>36797</v>
      </c>
      <c r="C162" s="2">
        <v>0.3296875</v>
      </c>
      <c r="D162" t="s">
        <v>436</v>
      </c>
      <c r="E162">
        <v>0.673</v>
      </c>
      <c r="F162">
        <v>9.5589</v>
      </c>
      <c r="G162" t="s">
        <v>437</v>
      </c>
      <c r="H162">
        <v>1.663</v>
      </c>
      <c r="I162">
        <v>120.6138</v>
      </c>
      <c r="K162" s="2">
        <v>0.3284722222222222</v>
      </c>
      <c r="L162" s="3">
        <f t="shared" si="11"/>
        <v>272.3284722222222</v>
      </c>
      <c r="M162">
        <f t="shared" si="9"/>
        <v>511.19481473294655</v>
      </c>
      <c r="N162">
        <f t="shared" si="13"/>
        <v>175.20799715520963</v>
      </c>
    </row>
    <row r="163" spans="1:14" ht="12.75">
      <c r="A163" t="s">
        <v>140</v>
      </c>
      <c r="B163" s="1">
        <v>36797</v>
      </c>
      <c r="C163" s="2">
        <v>0.3317824074074074</v>
      </c>
      <c r="D163" t="s">
        <v>436</v>
      </c>
      <c r="E163">
        <v>0.673</v>
      </c>
      <c r="F163">
        <v>9.2772</v>
      </c>
      <c r="G163" t="s">
        <v>437</v>
      </c>
      <c r="H163">
        <v>1.663</v>
      </c>
      <c r="I163">
        <v>96.5176</v>
      </c>
      <c r="K163" s="2">
        <v>0.33055555555555555</v>
      </c>
      <c r="L163" s="3">
        <f t="shared" si="11"/>
        <v>272.3305555555556</v>
      </c>
      <c r="M163">
        <f t="shared" si="9"/>
        <v>496.1299454163651</v>
      </c>
      <c r="N163">
        <f t="shared" si="13"/>
        <v>147.76751463163623</v>
      </c>
    </row>
    <row r="164" spans="1:14" ht="12.75">
      <c r="A164" t="s">
        <v>444</v>
      </c>
      <c r="B164" s="1">
        <v>36797</v>
      </c>
      <c r="C164">
        <f>AVERAGE(C163,C165)</f>
        <v>0.3338657407407407</v>
      </c>
      <c r="D164" t="s">
        <v>436</v>
      </c>
      <c r="E164" t="s">
        <v>444</v>
      </c>
      <c r="F164" t="s">
        <v>444</v>
      </c>
      <c r="G164" t="s">
        <v>437</v>
      </c>
      <c r="H164" t="s">
        <v>444</v>
      </c>
      <c r="I164" t="s">
        <v>444</v>
      </c>
      <c r="K164" s="2">
        <v>0.3326388888888889</v>
      </c>
      <c r="L164" s="3">
        <f t="shared" si="11"/>
        <v>272.3326388888889</v>
      </c>
      <c r="M164" t="s">
        <v>444</v>
      </c>
      <c r="N164" t="s">
        <v>444</v>
      </c>
    </row>
    <row r="165" spans="1:14" ht="12.75">
      <c r="A165" t="s">
        <v>141</v>
      </c>
      <c r="B165" s="1">
        <v>36797</v>
      </c>
      <c r="C165" s="2">
        <v>0.33594907407407404</v>
      </c>
      <c r="D165" t="s">
        <v>436</v>
      </c>
      <c r="E165">
        <v>0.678</v>
      </c>
      <c r="F165">
        <v>9.6101</v>
      </c>
      <c r="G165" t="s">
        <v>437</v>
      </c>
      <c r="H165">
        <v>1.668</v>
      </c>
      <c r="I165">
        <v>84.7859</v>
      </c>
      <c r="K165" s="2">
        <v>0.334722222222222</v>
      </c>
      <c r="L165" s="3">
        <f t="shared" si="11"/>
        <v>272.33472222222224</v>
      </c>
      <c r="M165">
        <f t="shared" si="9"/>
        <v>513.9329095466098</v>
      </c>
      <c r="N165">
        <f>(277-103)/(-62+(AVERAGE($P$207,$P$47)))*I165+277-((277-103)/(-62+(AVERAGE($P$207,$P$47)))*210)</f>
        <v>134.4075861440819</v>
      </c>
    </row>
    <row r="166" spans="1:14" ht="12.75">
      <c r="A166" t="s">
        <v>142</v>
      </c>
      <c r="B166" s="1">
        <v>36797</v>
      </c>
      <c r="C166" s="2">
        <v>0.3380324074074074</v>
      </c>
      <c r="D166" t="s">
        <v>436</v>
      </c>
      <c r="E166">
        <v>0.673</v>
      </c>
      <c r="F166">
        <v>9.8206</v>
      </c>
      <c r="G166" t="s">
        <v>437</v>
      </c>
      <c r="H166">
        <v>1.663</v>
      </c>
      <c r="I166">
        <v>84.9254</v>
      </c>
      <c r="K166" s="2">
        <v>0.336805555555556</v>
      </c>
      <c r="L166" s="3">
        <f t="shared" si="11"/>
        <v>272.33680555555554</v>
      </c>
      <c r="M166">
        <f t="shared" si="9"/>
        <v>525.1901157629409</v>
      </c>
      <c r="N166">
        <f>(277-103)/(-62+(AVERAGE($P$207,$P$47)))*I166+277-((277-103)/(-62+(AVERAGE($P$207,$P$47)))*210)</f>
        <v>134.56644718076143</v>
      </c>
    </row>
    <row r="167" spans="1:14" ht="12.75">
      <c r="A167" t="s">
        <v>444</v>
      </c>
      <c r="B167" s="1">
        <v>36797</v>
      </c>
      <c r="C167">
        <f>AVERAGE(C166,C168)</f>
        <v>0.34011574074074075</v>
      </c>
      <c r="D167" t="s">
        <v>436</v>
      </c>
      <c r="E167" t="s">
        <v>444</v>
      </c>
      <c r="F167" t="s">
        <v>444</v>
      </c>
      <c r="G167" t="s">
        <v>437</v>
      </c>
      <c r="H167" t="s">
        <v>444</v>
      </c>
      <c r="I167" t="s">
        <v>444</v>
      </c>
      <c r="K167" s="2">
        <v>0.338888888888889</v>
      </c>
      <c r="L167" s="3">
        <f t="shared" si="11"/>
        <v>272.3388888888889</v>
      </c>
      <c r="M167" t="s">
        <v>444</v>
      </c>
      <c r="N167" t="s">
        <v>444</v>
      </c>
    </row>
    <row r="168" spans="1:14" ht="12.75">
      <c r="A168" t="s">
        <v>143</v>
      </c>
      <c r="B168" s="1">
        <v>36797</v>
      </c>
      <c r="C168" s="2">
        <v>0.34219907407407407</v>
      </c>
      <c r="D168" t="s">
        <v>436</v>
      </c>
      <c r="E168">
        <v>0.673</v>
      </c>
      <c r="F168">
        <v>9.5843</v>
      </c>
      <c r="G168" t="s">
        <v>437</v>
      </c>
      <c r="H168">
        <v>1.665</v>
      </c>
      <c r="I168">
        <v>82.8633</v>
      </c>
      <c r="K168" s="2">
        <v>0.340972222222222</v>
      </c>
      <c r="L168" s="3">
        <f t="shared" si="11"/>
        <v>272.3409722222222</v>
      </c>
      <c r="M168">
        <f t="shared" si="9"/>
        <v>512.5531664569124</v>
      </c>
      <c r="N168">
        <f>(277-103)/(-62+(AVERAGE($P$207,$P$47)))*I168+277-((277-103)/(-62+(AVERAGE($P$207,$P$47)))*210)</f>
        <v>132.21815080988722</v>
      </c>
    </row>
    <row r="169" spans="1:14" ht="12.75">
      <c r="A169" t="s">
        <v>444</v>
      </c>
      <c r="B169" s="1">
        <v>36797</v>
      </c>
      <c r="C169">
        <f>AVERAGE(C168,C170)</f>
        <v>0.3442824074074074</v>
      </c>
      <c r="D169" t="s">
        <v>436</v>
      </c>
      <c r="E169" t="s">
        <v>444</v>
      </c>
      <c r="F169" t="s">
        <v>444</v>
      </c>
      <c r="G169" t="s">
        <v>437</v>
      </c>
      <c r="H169" t="s">
        <v>444</v>
      </c>
      <c r="I169" t="s">
        <v>444</v>
      </c>
      <c r="K169" s="2">
        <v>0.343055555555556</v>
      </c>
      <c r="L169" s="3">
        <f t="shared" si="11"/>
        <v>272.34305555555557</v>
      </c>
      <c r="M169" t="s">
        <v>444</v>
      </c>
      <c r="N169" t="s">
        <v>444</v>
      </c>
    </row>
    <row r="170" spans="1:14" ht="12.75">
      <c r="A170" t="s">
        <v>144</v>
      </c>
      <c r="B170" s="1">
        <v>36797</v>
      </c>
      <c r="C170" s="2">
        <v>0.3463657407407407</v>
      </c>
      <c r="D170" t="s">
        <v>436</v>
      </c>
      <c r="E170">
        <v>0.673</v>
      </c>
      <c r="F170">
        <v>9.4597</v>
      </c>
      <c r="G170" t="s">
        <v>437</v>
      </c>
      <c r="H170">
        <v>1.665</v>
      </c>
      <c r="I170">
        <v>83.952</v>
      </c>
      <c r="K170" s="2">
        <v>0.345138888888889</v>
      </c>
      <c r="L170" s="3">
        <f t="shared" si="11"/>
        <v>272.34513888888887</v>
      </c>
      <c r="M170">
        <f t="shared" si="9"/>
        <v>505.8897560314737</v>
      </c>
      <c r="N170">
        <f>(277-103)/(-62+(AVERAGE($P$207,$P$47)))*I170+277-((277-103)/(-62+(AVERAGE($P$207,$P$47)))*210)</f>
        <v>133.45795016926394</v>
      </c>
    </row>
    <row r="171" spans="1:14" ht="12.75">
      <c r="A171" t="s">
        <v>145</v>
      </c>
      <c r="B171" s="1">
        <v>36797</v>
      </c>
      <c r="C171" s="2">
        <v>0.3484606481481482</v>
      </c>
      <c r="D171" t="s">
        <v>436</v>
      </c>
      <c r="E171">
        <v>0.673</v>
      </c>
      <c r="F171">
        <v>9.7501</v>
      </c>
      <c r="G171" t="s">
        <v>437</v>
      </c>
      <c r="H171">
        <v>1.665</v>
      </c>
      <c r="I171">
        <v>85.8398</v>
      </c>
      <c r="K171" s="2">
        <v>0.347222222222222</v>
      </c>
      <c r="L171" s="3">
        <f t="shared" si="11"/>
        <v>272.34722222222223</v>
      </c>
      <c r="M171">
        <f t="shared" si="9"/>
        <v>521.4198875527208</v>
      </c>
      <c r="N171">
        <f>(277-103)/(-62+(AVERAGE($P$207,$P$47)))*I171+277-((277-103)/(-62+(AVERAGE($P$207,$P$47)))*210)</f>
        <v>135.6077556534483</v>
      </c>
    </row>
    <row r="172" spans="1:14" ht="12.75">
      <c r="A172" t="s">
        <v>444</v>
      </c>
      <c r="B172" s="1">
        <v>36797</v>
      </c>
      <c r="C172">
        <f>AVERAGE(C171,C173)</f>
        <v>0.3505439814814815</v>
      </c>
      <c r="D172" t="s">
        <v>436</v>
      </c>
      <c r="E172" t="s">
        <v>444</v>
      </c>
      <c r="F172" t="s">
        <v>444</v>
      </c>
      <c r="G172" t="s">
        <v>437</v>
      </c>
      <c r="H172" t="s">
        <v>444</v>
      </c>
      <c r="I172" t="s">
        <v>444</v>
      </c>
      <c r="K172" s="2">
        <v>0.349305555555555</v>
      </c>
      <c r="L172" s="3">
        <f t="shared" si="11"/>
        <v>272.34930555555553</v>
      </c>
      <c r="M172" t="s">
        <v>444</v>
      </c>
      <c r="N172" t="s">
        <v>444</v>
      </c>
    </row>
    <row r="173" spans="1:14" ht="12.75">
      <c r="A173" t="s">
        <v>146</v>
      </c>
      <c r="B173" s="1">
        <v>36797</v>
      </c>
      <c r="C173" s="2">
        <v>0.35262731481481485</v>
      </c>
      <c r="D173" t="s">
        <v>436</v>
      </c>
      <c r="E173">
        <v>0.675</v>
      </c>
      <c r="F173">
        <v>9.466</v>
      </c>
      <c r="G173" t="s">
        <v>437</v>
      </c>
      <c r="H173">
        <v>1.665</v>
      </c>
      <c r="I173">
        <v>83.2557</v>
      </c>
      <c r="K173" s="2">
        <v>0.351388888888889</v>
      </c>
      <c r="L173" s="3">
        <f t="shared" si="11"/>
        <v>272.3513888888889</v>
      </c>
      <c r="M173">
        <f t="shared" si="9"/>
        <v>506.2266700417488</v>
      </c>
      <c r="N173">
        <f>(277-103)/(-62+(AVERAGE($P$207,$P$47)))*I173+277-((277-103)/(-62+(AVERAGE($P$207,$P$47)))*210)</f>
        <v>132.66501153241813</v>
      </c>
    </row>
    <row r="174" spans="1:14" ht="12.75">
      <c r="A174" t="s">
        <v>147</v>
      </c>
      <c r="B174" s="1">
        <v>36797</v>
      </c>
      <c r="C174" s="2">
        <v>0.3547106481481481</v>
      </c>
      <c r="D174" t="s">
        <v>436</v>
      </c>
      <c r="E174">
        <v>0.675</v>
      </c>
      <c r="F174">
        <v>9.8269</v>
      </c>
      <c r="G174" t="s">
        <v>437</v>
      </c>
      <c r="H174">
        <v>1.665</v>
      </c>
      <c r="I174">
        <v>81.7338</v>
      </c>
      <c r="K174" s="2">
        <v>0.353472222222222</v>
      </c>
      <c r="L174" s="3">
        <f t="shared" si="11"/>
        <v>272.3534722222222</v>
      </c>
      <c r="M174">
        <f t="shared" si="9"/>
        <v>525.5270297732158</v>
      </c>
      <c r="N174">
        <f>(277-103)/(-62+(AVERAGE($P$207,$P$47)))*I174+277-((277-103)/(-62+(AVERAGE($P$207,$P$47)))*210)</f>
        <v>130.93188886773964</v>
      </c>
    </row>
    <row r="175" spans="1:14" ht="12.75">
      <c r="A175" t="s">
        <v>444</v>
      </c>
      <c r="B175" s="1">
        <v>36797</v>
      </c>
      <c r="C175">
        <f>AVERAGE(C174,C176)</f>
        <v>0.35679398148148145</v>
      </c>
      <c r="D175" t="s">
        <v>436</v>
      </c>
      <c r="E175" t="s">
        <v>444</v>
      </c>
      <c r="F175" t="s">
        <v>444</v>
      </c>
      <c r="G175" t="s">
        <v>437</v>
      </c>
      <c r="H175" t="s">
        <v>444</v>
      </c>
      <c r="I175" t="s">
        <v>444</v>
      </c>
      <c r="K175" s="2">
        <v>0.355555555555555</v>
      </c>
      <c r="L175" s="3">
        <f t="shared" si="11"/>
        <v>272.35555555555555</v>
      </c>
      <c r="M175" t="s">
        <v>444</v>
      </c>
      <c r="N175" t="s">
        <v>444</v>
      </c>
    </row>
    <row r="176" spans="1:14" ht="12.75">
      <c r="A176" t="s">
        <v>148</v>
      </c>
      <c r="B176" s="1">
        <v>36797</v>
      </c>
      <c r="C176" s="2">
        <v>0.35887731481481483</v>
      </c>
      <c r="D176" t="s">
        <v>436</v>
      </c>
      <c r="E176">
        <v>0.675</v>
      </c>
      <c r="F176">
        <v>9.8361</v>
      </c>
      <c r="G176" t="s">
        <v>437</v>
      </c>
      <c r="H176">
        <v>1.663</v>
      </c>
      <c r="I176">
        <v>85.1694</v>
      </c>
      <c r="K176" s="2">
        <v>0.357638888888889</v>
      </c>
      <c r="L176" s="3">
        <f t="shared" si="11"/>
        <v>272.3576388888889</v>
      </c>
      <c r="M176">
        <f t="shared" si="9"/>
        <v>526.019031185046</v>
      </c>
      <c r="N176">
        <f>(277-103)/(-62+(AVERAGE($P$207,$P$47)))*I176+277-((277-103)/(-62+(AVERAGE($P$207,$P$47)))*210)</f>
        <v>134.84431164635157</v>
      </c>
    </row>
    <row r="177" spans="1:14" ht="12.75">
      <c r="A177" t="s">
        <v>149</v>
      </c>
      <c r="B177" s="1">
        <v>36797</v>
      </c>
      <c r="C177" s="2">
        <v>0.36096064814814816</v>
      </c>
      <c r="D177" t="s">
        <v>436</v>
      </c>
      <c r="E177">
        <v>0.673</v>
      </c>
      <c r="F177">
        <v>9.9124</v>
      </c>
      <c r="G177" t="s">
        <v>437</v>
      </c>
      <c r="H177">
        <v>1.663</v>
      </c>
      <c r="I177">
        <v>91.2596</v>
      </c>
      <c r="K177" s="2">
        <v>0.359722222222222</v>
      </c>
      <c r="L177" s="3">
        <f t="shared" si="11"/>
        <v>272.3597222222222</v>
      </c>
      <c r="M177">
        <f aca="true" t="shared" si="14" ref="M177:M203">500*F177/AVERAGE($Q$207,$Q$47)</f>
        <v>530.0994341983763</v>
      </c>
      <c r="N177">
        <f>(277-103)/(-62+(AVERAGE($P$207,$P$47)))*I177+277-((277-103)/(-62+(AVERAGE($P$207,$P$47)))*210)</f>
        <v>141.77976315592844</v>
      </c>
    </row>
    <row r="178" spans="1:14" ht="12.75">
      <c r="A178" t="s">
        <v>150</v>
      </c>
      <c r="B178" s="1">
        <v>36797</v>
      </c>
      <c r="C178" s="2">
        <v>0.3630555555555555</v>
      </c>
      <c r="D178" t="s">
        <v>436</v>
      </c>
      <c r="E178">
        <v>0.673</v>
      </c>
      <c r="F178">
        <v>10.3766</v>
      </c>
      <c r="G178" t="s">
        <v>437</v>
      </c>
      <c r="H178">
        <v>1.663</v>
      </c>
      <c r="I178">
        <v>89.6706</v>
      </c>
      <c r="K178" s="2">
        <v>0.361805555555555</v>
      </c>
      <c r="L178" s="3">
        <f t="shared" si="11"/>
        <v>272.3618055555556</v>
      </c>
      <c r="M178">
        <f t="shared" si="14"/>
        <v>554.9241141300665</v>
      </c>
      <c r="N178">
        <f>(277-103)/(-62+(AVERAGE($P$207,$P$47)))*I178+277-((277-103)/(-62+(AVERAGE($P$207,$P$47)))*210)</f>
        <v>139.97022776321268</v>
      </c>
    </row>
    <row r="179" spans="1:14" ht="12.75">
      <c r="A179" t="s">
        <v>444</v>
      </c>
      <c r="B179" s="1">
        <v>36797</v>
      </c>
      <c r="C179">
        <f>AVERAGE(C178,C180)</f>
        <v>0.36513888888888885</v>
      </c>
      <c r="D179" t="s">
        <v>436</v>
      </c>
      <c r="E179" t="s">
        <v>444</v>
      </c>
      <c r="F179" t="s">
        <v>444</v>
      </c>
      <c r="G179" t="s">
        <v>437</v>
      </c>
      <c r="H179" t="s">
        <v>444</v>
      </c>
      <c r="I179" t="s">
        <v>444</v>
      </c>
      <c r="K179" s="2">
        <v>0.363888888888889</v>
      </c>
      <c r="L179" s="3">
        <f t="shared" si="11"/>
        <v>272.3638888888889</v>
      </c>
      <c r="M179" t="s">
        <v>444</v>
      </c>
      <c r="N179" t="s">
        <v>444</v>
      </c>
    </row>
    <row r="180" spans="1:14" ht="12.75">
      <c r="A180" t="s">
        <v>151</v>
      </c>
      <c r="B180" s="1">
        <v>36797</v>
      </c>
      <c r="C180" s="2">
        <v>0.36722222222222217</v>
      </c>
      <c r="D180" t="s">
        <v>436</v>
      </c>
      <c r="E180">
        <v>0.675</v>
      </c>
      <c r="F180">
        <v>10.0575</v>
      </c>
      <c r="G180" t="s">
        <v>437</v>
      </c>
      <c r="H180">
        <v>1.665</v>
      </c>
      <c r="I180">
        <v>87.1247</v>
      </c>
      <c r="K180" s="2">
        <v>0.365972222222222</v>
      </c>
      <c r="L180" s="3">
        <f t="shared" si="11"/>
        <v>272.36597222222224</v>
      </c>
      <c r="M180">
        <f t="shared" si="14"/>
        <v>537.8591521175669</v>
      </c>
      <c r="N180">
        <f aca="true" t="shared" si="15" ref="N180:N186">(277-103)/(-62+(AVERAGE($P$207,$P$47)))*I180+277-((277-103)/(-62+(AVERAGE($P$207,$P$47)))*210)</f>
        <v>137.07098537409053</v>
      </c>
    </row>
    <row r="181" spans="1:14" ht="12.75">
      <c r="A181" t="s">
        <v>152</v>
      </c>
      <c r="B181" s="1">
        <v>36797</v>
      </c>
      <c r="C181" s="2">
        <v>0.36930555555555555</v>
      </c>
      <c r="D181" t="s">
        <v>436</v>
      </c>
      <c r="E181">
        <v>0.673</v>
      </c>
      <c r="F181">
        <v>10.1255</v>
      </c>
      <c r="G181" t="s">
        <v>437</v>
      </c>
      <c r="H181">
        <v>1.663</v>
      </c>
      <c r="I181">
        <v>90.1193</v>
      </c>
      <c r="K181" s="2">
        <v>0.368055555555555</v>
      </c>
      <c r="L181" s="3">
        <f t="shared" si="11"/>
        <v>272.36805555555554</v>
      </c>
      <c r="M181">
        <f t="shared" si="14"/>
        <v>541.4956842919636</v>
      </c>
      <c r="N181">
        <f t="shared" si="15"/>
        <v>140.48120229481214</v>
      </c>
    </row>
    <row r="182" spans="1:14" ht="12.75">
      <c r="A182" t="s">
        <v>153</v>
      </c>
      <c r="B182" s="1">
        <v>36797</v>
      </c>
      <c r="C182" s="2">
        <v>0.37138888888888894</v>
      </c>
      <c r="D182" t="s">
        <v>436</v>
      </c>
      <c r="E182">
        <v>0.673</v>
      </c>
      <c r="F182">
        <v>10.1911</v>
      </c>
      <c r="G182" t="s">
        <v>437</v>
      </c>
      <c r="H182">
        <v>1.663</v>
      </c>
      <c r="I182">
        <v>91.1946</v>
      </c>
      <c r="K182" s="2">
        <v>0.370138888888889</v>
      </c>
      <c r="L182" s="3">
        <f t="shared" si="11"/>
        <v>272.3701388888889</v>
      </c>
      <c r="M182">
        <f t="shared" si="14"/>
        <v>545.0038682719697</v>
      </c>
      <c r="N182">
        <f t="shared" si="15"/>
        <v>141.70574188435734</v>
      </c>
    </row>
    <row r="183" spans="1:14" ht="12.75">
      <c r="A183" t="s">
        <v>154</v>
      </c>
      <c r="B183" s="1">
        <v>36797</v>
      </c>
      <c r="C183" s="2">
        <v>0.3734722222222222</v>
      </c>
      <c r="D183" t="s">
        <v>436</v>
      </c>
      <c r="E183">
        <v>0.673</v>
      </c>
      <c r="F183">
        <v>10.7166</v>
      </c>
      <c r="G183" t="s">
        <v>437</v>
      </c>
      <c r="H183">
        <v>1.663</v>
      </c>
      <c r="I183">
        <v>94.4417</v>
      </c>
      <c r="K183" s="2">
        <v>0.372222222222222</v>
      </c>
      <c r="L183" s="3">
        <f t="shared" si="11"/>
        <v>272.3722222222222</v>
      </c>
      <c r="M183">
        <f t="shared" si="14"/>
        <v>573.10677500205</v>
      </c>
      <c r="N183">
        <f t="shared" si="15"/>
        <v>145.40350297541295</v>
      </c>
    </row>
    <row r="184" spans="1:14" ht="12.75">
      <c r="A184" t="s">
        <v>155</v>
      </c>
      <c r="B184" s="1">
        <v>36797</v>
      </c>
      <c r="C184" s="2">
        <v>0.3755671296296296</v>
      </c>
      <c r="D184" t="s">
        <v>436</v>
      </c>
      <c r="E184">
        <v>0.673</v>
      </c>
      <c r="F184">
        <v>10.7274</v>
      </c>
      <c r="G184" t="s">
        <v>437</v>
      </c>
      <c r="H184">
        <v>1.661</v>
      </c>
      <c r="I184">
        <v>93.296</v>
      </c>
      <c r="K184" s="2">
        <v>0.374305555555555</v>
      </c>
      <c r="L184" s="3">
        <f t="shared" si="11"/>
        <v>272.37430555555557</v>
      </c>
      <c r="M184">
        <f t="shared" si="14"/>
        <v>573.684341876807</v>
      </c>
      <c r="N184">
        <f t="shared" si="15"/>
        <v>144.0987926548123</v>
      </c>
    </row>
    <row r="185" spans="1:14" ht="12.75">
      <c r="A185" t="s">
        <v>156</v>
      </c>
      <c r="B185" s="1">
        <v>36797</v>
      </c>
      <c r="C185" s="2">
        <v>0.37765046296296295</v>
      </c>
      <c r="D185" t="s">
        <v>436</v>
      </c>
      <c r="E185">
        <v>0.675</v>
      </c>
      <c r="F185">
        <v>10.0233</v>
      </c>
      <c r="G185" t="s">
        <v>437</v>
      </c>
      <c r="H185">
        <v>1.663</v>
      </c>
      <c r="I185">
        <v>92.9906</v>
      </c>
      <c r="K185" s="2">
        <v>0.376388888888889</v>
      </c>
      <c r="L185" s="3">
        <f t="shared" si="11"/>
        <v>272.37638888888887</v>
      </c>
      <c r="M185">
        <f t="shared" si="14"/>
        <v>536.0301903475028</v>
      </c>
      <c r="N185">
        <f t="shared" si="15"/>
        <v>143.75100655730733</v>
      </c>
    </row>
    <row r="186" spans="1:14" ht="12.75">
      <c r="A186" t="s">
        <v>157</v>
      </c>
      <c r="B186" s="1">
        <v>36797</v>
      </c>
      <c r="C186" s="2">
        <v>0.37973379629629633</v>
      </c>
      <c r="D186" t="s">
        <v>436</v>
      </c>
      <c r="E186">
        <v>0.673</v>
      </c>
      <c r="F186">
        <v>9.7158</v>
      </c>
      <c r="G186" t="s">
        <v>437</v>
      </c>
      <c r="H186">
        <v>1.661</v>
      </c>
      <c r="I186">
        <v>95.0368</v>
      </c>
      <c r="K186" s="2">
        <v>0.378472222222222</v>
      </c>
      <c r="L186" s="3">
        <f t="shared" si="11"/>
        <v>272.37847222222223</v>
      </c>
      <c r="M186">
        <f t="shared" si="14"/>
        <v>519.5855779412235</v>
      </c>
      <c r="N186">
        <f t="shared" si="15"/>
        <v>146.08119618636653</v>
      </c>
    </row>
    <row r="187" spans="1:14" ht="12.75">
      <c r="A187" t="s">
        <v>444</v>
      </c>
      <c r="B187" s="1">
        <v>36797</v>
      </c>
      <c r="C187">
        <f>AVERAGE(C186,C188)</f>
        <v>0.38181712962962966</v>
      </c>
      <c r="D187" t="s">
        <v>436</v>
      </c>
      <c r="E187" t="s">
        <v>444</v>
      </c>
      <c r="F187" t="s">
        <v>444</v>
      </c>
      <c r="G187" t="s">
        <v>437</v>
      </c>
      <c r="H187" t="s">
        <v>444</v>
      </c>
      <c r="I187" t="s">
        <v>444</v>
      </c>
      <c r="K187" s="2">
        <v>0.380555555555555</v>
      </c>
      <c r="L187" s="3">
        <f t="shared" si="11"/>
        <v>272.38055555555553</v>
      </c>
      <c r="M187" t="s">
        <v>444</v>
      </c>
      <c r="N187" t="s">
        <v>444</v>
      </c>
    </row>
    <row r="188" spans="1:14" ht="12.75">
      <c r="A188" t="s">
        <v>158</v>
      </c>
      <c r="B188" s="1">
        <v>36797</v>
      </c>
      <c r="C188" s="2">
        <v>0.383900462962963</v>
      </c>
      <c r="D188" t="s">
        <v>436</v>
      </c>
      <c r="E188">
        <v>0.673</v>
      </c>
      <c r="F188">
        <v>9.9759</v>
      </c>
      <c r="G188" t="s">
        <v>437</v>
      </c>
      <c r="H188">
        <v>1.661</v>
      </c>
      <c r="I188">
        <v>92.0837</v>
      </c>
      <c r="K188" s="2">
        <v>0.382638888888889</v>
      </c>
      <c r="L188" s="3">
        <f t="shared" si="11"/>
        <v>272.3826388888889</v>
      </c>
      <c r="M188">
        <f t="shared" si="14"/>
        <v>533.4953135082908</v>
      </c>
      <c r="N188">
        <f aca="true" t="shared" si="16" ref="N188:N195">(277-103)/(-62+(AVERAGE($P$207,$P$47)))*I188+277-((277-103)/(-62+(AVERAGE($P$207,$P$47)))*210)</f>
        <v>142.71823900057103</v>
      </c>
    </row>
    <row r="189" spans="1:14" ht="12.75">
      <c r="A189" t="s">
        <v>159</v>
      </c>
      <c r="B189" s="1">
        <v>36797</v>
      </c>
      <c r="C189" s="2">
        <v>0.38598379629629626</v>
      </c>
      <c r="D189" t="s">
        <v>436</v>
      </c>
      <c r="E189">
        <v>0.676</v>
      </c>
      <c r="F189">
        <v>10.6171</v>
      </c>
      <c r="G189" t="s">
        <v>437</v>
      </c>
      <c r="H189">
        <v>1.666</v>
      </c>
      <c r="I189">
        <v>94.1418</v>
      </c>
      <c r="K189" s="2">
        <v>0.384722222222222</v>
      </c>
      <c r="L189" s="3">
        <f t="shared" si="11"/>
        <v>272.3847222222222</v>
      </c>
      <c r="M189">
        <f t="shared" si="14"/>
        <v>567.7856727762784</v>
      </c>
      <c r="N189">
        <f t="shared" si="16"/>
        <v>145.0619802162717</v>
      </c>
    </row>
    <row r="190" spans="1:14" ht="12.75">
      <c r="A190" t="s">
        <v>160</v>
      </c>
      <c r="B190" s="1">
        <v>36797</v>
      </c>
      <c r="C190" s="2">
        <v>0.38806712962962964</v>
      </c>
      <c r="D190" t="s">
        <v>436</v>
      </c>
      <c r="E190">
        <v>0.673</v>
      </c>
      <c r="F190">
        <v>9.8425</v>
      </c>
      <c r="G190" t="s">
        <v>437</v>
      </c>
      <c r="H190">
        <v>1.661</v>
      </c>
      <c r="I190">
        <v>86.8862</v>
      </c>
      <c r="K190" s="2">
        <v>0.386805555555555</v>
      </c>
      <c r="L190" s="3">
        <f t="shared" si="11"/>
        <v>272.38680555555555</v>
      </c>
      <c r="M190">
        <f t="shared" si="14"/>
        <v>526.3612930367539</v>
      </c>
      <c r="N190">
        <f t="shared" si="16"/>
        <v>136.79938424686412</v>
      </c>
    </row>
    <row r="191" spans="1:14" ht="12.75">
      <c r="A191" t="s">
        <v>161</v>
      </c>
      <c r="B191" s="1">
        <v>36797</v>
      </c>
      <c r="C191" s="2">
        <v>0.39016203703703706</v>
      </c>
      <c r="D191" t="s">
        <v>436</v>
      </c>
      <c r="E191">
        <v>0.671</v>
      </c>
      <c r="F191">
        <v>9.6881</v>
      </c>
      <c r="G191" t="s">
        <v>437</v>
      </c>
      <c r="H191">
        <v>1.66</v>
      </c>
      <c r="I191">
        <v>93.5456</v>
      </c>
      <c r="K191" s="2">
        <v>0.388888888888889</v>
      </c>
      <c r="L191" s="3">
        <f t="shared" si="11"/>
        <v>272.3888888888889</v>
      </c>
      <c r="M191">
        <f t="shared" si="14"/>
        <v>518.1042258643002</v>
      </c>
      <c r="N191">
        <f t="shared" si="16"/>
        <v>144.38303433764543</v>
      </c>
    </row>
    <row r="192" spans="1:14" ht="12.75">
      <c r="A192" t="s">
        <v>162</v>
      </c>
      <c r="B192" s="1">
        <v>36797</v>
      </c>
      <c r="C192" s="2">
        <v>0.3922453703703704</v>
      </c>
      <c r="D192" t="s">
        <v>436</v>
      </c>
      <c r="E192">
        <v>0.671</v>
      </c>
      <c r="F192">
        <v>9.6531</v>
      </c>
      <c r="G192" t="s">
        <v>437</v>
      </c>
      <c r="H192">
        <v>1.66</v>
      </c>
      <c r="I192">
        <v>82.781</v>
      </c>
      <c r="K192" s="2">
        <v>0.390972222222222</v>
      </c>
      <c r="L192" s="3">
        <f t="shared" si="11"/>
        <v>272.3909722222222</v>
      </c>
      <c r="M192">
        <f t="shared" si="14"/>
        <v>516.2324813627725</v>
      </c>
      <c r="N192">
        <f t="shared" si="16"/>
        <v>132.1244284921902</v>
      </c>
    </row>
    <row r="193" spans="1:14" ht="12.75">
      <c r="A193" t="s">
        <v>163</v>
      </c>
      <c r="B193" s="1">
        <v>36797</v>
      </c>
      <c r="C193" s="2">
        <v>0.3943287037037037</v>
      </c>
      <c r="D193" t="s">
        <v>436</v>
      </c>
      <c r="E193">
        <v>0.671</v>
      </c>
      <c r="F193">
        <v>9.5952</v>
      </c>
      <c r="G193" t="s">
        <v>437</v>
      </c>
      <c r="H193">
        <v>1.658</v>
      </c>
      <c r="I193">
        <v>83.1219</v>
      </c>
      <c r="K193" s="2">
        <v>0.393055555555555</v>
      </c>
      <c r="L193" s="3">
        <f t="shared" si="11"/>
        <v>272.3930555555556</v>
      </c>
      <c r="M193">
        <f t="shared" si="14"/>
        <v>513.1360811731024</v>
      </c>
      <c r="N193">
        <f t="shared" si="16"/>
        <v>132.51264159186093</v>
      </c>
    </row>
    <row r="194" spans="1:14" ht="12.75">
      <c r="A194" t="s">
        <v>164</v>
      </c>
      <c r="B194" s="1">
        <v>36797</v>
      </c>
      <c r="C194" s="2">
        <v>0.39641203703703703</v>
      </c>
      <c r="D194" t="s">
        <v>436</v>
      </c>
      <c r="E194">
        <v>0.67</v>
      </c>
      <c r="F194">
        <v>10.4823</v>
      </c>
      <c r="G194" t="s">
        <v>437</v>
      </c>
      <c r="H194">
        <v>1.658</v>
      </c>
      <c r="I194">
        <v>78.4775</v>
      </c>
      <c r="K194" s="2">
        <v>0.395138888888889</v>
      </c>
      <c r="L194" s="3">
        <f t="shared" si="11"/>
        <v>272.3951388888889</v>
      </c>
      <c r="M194">
        <f t="shared" si="14"/>
        <v>560.5767825246803</v>
      </c>
      <c r="N194">
        <f t="shared" si="16"/>
        <v>127.22365091978469</v>
      </c>
    </row>
    <row r="195" spans="1:14" ht="12.75">
      <c r="A195" t="s">
        <v>165</v>
      </c>
      <c r="B195" s="1">
        <v>36797</v>
      </c>
      <c r="C195" s="2">
        <v>0.39849537037037036</v>
      </c>
      <c r="D195" t="s">
        <v>436</v>
      </c>
      <c r="E195">
        <v>0.67</v>
      </c>
      <c r="F195">
        <v>9.3465</v>
      </c>
      <c r="G195" t="s">
        <v>437</v>
      </c>
      <c r="H195">
        <v>1.658</v>
      </c>
      <c r="I195">
        <v>77.8627</v>
      </c>
      <c r="K195" s="2">
        <v>0.397222222222222</v>
      </c>
      <c r="L195" s="3">
        <f t="shared" si="11"/>
        <v>272.39722222222224</v>
      </c>
      <c r="M195">
        <f t="shared" si="14"/>
        <v>499.8359995293899</v>
      </c>
      <c r="N195">
        <f t="shared" si="16"/>
        <v>126.52352356960114</v>
      </c>
    </row>
    <row r="196" spans="1:14" ht="12.75">
      <c r="A196" t="s">
        <v>444</v>
      </c>
      <c r="B196" s="1">
        <v>36797</v>
      </c>
      <c r="C196">
        <f>AVERAGE(C195,C197)</f>
        <v>0.40057870370370374</v>
      </c>
      <c r="D196" t="s">
        <v>436</v>
      </c>
      <c r="E196" t="s">
        <v>444</v>
      </c>
      <c r="F196" t="s">
        <v>444</v>
      </c>
      <c r="G196" t="s">
        <v>437</v>
      </c>
      <c r="H196" t="s">
        <v>444</v>
      </c>
      <c r="I196" t="s">
        <v>444</v>
      </c>
      <c r="K196" s="2">
        <v>0.399305555555555</v>
      </c>
      <c r="L196" s="3">
        <f t="shared" si="11"/>
        <v>272.39930555555554</v>
      </c>
      <c r="M196" t="s">
        <v>444</v>
      </c>
      <c r="N196" t="s">
        <v>444</v>
      </c>
    </row>
    <row r="197" spans="1:14" ht="12.75">
      <c r="A197" t="s">
        <v>166</v>
      </c>
      <c r="B197" s="1">
        <v>36797</v>
      </c>
      <c r="C197" s="2">
        <v>0.40266203703703707</v>
      </c>
      <c r="D197" t="s">
        <v>436</v>
      </c>
      <c r="E197">
        <v>0.67</v>
      </c>
      <c r="F197">
        <v>10.1835</v>
      </c>
      <c r="G197" t="s">
        <v>437</v>
      </c>
      <c r="H197">
        <v>1.656</v>
      </c>
      <c r="I197">
        <v>68.5538</v>
      </c>
      <c r="K197" s="2">
        <v>0.401388888888889</v>
      </c>
      <c r="L197" s="3">
        <f t="shared" si="11"/>
        <v>272.4013888888889</v>
      </c>
      <c r="M197">
        <f t="shared" si="14"/>
        <v>544.5974323230666</v>
      </c>
      <c r="N197">
        <f>(277-103)/(-62+(AVERAGE($P$207,$P$47)))*I197+277-((277-103)/(-62+(AVERAGE($P$207,$P$47)))*210)</f>
        <v>115.92265257070119</v>
      </c>
    </row>
    <row r="198" spans="1:14" ht="12.75">
      <c r="A198" t="s">
        <v>167</v>
      </c>
      <c r="B198" s="1">
        <v>36797</v>
      </c>
      <c r="C198" s="2">
        <v>0.4047569444444445</v>
      </c>
      <c r="D198" t="s">
        <v>436</v>
      </c>
      <c r="E198">
        <v>0.671</v>
      </c>
      <c r="F198">
        <v>10.0487</v>
      </c>
      <c r="G198" t="s">
        <v>437</v>
      </c>
      <c r="H198">
        <v>1.658</v>
      </c>
      <c r="I198">
        <v>69.8284</v>
      </c>
      <c r="K198" s="2">
        <v>0.403472222222222</v>
      </c>
      <c r="L198" s="3">
        <f aca="true" t="shared" si="17" ref="L198:L261">B198-DATE(1999,12,31)+K198</f>
        <v>272.4034722222222</v>
      </c>
      <c r="M198">
        <f t="shared" si="14"/>
        <v>537.3885420714685</v>
      </c>
      <c r="N198">
        <f>(277-103)/(-62+(AVERAGE($P$207,$P$47)))*I198+277-((277-103)/(-62+(AVERAGE($P$207,$P$47)))*210)</f>
        <v>117.37415276677137</v>
      </c>
    </row>
    <row r="199" spans="1:14" ht="12.75">
      <c r="A199" t="s">
        <v>168</v>
      </c>
      <c r="B199" s="1">
        <v>36797</v>
      </c>
      <c r="C199" s="2">
        <v>0.4068981481481482</v>
      </c>
      <c r="D199" t="s">
        <v>436</v>
      </c>
      <c r="E199">
        <v>0.668</v>
      </c>
      <c r="F199">
        <v>9.6361</v>
      </c>
      <c r="G199" t="s">
        <v>437</v>
      </c>
      <c r="H199">
        <v>1.655</v>
      </c>
      <c r="I199">
        <v>73.8695</v>
      </c>
      <c r="K199" s="2">
        <v>0.405555555555555</v>
      </c>
      <c r="L199" s="3">
        <f t="shared" si="17"/>
        <v>272.40555555555557</v>
      </c>
      <c r="M199">
        <f t="shared" si="14"/>
        <v>515.3233483191734</v>
      </c>
      <c r="N199">
        <f>(277-103)/(-62+(AVERAGE($P$207,$P$47)))*I199+277-((277-103)/(-62+(AVERAGE($P$207,$P$47)))*210)</f>
        <v>121.97611215978822</v>
      </c>
    </row>
    <row r="200" spans="1:14" ht="12.75">
      <c r="A200" t="s">
        <v>444</v>
      </c>
      <c r="B200" s="1">
        <v>36797</v>
      </c>
      <c r="C200">
        <f>AVERAGE(C199,C201)</f>
        <v>0.4089525462962963</v>
      </c>
      <c r="D200" t="s">
        <v>436</v>
      </c>
      <c r="E200" t="s">
        <v>444</v>
      </c>
      <c r="F200" t="s">
        <v>444</v>
      </c>
      <c r="G200" t="s">
        <v>437</v>
      </c>
      <c r="H200" t="s">
        <v>444</v>
      </c>
      <c r="I200" t="s">
        <v>444</v>
      </c>
      <c r="K200" s="2">
        <v>0.407638888888889</v>
      </c>
      <c r="L200" s="3">
        <f t="shared" si="17"/>
        <v>272.40763888888887</v>
      </c>
      <c r="M200" t="s">
        <v>444</v>
      </c>
      <c r="N200" t="s">
        <v>444</v>
      </c>
    </row>
    <row r="201" spans="1:14" ht="12.75">
      <c r="A201" t="s">
        <v>169</v>
      </c>
      <c r="B201" s="1">
        <v>36797</v>
      </c>
      <c r="C201" s="2">
        <v>0.4110069444444444</v>
      </c>
      <c r="D201" t="s">
        <v>436</v>
      </c>
      <c r="E201">
        <v>0.668</v>
      </c>
      <c r="F201">
        <v>9.7176</v>
      </c>
      <c r="G201" t="s">
        <v>437</v>
      </c>
      <c r="H201">
        <v>1.655</v>
      </c>
      <c r="I201">
        <v>77.6184</v>
      </c>
      <c r="K201" s="2">
        <v>0.409722222222222</v>
      </c>
      <c r="L201" s="3">
        <f t="shared" si="17"/>
        <v>272.40972222222223</v>
      </c>
      <c r="M201">
        <f t="shared" si="14"/>
        <v>519.6818390870163</v>
      </c>
      <c r="N201">
        <f>(277-103)/(-62+(AVERAGE($P$207,$P$47)))*I201+277-((277-103)/(-62+(AVERAGE($P$207,$P$47)))*210)</f>
        <v>126.24531746737301</v>
      </c>
    </row>
    <row r="202" spans="1:14" ht="12.75">
      <c r="A202" t="s">
        <v>170</v>
      </c>
      <c r="B202" s="1">
        <v>36797</v>
      </c>
      <c r="C202" s="2">
        <v>0.4130902777777778</v>
      </c>
      <c r="D202" t="s">
        <v>436</v>
      </c>
      <c r="E202">
        <v>0.67</v>
      </c>
      <c r="F202">
        <v>9.672</v>
      </c>
      <c r="G202" t="s">
        <v>437</v>
      </c>
      <c r="H202">
        <v>1.655</v>
      </c>
      <c r="I202">
        <v>74.8262</v>
      </c>
      <c r="K202" s="2">
        <v>0.411805555555555</v>
      </c>
      <c r="L202" s="3">
        <f t="shared" si="17"/>
        <v>272.41180555555553</v>
      </c>
      <c r="M202">
        <f t="shared" si="14"/>
        <v>517.2432233935975</v>
      </c>
      <c r="N202">
        <f>(277-103)/(-62+(AVERAGE($P$207,$P$47)))*I202+277-((277-103)/(-62+(AVERAGE($P$207,$P$47)))*210)</f>
        <v>123.06559139843591</v>
      </c>
    </row>
    <row r="203" spans="1:14" ht="12.75">
      <c r="A203" t="s">
        <v>171</v>
      </c>
      <c r="B203" s="1">
        <v>36797</v>
      </c>
      <c r="C203" s="2">
        <v>0.4151736111111111</v>
      </c>
      <c r="D203" t="s">
        <v>436</v>
      </c>
      <c r="E203">
        <v>0.67</v>
      </c>
      <c r="F203">
        <v>10.1049</v>
      </c>
      <c r="G203" t="s">
        <v>437</v>
      </c>
      <c r="H203">
        <v>1.655</v>
      </c>
      <c r="I203">
        <v>71.4094</v>
      </c>
      <c r="K203" s="2">
        <v>0.413888888888889</v>
      </c>
      <c r="L203" s="3">
        <f t="shared" si="17"/>
        <v>272.4138888888889</v>
      </c>
      <c r="M203">
        <f t="shared" si="14"/>
        <v>540.3940289567787</v>
      </c>
      <c r="N203">
        <f>(277-103)/(-62+(AVERAGE($P$207,$P$47)))*I203+277-((277-103)/(-62+(AVERAGE($P$207,$P$47)))*210)</f>
        <v>119.17457784913995</v>
      </c>
    </row>
    <row r="204" spans="1:14" ht="12.75">
      <c r="A204" t="s">
        <v>172</v>
      </c>
      <c r="B204" s="1">
        <v>36797</v>
      </c>
      <c r="C204" s="2">
        <v>0.41725694444444444</v>
      </c>
      <c r="D204" t="s">
        <v>436</v>
      </c>
      <c r="E204">
        <v>0.67</v>
      </c>
      <c r="F204">
        <v>10.0941</v>
      </c>
      <c r="G204" t="s">
        <v>437</v>
      </c>
      <c r="H204">
        <v>1.655</v>
      </c>
      <c r="I204">
        <v>63.6858</v>
      </c>
      <c r="K204" s="2">
        <v>0.415972222222222</v>
      </c>
      <c r="L204" s="3">
        <f t="shared" si="17"/>
        <v>272.4159722222222</v>
      </c>
      <c r="M204">
        <f>$O$4/AVERAGE($P$207,$P$47)*F204*40</f>
        <v>520.6973723262646</v>
      </c>
      <c r="N204">
        <f>$O$4/AVERAGE($P$207,$P$47)*I204</f>
        <v>82.12973101736664</v>
      </c>
    </row>
    <row r="205" spans="1:17" ht="12.75">
      <c r="A205" t="s">
        <v>173</v>
      </c>
      <c r="B205" s="1">
        <v>36797</v>
      </c>
      <c r="C205" s="2">
        <v>0.41934027777777777</v>
      </c>
      <c r="D205" t="s">
        <v>436</v>
      </c>
      <c r="E205">
        <v>0.671</v>
      </c>
      <c r="F205">
        <v>9.3989</v>
      </c>
      <c r="G205" t="s">
        <v>437</v>
      </c>
      <c r="H205">
        <v>1.655</v>
      </c>
      <c r="I205">
        <v>208.6688</v>
      </c>
      <c r="K205" s="2">
        <v>0.418055555555555</v>
      </c>
      <c r="L205" s="3">
        <f t="shared" si="17"/>
        <v>272.41805555555555</v>
      </c>
      <c r="M205" t="s">
        <v>444</v>
      </c>
      <c r="N205" t="s">
        <v>444</v>
      </c>
      <c r="P205" t="s">
        <v>445</v>
      </c>
      <c r="Q205" t="s">
        <v>436</v>
      </c>
    </row>
    <row r="206" spans="1:14" ht="12.75">
      <c r="A206" t="s">
        <v>174</v>
      </c>
      <c r="B206" s="1">
        <v>36797</v>
      </c>
      <c r="C206" s="2">
        <v>0.4214351851851852</v>
      </c>
      <c r="D206" t="s">
        <v>436</v>
      </c>
      <c r="E206">
        <v>0.67</v>
      </c>
      <c r="F206">
        <v>9.1355</v>
      </c>
      <c r="G206" t="s">
        <v>437</v>
      </c>
      <c r="H206">
        <v>1.653</v>
      </c>
      <c r="I206">
        <v>210.7976</v>
      </c>
      <c r="K206" s="2">
        <v>0.420138888888889</v>
      </c>
      <c r="L206" s="3">
        <f t="shared" si="17"/>
        <v>272.4201388888889</v>
      </c>
      <c r="M206" t="s">
        <v>444</v>
      </c>
      <c r="N206" t="s">
        <v>444</v>
      </c>
    </row>
    <row r="207" spans="1:17" ht="12.75">
      <c r="A207" t="s">
        <v>175</v>
      </c>
      <c r="B207" s="1">
        <v>36797</v>
      </c>
      <c r="C207" s="2">
        <v>0.42351851851851857</v>
      </c>
      <c r="D207" t="s">
        <v>436</v>
      </c>
      <c r="E207">
        <v>0.67</v>
      </c>
      <c r="F207">
        <v>9.0641</v>
      </c>
      <c r="G207" t="s">
        <v>437</v>
      </c>
      <c r="H207">
        <v>1.653</v>
      </c>
      <c r="I207">
        <v>210.0201</v>
      </c>
      <c r="K207" s="2">
        <v>0.422222222222222</v>
      </c>
      <c r="L207" s="3">
        <f t="shared" si="17"/>
        <v>272.4222222222222</v>
      </c>
      <c r="M207" t="s">
        <v>444</v>
      </c>
      <c r="N207" t="s">
        <v>444</v>
      </c>
      <c r="P207">
        <f>AVERAGE(I206:I208)</f>
        <v>211.05326666666667</v>
      </c>
      <c r="Q207">
        <f>AVERAGE(F206:F208)</f>
        <v>9.1178</v>
      </c>
    </row>
    <row r="208" spans="1:17" ht="12.75">
      <c r="A208" t="s">
        <v>176</v>
      </c>
      <c r="B208" s="1">
        <v>36797</v>
      </c>
      <c r="C208" s="2">
        <v>0.42560185185185184</v>
      </c>
      <c r="D208" t="s">
        <v>436</v>
      </c>
      <c r="E208">
        <v>0.67</v>
      </c>
      <c r="F208">
        <v>9.1538</v>
      </c>
      <c r="G208" t="s">
        <v>437</v>
      </c>
      <c r="H208">
        <v>1.653</v>
      </c>
      <c r="I208">
        <v>212.3421</v>
      </c>
      <c r="K208" s="2">
        <v>0.424305555555555</v>
      </c>
      <c r="L208" s="3">
        <f t="shared" si="17"/>
        <v>272.4243055555556</v>
      </c>
      <c r="M208" t="s">
        <v>444</v>
      </c>
      <c r="N208" t="s">
        <v>444</v>
      </c>
      <c r="P208">
        <f>STDEV(I206:I208)</f>
        <v>1.181924313704004</v>
      </c>
      <c r="Q208">
        <f>STDEV(F206:F208)</f>
        <v>0.047397151813060784</v>
      </c>
    </row>
    <row r="209" spans="1:14" ht="12.75">
      <c r="A209" t="s">
        <v>177</v>
      </c>
      <c r="B209" s="1">
        <v>36797</v>
      </c>
      <c r="C209" s="2">
        <v>0.4276851851851852</v>
      </c>
      <c r="D209" t="s">
        <v>436</v>
      </c>
      <c r="E209">
        <v>0.67</v>
      </c>
      <c r="F209">
        <v>9.5625</v>
      </c>
      <c r="G209" t="s">
        <v>437</v>
      </c>
      <c r="H209">
        <v>1.655</v>
      </c>
      <c r="I209">
        <v>81.9812</v>
      </c>
      <c r="K209" s="2">
        <v>0.426388888888889</v>
      </c>
      <c r="L209" s="3">
        <f t="shared" si="17"/>
        <v>272.4263888888889</v>
      </c>
      <c r="M209">
        <f aca="true" t="shared" si="18" ref="M209:M272">500*F209/AVERAGE($Q$367,$Q$207)</f>
        <v>528.0173603825468</v>
      </c>
      <c r="N209">
        <f aca="true" t="shared" si="19" ref="N209:N229">(277-103)/(-62+(AVERAGE($P$207,$P$367)))*I209+277-((277-103)/(-62+(AVERAGE($P$207,$P$367)))*210)</f>
        <v>127.07138803486649</v>
      </c>
    </row>
    <row r="210" spans="1:14" ht="12.75">
      <c r="A210" t="s">
        <v>178</v>
      </c>
      <c r="B210" s="1">
        <v>36797</v>
      </c>
      <c r="C210" s="2">
        <v>0.4297685185185185</v>
      </c>
      <c r="D210" t="s">
        <v>436</v>
      </c>
      <c r="E210">
        <v>0.67</v>
      </c>
      <c r="F210">
        <v>9.5362</v>
      </c>
      <c r="G210" t="s">
        <v>437</v>
      </c>
      <c r="H210">
        <v>1.653</v>
      </c>
      <c r="I210">
        <v>79.8944</v>
      </c>
      <c r="K210" s="2">
        <v>0.428472222222222</v>
      </c>
      <c r="L210" s="3">
        <f t="shared" si="17"/>
        <v>272.42847222222224</v>
      </c>
      <c r="M210">
        <f t="shared" si="18"/>
        <v>526.5651400868018</v>
      </c>
      <c r="N210">
        <f t="shared" si="19"/>
        <v>124.62744208748339</v>
      </c>
    </row>
    <row r="211" spans="1:14" ht="12.75">
      <c r="A211" t="s">
        <v>179</v>
      </c>
      <c r="B211" s="1">
        <v>36797</v>
      </c>
      <c r="C211" s="2">
        <v>0.4318518518518519</v>
      </c>
      <c r="D211" t="s">
        <v>436</v>
      </c>
      <c r="E211">
        <v>0.67</v>
      </c>
      <c r="F211">
        <v>9.5646</v>
      </c>
      <c r="G211" t="s">
        <v>437</v>
      </c>
      <c r="H211">
        <v>1.655</v>
      </c>
      <c r="I211">
        <v>79.7694</v>
      </c>
      <c r="K211" s="2">
        <v>0.430555555555555</v>
      </c>
      <c r="L211" s="3">
        <f t="shared" si="17"/>
        <v>272.43055555555554</v>
      </c>
      <c r="M211">
        <f t="shared" si="18"/>
        <v>528.1333171361995</v>
      </c>
      <c r="N211">
        <f t="shared" si="19"/>
        <v>124.48104892885638</v>
      </c>
    </row>
    <row r="212" spans="1:14" ht="12.75">
      <c r="A212" t="s">
        <v>180</v>
      </c>
      <c r="B212" s="1">
        <v>36797</v>
      </c>
      <c r="C212" s="2">
        <v>0.4339351851851852</v>
      </c>
      <c r="D212" t="s">
        <v>436</v>
      </c>
      <c r="E212">
        <v>0.67</v>
      </c>
      <c r="F212">
        <v>10.569</v>
      </c>
      <c r="G212" t="s">
        <v>437</v>
      </c>
      <c r="H212">
        <v>1.655</v>
      </c>
      <c r="I212">
        <v>79.695</v>
      </c>
      <c r="K212" s="2">
        <v>0.432638888888889</v>
      </c>
      <c r="L212" s="3">
        <f t="shared" si="17"/>
        <v>272.4326388888889</v>
      </c>
      <c r="M212">
        <f t="shared" si="18"/>
        <v>583.5937758832039</v>
      </c>
      <c r="N212">
        <f t="shared" si="19"/>
        <v>124.39391572084159</v>
      </c>
    </row>
    <row r="213" spans="1:14" ht="12.75">
      <c r="A213" t="s">
        <v>181</v>
      </c>
      <c r="B213" s="1">
        <v>36797</v>
      </c>
      <c r="C213" s="2">
        <v>0.4360300925925926</v>
      </c>
      <c r="D213" t="s">
        <v>436</v>
      </c>
      <c r="E213">
        <v>0.67</v>
      </c>
      <c r="F213">
        <v>9.9231</v>
      </c>
      <c r="G213" t="s">
        <v>437</v>
      </c>
      <c r="H213">
        <v>1.655</v>
      </c>
      <c r="I213">
        <v>83.3956</v>
      </c>
      <c r="K213" s="2">
        <v>0.434722222222222</v>
      </c>
      <c r="L213" s="3">
        <f t="shared" si="17"/>
        <v>272.4347222222222</v>
      </c>
      <c r="M213">
        <f t="shared" si="18"/>
        <v>547.9287915097568</v>
      </c>
      <c r="N213">
        <f t="shared" si="19"/>
        <v>128.727855903363</v>
      </c>
    </row>
    <row r="214" spans="1:14" ht="12.75">
      <c r="A214" t="s">
        <v>182</v>
      </c>
      <c r="B214" s="1">
        <v>36797</v>
      </c>
      <c r="C214" s="2">
        <v>0.4381134259259259</v>
      </c>
      <c r="D214" t="s">
        <v>436</v>
      </c>
      <c r="E214">
        <v>0.671</v>
      </c>
      <c r="F214">
        <v>10.0412</v>
      </c>
      <c r="G214" t="s">
        <v>437</v>
      </c>
      <c r="H214">
        <v>1.655</v>
      </c>
      <c r="I214">
        <v>76.7983</v>
      </c>
      <c r="K214" s="2">
        <v>0.436805555555556</v>
      </c>
      <c r="L214" s="3">
        <f t="shared" si="17"/>
        <v>272.43680555555557</v>
      </c>
      <c r="M214">
        <f t="shared" si="18"/>
        <v>554.4499784651742</v>
      </c>
      <c r="N214">
        <f t="shared" si="19"/>
        <v>121.0014592200823</v>
      </c>
    </row>
    <row r="215" spans="1:14" ht="12.75">
      <c r="A215" t="s">
        <v>183</v>
      </c>
      <c r="B215" s="1">
        <v>36797</v>
      </c>
      <c r="C215" s="2">
        <v>0.4401967592592593</v>
      </c>
      <c r="D215" t="s">
        <v>436</v>
      </c>
      <c r="E215">
        <v>0.67</v>
      </c>
      <c r="F215">
        <v>9.3047</v>
      </c>
      <c r="G215" t="s">
        <v>437</v>
      </c>
      <c r="H215">
        <v>1.655</v>
      </c>
      <c r="I215">
        <v>75.4587</v>
      </c>
      <c r="K215" s="2">
        <v>0.438888888888889</v>
      </c>
      <c r="L215" s="3">
        <f t="shared" si="17"/>
        <v>272.43888888888887</v>
      </c>
      <c r="M215">
        <f t="shared" si="18"/>
        <v>513.7822884341421</v>
      </c>
      <c r="N215">
        <f t="shared" si="19"/>
        <v>119.43259301770817</v>
      </c>
    </row>
    <row r="216" spans="1:14" ht="12.75">
      <c r="A216" t="s">
        <v>184</v>
      </c>
      <c r="B216" s="1">
        <v>36797</v>
      </c>
      <c r="C216" s="2">
        <v>0.44228009259259254</v>
      </c>
      <c r="D216" t="s">
        <v>436</v>
      </c>
      <c r="E216">
        <v>0.67</v>
      </c>
      <c r="F216">
        <v>10.0441</v>
      </c>
      <c r="G216" t="s">
        <v>437</v>
      </c>
      <c r="H216">
        <v>1.656</v>
      </c>
      <c r="I216">
        <v>70.2518</v>
      </c>
      <c r="K216" s="2">
        <v>0.440972222222222</v>
      </c>
      <c r="L216" s="3">
        <f t="shared" si="17"/>
        <v>272.44097222222223</v>
      </c>
      <c r="M216">
        <f t="shared" si="18"/>
        <v>554.6101092202184</v>
      </c>
      <c r="N216">
        <f t="shared" si="19"/>
        <v>113.33455671646763</v>
      </c>
    </row>
    <row r="217" spans="1:14" ht="12.75">
      <c r="A217" t="s">
        <v>185</v>
      </c>
      <c r="B217" s="1">
        <v>36797</v>
      </c>
      <c r="C217" s="2">
        <v>0.4443634259259259</v>
      </c>
      <c r="D217" t="s">
        <v>436</v>
      </c>
      <c r="E217">
        <v>0.671</v>
      </c>
      <c r="F217">
        <v>9.9267</v>
      </c>
      <c r="G217" t="s">
        <v>437</v>
      </c>
      <c r="H217">
        <v>1.656</v>
      </c>
      <c r="I217">
        <v>76.8533</v>
      </c>
      <c r="K217" s="2">
        <v>0.443055555555556</v>
      </c>
      <c r="L217" s="3">
        <f t="shared" si="17"/>
        <v>272.44305555555553</v>
      </c>
      <c r="M217">
        <f t="shared" si="18"/>
        <v>548.1275745160185</v>
      </c>
      <c r="N217">
        <f t="shared" si="19"/>
        <v>121.06587220987822</v>
      </c>
    </row>
    <row r="218" spans="1:14" ht="12.75">
      <c r="A218" t="s">
        <v>186</v>
      </c>
      <c r="B218" s="1">
        <v>36797</v>
      </c>
      <c r="C218" s="2">
        <v>0.4464467592592593</v>
      </c>
      <c r="D218" t="s">
        <v>436</v>
      </c>
      <c r="E218">
        <v>0.67</v>
      </c>
      <c r="F218">
        <v>9.661</v>
      </c>
      <c r="G218" t="s">
        <v>437</v>
      </c>
      <c r="H218">
        <v>1.656</v>
      </c>
      <c r="I218">
        <v>71.4098</v>
      </c>
      <c r="K218" s="2">
        <v>0.445138888888889</v>
      </c>
      <c r="L218" s="3">
        <f t="shared" si="17"/>
        <v>272.4451388888889</v>
      </c>
      <c r="M218">
        <f t="shared" si="18"/>
        <v>533.4562843038728</v>
      </c>
      <c r="N218">
        <f t="shared" si="19"/>
        <v>114.6907429379884</v>
      </c>
    </row>
    <row r="219" spans="1:14" ht="12.75">
      <c r="A219" t="s">
        <v>187</v>
      </c>
      <c r="B219" s="1">
        <v>36797</v>
      </c>
      <c r="C219" s="2">
        <v>0.4485300925925926</v>
      </c>
      <c r="D219" t="s">
        <v>436</v>
      </c>
      <c r="E219">
        <v>0.671</v>
      </c>
      <c r="F219">
        <v>9.957</v>
      </c>
      <c r="G219" t="s">
        <v>437</v>
      </c>
      <c r="H219">
        <v>1.656</v>
      </c>
      <c r="I219">
        <v>72.1225</v>
      </c>
      <c r="K219" s="2">
        <v>0.447222222222222</v>
      </c>
      <c r="L219" s="3">
        <f t="shared" si="17"/>
        <v>272.4472222222222</v>
      </c>
      <c r="M219">
        <f t="shared" si="18"/>
        <v>549.8006648187209</v>
      </c>
      <c r="N219">
        <f t="shared" si="19"/>
        <v>115.52541817121627</v>
      </c>
    </row>
    <row r="220" spans="1:14" ht="12.75">
      <c r="A220" t="s">
        <v>188</v>
      </c>
      <c r="B220" s="1">
        <v>36797</v>
      </c>
      <c r="C220" s="2">
        <v>0.450625</v>
      </c>
      <c r="D220" t="s">
        <v>436</v>
      </c>
      <c r="E220">
        <v>0.67</v>
      </c>
      <c r="F220">
        <v>9.5612</v>
      </c>
      <c r="G220" t="s">
        <v>437</v>
      </c>
      <c r="H220">
        <v>1.655</v>
      </c>
      <c r="I220">
        <v>73.4718</v>
      </c>
      <c r="K220" s="2">
        <v>0.449305555555556</v>
      </c>
      <c r="L220" s="3">
        <f t="shared" si="17"/>
        <v>272.44930555555555</v>
      </c>
      <c r="M220">
        <f t="shared" si="18"/>
        <v>527.9455776302856</v>
      </c>
      <c r="N220">
        <f t="shared" si="19"/>
        <v>117.10564448269983</v>
      </c>
    </row>
    <row r="221" spans="1:14" ht="12.75">
      <c r="A221" t="s">
        <v>189</v>
      </c>
      <c r="B221" s="1">
        <v>36797</v>
      </c>
      <c r="C221" s="2">
        <v>0.4527083333333333</v>
      </c>
      <c r="D221" t="s">
        <v>436</v>
      </c>
      <c r="E221">
        <v>0.67</v>
      </c>
      <c r="F221">
        <v>10.1255</v>
      </c>
      <c r="G221" t="s">
        <v>437</v>
      </c>
      <c r="H221">
        <v>1.655</v>
      </c>
      <c r="I221">
        <v>73.5769</v>
      </c>
      <c r="K221" s="2">
        <v>0.451388888888889</v>
      </c>
      <c r="L221" s="3">
        <f t="shared" si="17"/>
        <v>272.4513888888889</v>
      </c>
      <c r="M221">
        <f t="shared" si="18"/>
        <v>559.1048138618015</v>
      </c>
      <c r="N221">
        <f t="shared" si="19"/>
        <v>117.22873185047345</v>
      </c>
    </row>
    <row r="222" spans="1:14" ht="12.75">
      <c r="A222" t="s">
        <v>190</v>
      </c>
      <c r="B222" s="1">
        <v>36797</v>
      </c>
      <c r="C222" s="2">
        <v>0.45479166666666665</v>
      </c>
      <c r="D222" t="s">
        <v>436</v>
      </c>
      <c r="E222">
        <v>0.67</v>
      </c>
      <c r="F222">
        <v>10.0112</v>
      </c>
      <c r="G222" t="s">
        <v>437</v>
      </c>
      <c r="H222">
        <v>1.656</v>
      </c>
      <c r="I222">
        <v>72.1444</v>
      </c>
      <c r="K222" s="2">
        <v>0.453472222222222</v>
      </c>
      <c r="L222" s="3">
        <f t="shared" si="17"/>
        <v>272.4534722222222</v>
      </c>
      <c r="M222">
        <f t="shared" si="18"/>
        <v>552.7934534129937</v>
      </c>
      <c r="N222">
        <f t="shared" si="19"/>
        <v>115.55106625260774</v>
      </c>
    </row>
    <row r="223" spans="1:14" ht="12.75">
      <c r="A223" t="s">
        <v>191</v>
      </c>
      <c r="B223" s="1">
        <v>36797</v>
      </c>
      <c r="C223" s="2">
        <v>0.456875</v>
      </c>
      <c r="D223" t="s">
        <v>436</v>
      </c>
      <c r="E223">
        <v>0.67</v>
      </c>
      <c r="F223">
        <v>9.0403</v>
      </c>
      <c r="G223" t="s">
        <v>437</v>
      </c>
      <c r="H223">
        <v>1.656</v>
      </c>
      <c r="I223">
        <v>71.0446</v>
      </c>
      <c r="K223" s="2">
        <v>0.455555555555556</v>
      </c>
      <c r="L223" s="3">
        <f t="shared" si="17"/>
        <v>272.4555555555556</v>
      </c>
      <c r="M223">
        <f t="shared" si="18"/>
        <v>499.1827809742576</v>
      </c>
      <c r="N223">
        <f t="shared" si="19"/>
        <v>114.26304068574368</v>
      </c>
    </row>
    <row r="224" spans="1:14" ht="12.75">
      <c r="A224" t="s">
        <v>192</v>
      </c>
      <c r="B224" s="1">
        <v>36797</v>
      </c>
      <c r="C224" s="2">
        <v>0.45895833333333336</v>
      </c>
      <c r="D224" t="s">
        <v>436</v>
      </c>
      <c r="E224">
        <v>0.671</v>
      </c>
      <c r="F224">
        <v>10.2597</v>
      </c>
      <c r="G224" t="s">
        <v>437</v>
      </c>
      <c r="H224">
        <v>1.656</v>
      </c>
      <c r="I224">
        <v>68.3972</v>
      </c>
      <c r="K224" s="2">
        <v>0.457638888888889</v>
      </c>
      <c r="L224" s="3">
        <f t="shared" si="17"/>
        <v>272.4576388888889</v>
      </c>
      <c r="M224">
        <f t="shared" si="18"/>
        <v>566.5150025952225</v>
      </c>
      <c r="N224">
        <f t="shared" si="19"/>
        <v>111.16255070055016</v>
      </c>
    </row>
    <row r="225" spans="1:14" ht="12.75">
      <c r="A225" t="s">
        <v>193</v>
      </c>
      <c r="B225" s="1">
        <v>36797</v>
      </c>
      <c r="C225" s="2">
        <v>0.4610416666666666</v>
      </c>
      <c r="D225" t="s">
        <v>436</v>
      </c>
      <c r="E225">
        <v>0.67</v>
      </c>
      <c r="F225">
        <v>9.6641</v>
      </c>
      <c r="G225" t="s">
        <v>437</v>
      </c>
      <c r="H225">
        <v>1.656</v>
      </c>
      <c r="I225">
        <v>73.496</v>
      </c>
      <c r="K225" s="2">
        <v>0.459722222222222</v>
      </c>
      <c r="L225" s="3">
        <f t="shared" si="17"/>
        <v>272.45972222222224</v>
      </c>
      <c r="M225">
        <f t="shared" si="18"/>
        <v>533.6274585592649</v>
      </c>
      <c r="N225">
        <f t="shared" si="19"/>
        <v>117.13398619821001</v>
      </c>
    </row>
    <row r="226" spans="1:14" ht="12.75">
      <c r="A226" t="s">
        <v>194</v>
      </c>
      <c r="B226" s="1">
        <v>36797</v>
      </c>
      <c r="C226" s="2">
        <v>0.463125</v>
      </c>
      <c r="D226" t="s">
        <v>436</v>
      </c>
      <c r="E226">
        <v>0.67</v>
      </c>
      <c r="F226">
        <v>9.7257</v>
      </c>
      <c r="G226" t="s">
        <v>437</v>
      </c>
      <c r="H226">
        <v>1.656</v>
      </c>
      <c r="I226">
        <v>67.7606</v>
      </c>
      <c r="K226" s="2">
        <v>0.461805555555556</v>
      </c>
      <c r="L226" s="3">
        <f t="shared" si="17"/>
        <v>272.46180555555554</v>
      </c>
      <c r="M226">
        <f t="shared" si="18"/>
        <v>537.0288566664088</v>
      </c>
      <c r="N226">
        <f t="shared" si="19"/>
        <v>110.41699962229441</v>
      </c>
    </row>
    <row r="227" spans="1:14" ht="12.75">
      <c r="A227" t="s">
        <v>195</v>
      </c>
      <c r="B227" s="1">
        <v>36797</v>
      </c>
      <c r="C227" s="2">
        <v>0.46527777777777773</v>
      </c>
      <c r="D227" t="s">
        <v>436</v>
      </c>
      <c r="E227">
        <v>0.671</v>
      </c>
      <c r="F227">
        <v>9.45</v>
      </c>
      <c r="G227" t="s">
        <v>437</v>
      </c>
      <c r="H227">
        <v>1.656</v>
      </c>
      <c r="I227">
        <v>72.5633</v>
      </c>
      <c r="K227" s="2">
        <v>0.463888888888889</v>
      </c>
      <c r="L227" s="3">
        <f t="shared" si="17"/>
        <v>272.4638888888889</v>
      </c>
      <c r="M227">
        <f t="shared" si="18"/>
        <v>521.8053914368697</v>
      </c>
      <c r="N227">
        <f t="shared" si="19"/>
        <v>116.0416590057986</v>
      </c>
    </row>
    <row r="228" spans="1:14" ht="12.75">
      <c r="A228" t="s">
        <v>196</v>
      </c>
      <c r="B228" s="1">
        <v>36797</v>
      </c>
      <c r="C228" s="2">
        <v>0.46730324074074076</v>
      </c>
      <c r="D228" t="s">
        <v>436</v>
      </c>
      <c r="E228">
        <v>0.67</v>
      </c>
      <c r="F228">
        <v>9.9262</v>
      </c>
      <c r="G228" t="s">
        <v>437</v>
      </c>
      <c r="H228">
        <v>1.656</v>
      </c>
      <c r="I228">
        <v>73.816</v>
      </c>
      <c r="K228" s="2">
        <v>0.465972222222222</v>
      </c>
      <c r="L228" s="3">
        <f t="shared" si="17"/>
        <v>272.4659722222222</v>
      </c>
      <c r="M228">
        <f t="shared" si="18"/>
        <v>548.0999657651488</v>
      </c>
      <c r="N228">
        <f t="shared" si="19"/>
        <v>117.50875268429522</v>
      </c>
    </row>
    <row r="229" spans="1:14" ht="12.75">
      <c r="A229" t="s">
        <v>197</v>
      </c>
      <c r="B229" s="1">
        <v>36797</v>
      </c>
      <c r="C229" s="2">
        <v>0.4693865740740741</v>
      </c>
      <c r="D229" t="s">
        <v>436</v>
      </c>
      <c r="E229">
        <v>0.67</v>
      </c>
      <c r="F229">
        <v>9.4098</v>
      </c>
      <c r="G229" t="s">
        <v>437</v>
      </c>
      <c r="H229">
        <v>1.655</v>
      </c>
      <c r="I229">
        <v>75.4887</v>
      </c>
      <c r="K229" s="2">
        <v>0.468055555555556</v>
      </c>
      <c r="L229" s="3">
        <f t="shared" si="17"/>
        <v>272.46805555555557</v>
      </c>
      <c r="M229">
        <f t="shared" si="18"/>
        <v>519.5856478669479</v>
      </c>
      <c r="N229">
        <f t="shared" si="19"/>
        <v>119.46772737577865</v>
      </c>
    </row>
    <row r="230" spans="1:14" ht="12.75">
      <c r="A230" t="s">
        <v>198</v>
      </c>
      <c r="B230" s="1">
        <v>36797</v>
      </c>
      <c r="C230" s="2">
        <v>0.4714699074074074</v>
      </c>
      <c r="D230" t="s">
        <v>436</v>
      </c>
      <c r="E230">
        <v>0.67</v>
      </c>
      <c r="F230">
        <v>9.5164</v>
      </c>
      <c r="G230" t="s">
        <v>437</v>
      </c>
      <c r="H230">
        <v>1.656</v>
      </c>
      <c r="I230">
        <v>74.5261</v>
      </c>
      <c r="K230" s="2">
        <v>0.470138888888889</v>
      </c>
      <c r="L230" s="3">
        <f>B210-DATE(1999,12,31)+K210</f>
        <v>272.42847222222224</v>
      </c>
      <c r="M230">
        <f>500*F210/AVERAGE($Q$367,$Q$207)</f>
        <v>526.5651400868018</v>
      </c>
      <c r="N230">
        <f>(277-103)/(-62+(AVERAGE($P$207,$P$367)))*I210+277-((277-103)/(-62+(AVERAGE($P$207,$P$367)))*210)</f>
        <v>124.62744208748339</v>
      </c>
    </row>
    <row r="231" spans="1:14" ht="12.75">
      <c r="A231" t="s">
        <v>199</v>
      </c>
      <c r="B231" s="1">
        <v>36797</v>
      </c>
      <c r="C231" s="2">
        <v>0.47355324074074073</v>
      </c>
      <c r="D231" t="s">
        <v>436</v>
      </c>
      <c r="E231">
        <v>0.67</v>
      </c>
      <c r="F231">
        <v>9.5923</v>
      </c>
      <c r="G231" t="s">
        <v>437</v>
      </c>
      <c r="H231">
        <v>1.655</v>
      </c>
      <c r="I231">
        <v>79.5018</v>
      </c>
      <c r="K231" s="2">
        <v>0.472222222222222</v>
      </c>
      <c r="L231" s="3">
        <f t="shared" si="17"/>
        <v>272.47222222222223</v>
      </c>
      <c r="M231">
        <f t="shared" si="18"/>
        <v>529.6628419343795</v>
      </c>
      <c r="N231">
        <f aca="true" t="shared" si="20" ref="N231:N249">(277-103)/(-62+(AVERAGE($P$207,$P$367)))*I231+277-((277-103)/(-62+(AVERAGE($P$207,$P$367)))*210)</f>
        <v>124.16765045486764</v>
      </c>
    </row>
    <row r="232" spans="1:14" ht="12.75">
      <c r="A232" t="s">
        <v>200</v>
      </c>
      <c r="B232" s="1">
        <v>36797</v>
      </c>
      <c r="C232" s="2">
        <v>0.47563657407407406</v>
      </c>
      <c r="D232" t="s">
        <v>436</v>
      </c>
      <c r="E232">
        <v>0.67</v>
      </c>
      <c r="F232">
        <v>9.7302</v>
      </c>
      <c r="G232" t="s">
        <v>437</v>
      </c>
      <c r="H232">
        <v>1.655</v>
      </c>
      <c r="I232">
        <v>94.56</v>
      </c>
      <c r="K232" s="2">
        <v>0.474305555555555</v>
      </c>
      <c r="L232" s="3">
        <f t="shared" si="17"/>
        <v>272.47430555555553</v>
      </c>
      <c r="M232">
        <f t="shared" si="18"/>
        <v>537.2773354242361</v>
      </c>
      <c r="N232">
        <f t="shared" si="20"/>
        <v>141.80299014476768</v>
      </c>
    </row>
    <row r="233" spans="1:14" ht="12.75">
      <c r="A233" t="s">
        <v>201</v>
      </c>
      <c r="B233" s="1">
        <v>36797</v>
      </c>
      <c r="C233" s="2">
        <v>0.4777314814814815</v>
      </c>
      <c r="D233" t="s">
        <v>436</v>
      </c>
      <c r="E233">
        <v>0.671</v>
      </c>
      <c r="F233">
        <v>9.4407</v>
      </c>
      <c r="G233" t="s">
        <v>437</v>
      </c>
      <c r="H233">
        <v>1.656</v>
      </c>
      <c r="I233">
        <v>97.8536</v>
      </c>
      <c r="K233" s="2">
        <v>0.476388888888889</v>
      </c>
      <c r="L233" s="3">
        <f t="shared" si="17"/>
        <v>272.4763888888889</v>
      </c>
      <c r="M233">
        <f t="shared" si="18"/>
        <v>521.2918686706937</v>
      </c>
      <c r="N233">
        <f t="shared" si="20"/>
        <v>145.6602742027995</v>
      </c>
    </row>
    <row r="234" spans="1:14" ht="12.75">
      <c r="A234" t="s">
        <v>202</v>
      </c>
      <c r="B234" s="1">
        <v>36797</v>
      </c>
      <c r="C234" s="2">
        <v>0.47981481481481486</v>
      </c>
      <c r="D234" t="s">
        <v>436</v>
      </c>
      <c r="E234">
        <v>0.67</v>
      </c>
      <c r="F234">
        <v>9.7723</v>
      </c>
      <c r="G234" t="s">
        <v>437</v>
      </c>
      <c r="H234">
        <v>1.655</v>
      </c>
      <c r="I234">
        <v>93.5532</v>
      </c>
      <c r="K234" s="2">
        <v>0.478472222222222</v>
      </c>
      <c r="L234" s="3">
        <f t="shared" si="17"/>
        <v>272.4784722222222</v>
      </c>
      <c r="M234">
        <f t="shared" si="18"/>
        <v>539.6019922474626</v>
      </c>
      <c r="N234">
        <f t="shared" si="20"/>
        <v>140.62388108792211</v>
      </c>
    </row>
    <row r="235" spans="1:14" ht="12.75">
      <c r="A235" t="s">
        <v>203</v>
      </c>
      <c r="B235" s="1">
        <v>36797</v>
      </c>
      <c r="C235" s="2">
        <v>0.48189814814814813</v>
      </c>
      <c r="D235" t="s">
        <v>436</v>
      </c>
      <c r="E235">
        <v>0.671</v>
      </c>
      <c r="F235">
        <v>9.4829</v>
      </c>
      <c r="G235" t="s">
        <v>437</v>
      </c>
      <c r="H235">
        <v>1.658</v>
      </c>
      <c r="I235">
        <v>89.2</v>
      </c>
      <c r="K235" s="2">
        <v>0.480555555555555</v>
      </c>
      <c r="L235" s="3">
        <f t="shared" si="17"/>
        <v>272.48055555555555</v>
      </c>
      <c r="M235">
        <f t="shared" si="18"/>
        <v>523.6220472440945</v>
      </c>
      <c r="N235">
        <f t="shared" si="20"/>
        <v>135.52565150284076</v>
      </c>
    </row>
    <row r="236" spans="1:14" ht="12.75">
      <c r="A236" t="s">
        <v>204</v>
      </c>
      <c r="B236" s="1">
        <v>36797</v>
      </c>
      <c r="C236" s="2">
        <v>0.4839814814814815</v>
      </c>
      <c r="D236" t="s">
        <v>436</v>
      </c>
      <c r="E236">
        <v>0.671</v>
      </c>
      <c r="F236">
        <v>9.9904</v>
      </c>
      <c r="G236" t="s">
        <v>437</v>
      </c>
      <c r="H236">
        <v>1.656</v>
      </c>
      <c r="I236">
        <v>95.0314</v>
      </c>
      <c r="K236" s="2">
        <v>0.482638888888889</v>
      </c>
      <c r="L236" s="3">
        <f t="shared" si="17"/>
        <v>272.4826388888889</v>
      </c>
      <c r="M236">
        <f t="shared" si="18"/>
        <v>551.6449293768152</v>
      </c>
      <c r="N236">
        <f t="shared" si="20"/>
        <v>142.35506802458193</v>
      </c>
    </row>
    <row r="237" spans="1:14" ht="12.75">
      <c r="A237" t="s">
        <v>205</v>
      </c>
      <c r="B237" s="1">
        <v>36797</v>
      </c>
      <c r="C237" s="2">
        <v>0.4860648148148148</v>
      </c>
      <c r="D237" t="s">
        <v>436</v>
      </c>
      <c r="E237">
        <v>0.67</v>
      </c>
      <c r="F237">
        <v>10.094</v>
      </c>
      <c r="G237" t="s">
        <v>437</v>
      </c>
      <c r="H237">
        <v>1.656</v>
      </c>
      <c r="I237">
        <v>91.0934</v>
      </c>
      <c r="K237" s="2">
        <v>0.484722222222222</v>
      </c>
      <c r="L237" s="3">
        <f t="shared" si="17"/>
        <v>272.4847222222222</v>
      </c>
      <c r="M237">
        <f t="shared" si="18"/>
        <v>557.3654625570119</v>
      </c>
      <c r="N237">
        <f t="shared" si="20"/>
        <v>137.74309795519608</v>
      </c>
    </row>
    <row r="238" spans="1:14" ht="12.75">
      <c r="A238" t="s">
        <v>206</v>
      </c>
      <c r="B238" s="1">
        <v>36797</v>
      </c>
      <c r="C238" s="2">
        <v>0.48814814814814816</v>
      </c>
      <c r="D238" t="s">
        <v>436</v>
      </c>
      <c r="E238">
        <v>0.67</v>
      </c>
      <c r="F238">
        <v>10.1537</v>
      </c>
      <c r="G238" t="s">
        <v>437</v>
      </c>
      <c r="H238">
        <v>1.656</v>
      </c>
      <c r="I238">
        <v>93.4463</v>
      </c>
      <c r="K238" s="2">
        <v>0.486805555555555</v>
      </c>
      <c r="L238" s="3">
        <f t="shared" si="17"/>
        <v>272.4868055555556</v>
      </c>
      <c r="M238">
        <f t="shared" si="18"/>
        <v>560.6619474108513</v>
      </c>
      <c r="N238">
        <f t="shared" si="20"/>
        <v>140.4986856586643</v>
      </c>
    </row>
    <row r="239" spans="1:14" ht="12.75">
      <c r="A239" t="s">
        <v>207</v>
      </c>
      <c r="B239" s="1">
        <v>36797</v>
      </c>
      <c r="C239" s="2">
        <v>0.4902314814814815</v>
      </c>
      <c r="D239" t="s">
        <v>436</v>
      </c>
      <c r="E239">
        <v>0.671</v>
      </c>
      <c r="F239">
        <v>10.1236</v>
      </c>
      <c r="G239" t="s">
        <v>437</v>
      </c>
      <c r="H239">
        <v>1.656</v>
      </c>
      <c r="I239">
        <v>105.0273</v>
      </c>
      <c r="K239" s="2">
        <v>0.488888888888889</v>
      </c>
      <c r="L239" s="3">
        <f t="shared" si="17"/>
        <v>272.4888888888889</v>
      </c>
      <c r="M239">
        <f t="shared" si="18"/>
        <v>558.9999006084968</v>
      </c>
      <c r="N239">
        <f t="shared" si="20"/>
        <v>154.06171901914112</v>
      </c>
    </row>
    <row r="240" spans="1:14" ht="12.75">
      <c r="A240" t="s">
        <v>208</v>
      </c>
      <c r="B240" s="1">
        <v>36797</v>
      </c>
      <c r="C240" s="2">
        <v>0.4923263888888889</v>
      </c>
      <c r="D240" t="s">
        <v>436</v>
      </c>
      <c r="E240">
        <v>0.67</v>
      </c>
      <c r="F240">
        <v>10.8191</v>
      </c>
      <c r="G240" t="s">
        <v>437</v>
      </c>
      <c r="H240">
        <v>1.656</v>
      </c>
      <c r="I240">
        <v>112.0161</v>
      </c>
      <c r="K240" s="2">
        <v>0.490972222222222</v>
      </c>
      <c r="L240" s="3">
        <f t="shared" si="17"/>
        <v>272.49097222222224</v>
      </c>
      <c r="M240">
        <f t="shared" si="18"/>
        <v>597.4036730682157</v>
      </c>
      <c r="N240">
        <f t="shared" si="20"/>
        <v>162.24661907524168</v>
      </c>
    </row>
    <row r="241" spans="1:14" ht="12.75">
      <c r="A241" t="s">
        <v>209</v>
      </c>
      <c r="B241" s="1">
        <v>36797</v>
      </c>
      <c r="C241" s="2">
        <v>0.4944097222222222</v>
      </c>
      <c r="D241" t="s">
        <v>436</v>
      </c>
      <c r="E241">
        <v>0.67</v>
      </c>
      <c r="F241">
        <v>10.3855</v>
      </c>
      <c r="G241" t="s">
        <v>437</v>
      </c>
      <c r="H241">
        <v>1.655</v>
      </c>
      <c r="I241">
        <v>116.6461</v>
      </c>
      <c r="K241" s="2">
        <v>0.493055555555555</v>
      </c>
      <c r="L241" s="3">
        <f t="shared" si="17"/>
        <v>272.49305555555554</v>
      </c>
      <c r="M241">
        <f t="shared" si="18"/>
        <v>573.461364314033</v>
      </c>
      <c r="N241">
        <f t="shared" si="20"/>
        <v>167.6690216707868</v>
      </c>
    </row>
    <row r="242" spans="1:14" ht="12.75">
      <c r="A242" t="s">
        <v>210</v>
      </c>
      <c r="B242" s="1">
        <v>36797</v>
      </c>
      <c r="C242" s="2">
        <v>0.49649305555555556</v>
      </c>
      <c r="D242" t="s">
        <v>436</v>
      </c>
      <c r="E242">
        <v>0.67</v>
      </c>
      <c r="F242">
        <v>9.7752</v>
      </c>
      <c r="G242" t="s">
        <v>437</v>
      </c>
      <c r="H242">
        <v>1.656</v>
      </c>
      <c r="I242">
        <v>112.5334</v>
      </c>
      <c r="K242" s="2">
        <v>0.495138888888889</v>
      </c>
      <c r="L242" s="3">
        <f t="shared" si="17"/>
        <v>272.4951388888889</v>
      </c>
      <c r="M242">
        <f t="shared" si="18"/>
        <v>539.7621230025069</v>
      </c>
      <c r="N242">
        <f t="shared" si="20"/>
        <v>162.85245252290375</v>
      </c>
    </row>
    <row r="243" spans="1:14" ht="12.75">
      <c r="A243" t="s">
        <v>211</v>
      </c>
      <c r="B243" s="1">
        <v>36797</v>
      </c>
      <c r="C243" s="2">
        <v>0.49857638888888894</v>
      </c>
      <c r="D243" t="s">
        <v>436</v>
      </c>
      <c r="E243">
        <v>0.67</v>
      </c>
      <c r="F243">
        <v>10.5761</v>
      </c>
      <c r="G243" t="s">
        <v>437</v>
      </c>
      <c r="H243">
        <v>1.656</v>
      </c>
      <c r="I243">
        <v>113.4333</v>
      </c>
      <c r="K243" s="2">
        <v>0.497222222222222</v>
      </c>
      <c r="L243" s="3">
        <f t="shared" si="17"/>
        <v>272.4972222222222</v>
      </c>
      <c r="M243">
        <f t="shared" si="18"/>
        <v>583.9858201455532</v>
      </c>
      <c r="N243">
        <f t="shared" si="20"/>
        <v>163.9063661504915</v>
      </c>
    </row>
    <row r="244" spans="1:14" ht="12.75">
      <c r="A244" t="s">
        <v>212</v>
      </c>
      <c r="B244" s="1">
        <v>36797</v>
      </c>
      <c r="C244" s="2">
        <v>0.5006597222222222</v>
      </c>
      <c r="D244" t="s">
        <v>436</v>
      </c>
      <c r="E244">
        <v>0.67</v>
      </c>
      <c r="F244">
        <v>10.6936</v>
      </c>
      <c r="G244" t="s">
        <v>437</v>
      </c>
      <c r="H244">
        <v>1.656</v>
      </c>
      <c r="I244">
        <v>108.2404</v>
      </c>
      <c r="K244" s="2">
        <v>0.499305555555555</v>
      </c>
      <c r="L244" s="3">
        <f t="shared" si="17"/>
        <v>272.49930555555557</v>
      </c>
      <c r="M244">
        <f t="shared" si="18"/>
        <v>590.473876599927</v>
      </c>
      <c r="N244">
        <f t="shared" si="20"/>
        <v>157.82472588301712</v>
      </c>
    </row>
    <row r="245" spans="1:14" ht="12.75">
      <c r="A245" t="s">
        <v>213</v>
      </c>
      <c r="B245" s="1">
        <v>36797</v>
      </c>
      <c r="C245" s="2">
        <v>0.502800925925926</v>
      </c>
      <c r="D245" t="s">
        <v>436</v>
      </c>
      <c r="E245">
        <v>0.67</v>
      </c>
      <c r="F245">
        <v>10.1496</v>
      </c>
      <c r="G245" t="s">
        <v>437</v>
      </c>
      <c r="H245">
        <v>1.656</v>
      </c>
      <c r="I245">
        <v>101.7795</v>
      </c>
      <c r="K245" s="2">
        <v>0.501388888888889</v>
      </c>
      <c r="L245" s="3">
        <f t="shared" si="17"/>
        <v>272.50138888888887</v>
      </c>
      <c r="M245">
        <f t="shared" si="18"/>
        <v>560.4355556537199</v>
      </c>
      <c r="N245">
        <f t="shared" si="20"/>
        <v>150.25807341443024</v>
      </c>
    </row>
    <row r="246" spans="1:14" ht="12.75">
      <c r="A246" t="s">
        <v>214</v>
      </c>
      <c r="B246" s="1">
        <v>36797</v>
      </c>
      <c r="C246" s="2">
        <v>0.5048263888888889</v>
      </c>
      <c r="D246" t="s">
        <v>436</v>
      </c>
      <c r="E246">
        <v>0.671</v>
      </c>
      <c r="F246">
        <v>10.8555</v>
      </c>
      <c r="G246" t="s">
        <v>437</v>
      </c>
      <c r="H246">
        <v>1.658</v>
      </c>
      <c r="I246">
        <v>104.4059</v>
      </c>
      <c r="K246" s="2">
        <v>0.503472222222222</v>
      </c>
      <c r="L246" s="3">
        <f t="shared" si="17"/>
        <v>272.50347222222223</v>
      </c>
      <c r="M246">
        <f t="shared" si="18"/>
        <v>599.413590131528</v>
      </c>
      <c r="N246">
        <f t="shared" si="20"/>
        <v>153.33396934897448</v>
      </c>
    </row>
    <row r="247" spans="1:14" ht="12.75">
      <c r="A247" t="s">
        <v>215</v>
      </c>
      <c r="B247" s="1">
        <v>36797</v>
      </c>
      <c r="C247" s="2">
        <v>0.5069212962962962</v>
      </c>
      <c r="D247" t="s">
        <v>436</v>
      </c>
      <c r="E247">
        <v>0.671</v>
      </c>
      <c r="F247">
        <v>10.1551</v>
      </c>
      <c r="G247" t="s">
        <v>437</v>
      </c>
      <c r="H247">
        <v>1.658</v>
      </c>
      <c r="I247">
        <v>102.6422</v>
      </c>
      <c r="K247" s="2">
        <v>0.505555555555555</v>
      </c>
      <c r="L247" s="3">
        <f t="shared" si="17"/>
        <v>272.50555555555553</v>
      </c>
      <c r="M247">
        <f t="shared" si="18"/>
        <v>560.7392519132862</v>
      </c>
      <c r="N247">
        <f t="shared" si="20"/>
        <v>151.26842043801057</v>
      </c>
    </row>
    <row r="248" spans="1:14" ht="12.75">
      <c r="A248" t="s">
        <v>216</v>
      </c>
      <c r="B248" s="1">
        <v>36797</v>
      </c>
      <c r="C248" s="2">
        <v>0.5090046296296297</v>
      </c>
      <c r="D248" t="s">
        <v>436</v>
      </c>
      <c r="E248">
        <v>0.67</v>
      </c>
      <c r="F248">
        <v>10.6706</v>
      </c>
      <c r="G248" t="s">
        <v>437</v>
      </c>
      <c r="H248">
        <v>1.658</v>
      </c>
      <c r="I248">
        <v>103.4556</v>
      </c>
      <c r="K248" s="2">
        <v>0.507638888888889</v>
      </c>
      <c r="L248" s="3">
        <f t="shared" si="17"/>
        <v>272.5076388888889</v>
      </c>
      <c r="M248">
        <f t="shared" si="18"/>
        <v>589.203874059922</v>
      </c>
      <c r="N248">
        <f t="shared" si="20"/>
        <v>152.22102999982835</v>
      </c>
    </row>
    <row r="249" spans="1:14" ht="12.75">
      <c r="A249" t="s">
        <v>217</v>
      </c>
      <c r="B249" s="1">
        <v>36797</v>
      </c>
      <c r="C249" s="2">
        <v>0.511087962962963</v>
      </c>
      <c r="D249" t="s">
        <v>436</v>
      </c>
      <c r="E249">
        <v>0.67</v>
      </c>
      <c r="F249">
        <v>10.7094</v>
      </c>
      <c r="G249" t="s">
        <v>437</v>
      </c>
      <c r="H249">
        <v>1.658</v>
      </c>
      <c r="I249">
        <v>106.5483</v>
      </c>
      <c r="K249" s="2">
        <v>0.509722222222222</v>
      </c>
      <c r="L249" s="3">
        <f t="shared" si="17"/>
        <v>272.5097222222222</v>
      </c>
      <c r="M249">
        <f t="shared" si="18"/>
        <v>591.3463131274087</v>
      </c>
      <c r="N249">
        <f t="shared" si="20"/>
        <v>155.84303097331482</v>
      </c>
    </row>
    <row r="250" spans="1:14" ht="12.75">
      <c r="A250" t="s">
        <v>444</v>
      </c>
      <c r="B250" s="1">
        <v>36797</v>
      </c>
      <c r="C250">
        <f>AVERAGE(C249,C252)</f>
        <v>0.514212962962963</v>
      </c>
      <c r="D250" t="s">
        <v>436</v>
      </c>
      <c r="E250" t="s">
        <v>444</v>
      </c>
      <c r="F250" t="s">
        <v>444</v>
      </c>
      <c r="G250" t="s">
        <v>437</v>
      </c>
      <c r="H250" t="s">
        <v>444</v>
      </c>
      <c r="I250" t="s">
        <v>444</v>
      </c>
      <c r="K250" s="2">
        <v>0.511805555555555</v>
      </c>
      <c r="L250" s="3">
        <f t="shared" si="17"/>
        <v>272.51180555555555</v>
      </c>
      <c r="M250" t="s">
        <v>444</v>
      </c>
      <c r="N250" t="s">
        <v>444</v>
      </c>
    </row>
    <row r="251" spans="1:14" ht="12.75">
      <c r="A251" t="s">
        <v>444</v>
      </c>
      <c r="B251" s="1">
        <v>36797</v>
      </c>
      <c r="C251">
        <f>AVERAGE(C250,C252)</f>
        <v>0.515775462962963</v>
      </c>
      <c r="D251" t="s">
        <v>436</v>
      </c>
      <c r="E251" t="s">
        <v>444</v>
      </c>
      <c r="F251" t="s">
        <v>444</v>
      </c>
      <c r="G251" t="s">
        <v>437</v>
      </c>
      <c r="H251" t="s">
        <v>444</v>
      </c>
      <c r="I251" t="s">
        <v>444</v>
      </c>
      <c r="K251" s="2">
        <v>0.513888888888889</v>
      </c>
      <c r="L251" s="3">
        <f t="shared" si="17"/>
        <v>272.5138888888889</v>
      </c>
      <c r="M251" t="s">
        <v>444</v>
      </c>
      <c r="N251" t="s">
        <v>444</v>
      </c>
    </row>
    <row r="252" spans="1:14" ht="12.75">
      <c r="A252" t="s">
        <v>218</v>
      </c>
      <c r="B252" s="1">
        <v>36797</v>
      </c>
      <c r="C252" s="2">
        <v>0.517337962962963</v>
      </c>
      <c r="D252" t="s">
        <v>436</v>
      </c>
      <c r="E252">
        <v>0.67</v>
      </c>
      <c r="F252">
        <v>10.5592</v>
      </c>
      <c r="G252" t="s">
        <v>437</v>
      </c>
      <c r="H252">
        <v>1.658</v>
      </c>
      <c r="I252">
        <v>99.1766</v>
      </c>
      <c r="K252" s="2">
        <v>0.515972222222222</v>
      </c>
      <c r="L252" s="3">
        <f t="shared" si="17"/>
        <v>272.5159722222222</v>
      </c>
      <c r="M252">
        <f t="shared" si="18"/>
        <v>583.0526443661582</v>
      </c>
      <c r="N252">
        <f aca="true" t="shared" si="21" ref="N252:N258">(277-103)/(-62+(AVERAGE($P$207,$P$367)))*I252+277-((277-103)/(-62+(AVERAGE($P$207,$P$367)))*210)</f>
        <v>147.20969939370795</v>
      </c>
    </row>
    <row r="253" spans="1:14" ht="12.75">
      <c r="A253" t="s">
        <v>219</v>
      </c>
      <c r="B253" s="1">
        <v>36797</v>
      </c>
      <c r="C253" s="2">
        <v>0.5194212962962963</v>
      </c>
      <c r="D253" t="s">
        <v>436</v>
      </c>
      <c r="E253">
        <v>0.671</v>
      </c>
      <c r="F253">
        <v>11.1094</v>
      </c>
      <c r="G253" t="s">
        <v>437</v>
      </c>
      <c r="H253">
        <v>1.66</v>
      </c>
      <c r="I253">
        <v>97.5947</v>
      </c>
      <c r="K253" s="2">
        <v>0.518055555555555</v>
      </c>
      <c r="L253" s="3">
        <f t="shared" si="17"/>
        <v>272.5180555555556</v>
      </c>
      <c r="M253">
        <f t="shared" si="18"/>
        <v>613.4333138231494</v>
      </c>
      <c r="N253">
        <f t="shared" si="21"/>
        <v>145.35706469265122</v>
      </c>
    </row>
    <row r="254" spans="1:14" ht="12.75">
      <c r="A254" t="s">
        <v>220</v>
      </c>
      <c r="B254" s="1">
        <v>36797</v>
      </c>
      <c r="C254" s="2">
        <v>0.5215162037037037</v>
      </c>
      <c r="D254" t="s">
        <v>436</v>
      </c>
      <c r="E254">
        <v>0.671</v>
      </c>
      <c r="F254">
        <v>11.2927</v>
      </c>
      <c r="G254" t="s">
        <v>437</v>
      </c>
      <c r="H254">
        <v>1.66</v>
      </c>
      <c r="I254">
        <v>100.154</v>
      </c>
      <c r="K254" s="2">
        <v>0.520138888888888</v>
      </c>
      <c r="L254" s="3">
        <f t="shared" si="17"/>
        <v>272.5201388888889</v>
      </c>
      <c r="M254">
        <f t="shared" si="18"/>
        <v>623.5546818919725</v>
      </c>
      <c r="N254">
        <f t="shared" si="21"/>
        <v>148.3543767796444</v>
      </c>
    </row>
    <row r="255" spans="1:14" ht="12.75">
      <c r="A255" t="s">
        <v>221</v>
      </c>
      <c r="B255" s="1">
        <v>36797</v>
      </c>
      <c r="C255" s="2">
        <v>0.5235995370370371</v>
      </c>
      <c r="D255" t="s">
        <v>436</v>
      </c>
      <c r="E255">
        <v>0.67</v>
      </c>
      <c r="F255">
        <v>10.8552</v>
      </c>
      <c r="G255" t="s">
        <v>437</v>
      </c>
      <c r="H255">
        <v>1.66</v>
      </c>
      <c r="I255">
        <v>98.3683</v>
      </c>
      <c r="K255" s="2">
        <v>0.522222222222222</v>
      </c>
      <c r="L255" s="3">
        <f t="shared" si="17"/>
        <v>272.52222222222224</v>
      </c>
      <c r="M255">
        <f t="shared" si="18"/>
        <v>599.3970248810062</v>
      </c>
      <c r="N255">
        <f t="shared" si="21"/>
        <v>146.26306267276212</v>
      </c>
    </row>
    <row r="256" spans="1:14" ht="12.75">
      <c r="A256" t="s">
        <v>222</v>
      </c>
      <c r="B256" s="1">
        <v>36797</v>
      </c>
      <c r="C256" s="2">
        <v>0.5256828703703703</v>
      </c>
      <c r="D256" t="s">
        <v>436</v>
      </c>
      <c r="E256">
        <v>0.67</v>
      </c>
      <c r="F256">
        <v>11.4632</v>
      </c>
      <c r="G256" t="s">
        <v>437</v>
      </c>
      <c r="H256">
        <v>1.658</v>
      </c>
      <c r="I256">
        <v>98.6414</v>
      </c>
      <c r="K256" s="2">
        <v>0.524305555555555</v>
      </c>
      <c r="L256" s="3">
        <f t="shared" si="17"/>
        <v>272.52430555555554</v>
      </c>
      <c r="M256">
        <f t="shared" si="18"/>
        <v>632.9692659385319</v>
      </c>
      <c r="N256">
        <f t="shared" si="21"/>
        <v>146.58290244573047</v>
      </c>
    </row>
    <row r="257" spans="1:14" ht="12.75">
      <c r="A257" t="s">
        <v>223</v>
      </c>
      <c r="B257" s="1">
        <v>36797</v>
      </c>
      <c r="C257" s="2">
        <v>0.5277662037037038</v>
      </c>
      <c r="D257" t="s">
        <v>436</v>
      </c>
      <c r="E257">
        <v>0.67</v>
      </c>
      <c r="F257">
        <v>11.3616</v>
      </c>
      <c r="G257" t="s">
        <v>437</v>
      </c>
      <c r="H257">
        <v>1.66</v>
      </c>
      <c r="I257">
        <v>95.5543</v>
      </c>
      <c r="K257" s="2">
        <v>0.526388888888889</v>
      </c>
      <c r="L257" s="3">
        <f t="shared" si="17"/>
        <v>272.5263888888889</v>
      </c>
      <c r="M257">
        <f t="shared" si="18"/>
        <v>627.3591677618136</v>
      </c>
      <c r="N257">
        <f t="shared" si="21"/>
        <v>142.96745988575051</v>
      </c>
    </row>
    <row r="258" spans="1:14" ht="12.75">
      <c r="A258" t="s">
        <v>224</v>
      </c>
      <c r="B258" s="1">
        <v>36797</v>
      </c>
      <c r="C258" s="2">
        <v>0.529849537037037</v>
      </c>
      <c r="D258" t="s">
        <v>436</v>
      </c>
      <c r="E258">
        <v>0.67</v>
      </c>
      <c r="F258">
        <v>10.9273</v>
      </c>
      <c r="G258" t="s">
        <v>437</v>
      </c>
      <c r="H258">
        <v>1.66</v>
      </c>
      <c r="I258">
        <v>91.721</v>
      </c>
      <c r="K258" s="2">
        <v>0.528472222222222</v>
      </c>
      <c r="L258" s="3">
        <f t="shared" si="17"/>
        <v>272.5284722222222</v>
      </c>
      <c r="M258">
        <f t="shared" si="18"/>
        <v>603.3782067564135</v>
      </c>
      <c r="N258">
        <f t="shared" si="21"/>
        <v>138.47810872603063</v>
      </c>
    </row>
    <row r="259" spans="1:14" ht="12.75">
      <c r="A259" t="s">
        <v>444</v>
      </c>
      <c r="B259" s="1">
        <v>36797</v>
      </c>
      <c r="C259">
        <f>AVERAGE(C258,C260)</f>
        <v>0.5319328703703703</v>
      </c>
      <c r="D259" t="s">
        <v>436</v>
      </c>
      <c r="E259" t="s">
        <v>444</v>
      </c>
      <c r="F259" t="s">
        <v>444</v>
      </c>
      <c r="G259" t="s">
        <v>437</v>
      </c>
      <c r="H259" t="s">
        <v>444</v>
      </c>
      <c r="I259" t="s">
        <v>444</v>
      </c>
      <c r="K259" s="2">
        <v>0.530555555555555</v>
      </c>
      <c r="L259" s="3">
        <f t="shared" si="17"/>
        <v>272.53055555555557</v>
      </c>
      <c r="M259" t="s">
        <v>444</v>
      </c>
      <c r="N259" t="s">
        <v>444</v>
      </c>
    </row>
    <row r="260" spans="1:14" ht="12.75">
      <c r="A260" t="s">
        <v>225</v>
      </c>
      <c r="B260" s="1">
        <v>36797</v>
      </c>
      <c r="C260" s="2">
        <v>0.5340162037037037</v>
      </c>
      <c r="D260" t="s">
        <v>436</v>
      </c>
      <c r="E260">
        <v>0.67</v>
      </c>
      <c r="F260">
        <v>10.0992</v>
      </c>
      <c r="G260" t="s">
        <v>437</v>
      </c>
      <c r="H260">
        <v>1.66</v>
      </c>
      <c r="I260">
        <v>85.6536</v>
      </c>
      <c r="K260" s="2">
        <v>0.532638888888889</v>
      </c>
      <c r="L260" s="3">
        <f t="shared" si="17"/>
        <v>272.53263888888887</v>
      </c>
      <c r="M260">
        <f t="shared" si="18"/>
        <v>557.6525935660566</v>
      </c>
      <c r="N260">
        <f aca="true" t="shared" si="22" ref="N260:N265">(277-103)/(-62+(AVERAGE($P$207,$P$367)))*I260+277-((277-103)/(-62+(AVERAGE($P$207,$P$367)))*210)</f>
        <v>131.37230192080162</v>
      </c>
    </row>
    <row r="261" spans="1:14" ht="12.75">
      <c r="A261" t="s">
        <v>226</v>
      </c>
      <c r="B261" s="1">
        <v>36797</v>
      </c>
      <c r="C261" s="2">
        <v>0.5361111111111111</v>
      </c>
      <c r="D261" t="s">
        <v>436</v>
      </c>
      <c r="E261">
        <v>0.67</v>
      </c>
      <c r="F261">
        <v>10.6209</v>
      </c>
      <c r="G261" t="s">
        <v>437</v>
      </c>
      <c r="H261">
        <v>1.66</v>
      </c>
      <c r="I261">
        <v>86.9228</v>
      </c>
      <c r="K261" s="2">
        <v>0.534722222222222</v>
      </c>
      <c r="L261" s="3">
        <f t="shared" si="17"/>
        <v>272.53472222222223</v>
      </c>
      <c r="M261">
        <f t="shared" si="18"/>
        <v>586.4595642234763</v>
      </c>
      <c r="N261">
        <f t="shared" si="22"/>
        <v>132.858719496237</v>
      </c>
    </row>
    <row r="262" spans="1:14" ht="12.75">
      <c r="A262" t="s">
        <v>227</v>
      </c>
      <c r="B262" s="1">
        <v>36797</v>
      </c>
      <c r="C262" s="2">
        <v>0.5382523148148148</v>
      </c>
      <c r="D262" t="s">
        <v>436</v>
      </c>
      <c r="E262">
        <v>0.67</v>
      </c>
      <c r="F262">
        <v>10.0242</v>
      </c>
      <c r="G262" t="s">
        <v>437</v>
      </c>
      <c r="H262">
        <v>1.66</v>
      </c>
      <c r="I262">
        <v>86.5169</v>
      </c>
      <c r="K262" s="2">
        <v>0.536805555555555</v>
      </c>
      <c r="L262" s="3">
        <f aca="true" t="shared" si="23" ref="L262:L325">B262-DATE(1999,12,31)+K262</f>
        <v>272.53680555555553</v>
      </c>
      <c r="M262">
        <f t="shared" si="18"/>
        <v>553.5112809356053</v>
      </c>
      <c r="N262">
        <f t="shared" si="22"/>
        <v>132.38335163154332</v>
      </c>
    </row>
    <row r="263" spans="1:14" ht="12.75">
      <c r="A263" t="s">
        <v>228</v>
      </c>
      <c r="B263" s="1">
        <v>36797</v>
      </c>
      <c r="C263" s="2">
        <v>0.5402777777777777</v>
      </c>
      <c r="D263" t="s">
        <v>436</v>
      </c>
      <c r="E263">
        <v>0.67</v>
      </c>
      <c r="F263">
        <v>10.68</v>
      </c>
      <c r="G263" t="s">
        <v>437</v>
      </c>
      <c r="H263">
        <v>1.661</v>
      </c>
      <c r="I263">
        <v>86.3631</v>
      </c>
      <c r="K263" s="2">
        <v>0.538888888888889</v>
      </c>
      <c r="L263" s="3">
        <f t="shared" si="23"/>
        <v>272.5388888888889</v>
      </c>
      <c r="M263">
        <f t="shared" si="18"/>
        <v>589.7229185762718</v>
      </c>
      <c r="N263">
        <f t="shared" si="22"/>
        <v>132.20322948916865</v>
      </c>
    </row>
    <row r="264" spans="1:14" ht="12.75">
      <c r="A264" t="s">
        <v>229</v>
      </c>
      <c r="B264" s="1">
        <v>36797</v>
      </c>
      <c r="C264" s="2">
        <v>0.5423611111111112</v>
      </c>
      <c r="D264" t="s">
        <v>436</v>
      </c>
      <c r="E264">
        <v>0.67</v>
      </c>
      <c r="F264">
        <v>9.8447</v>
      </c>
      <c r="G264" t="s">
        <v>437</v>
      </c>
      <c r="H264">
        <v>1.661</v>
      </c>
      <c r="I264">
        <v>86.2809</v>
      </c>
      <c r="K264" s="2">
        <v>0.540972222222222</v>
      </c>
      <c r="L264" s="3">
        <f t="shared" si="23"/>
        <v>272.5409722222222</v>
      </c>
      <c r="M264">
        <f t="shared" si="18"/>
        <v>543.5997393733917</v>
      </c>
      <c r="N264">
        <f t="shared" si="22"/>
        <v>132.10696134805548</v>
      </c>
    </row>
    <row r="265" spans="1:14" ht="12.75">
      <c r="A265" t="s">
        <v>230</v>
      </c>
      <c r="B265" s="1">
        <v>36797</v>
      </c>
      <c r="C265" s="2">
        <v>0.5444444444444444</v>
      </c>
      <c r="D265" t="s">
        <v>436</v>
      </c>
      <c r="E265">
        <v>0.67</v>
      </c>
      <c r="F265">
        <v>10.5212</v>
      </c>
      <c r="G265" t="s">
        <v>437</v>
      </c>
      <c r="H265">
        <v>1.658</v>
      </c>
      <c r="I265">
        <v>87.7771</v>
      </c>
      <c r="K265" s="2">
        <v>0.543055555555555</v>
      </c>
      <c r="L265" s="3">
        <f t="shared" si="23"/>
        <v>272.54305555555555</v>
      </c>
      <c r="M265">
        <f t="shared" si="18"/>
        <v>580.9543793000629</v>
      </c>
      <c r="N265">
        <f t="shared" si="22"/>
        <v>133.85922889955756</v>
      </c>
    </row>
    <row r="266" spans="1:14" ht="12.75">
      <c r="A266" t="s">
        <v>444</v>
      </c>
      <c r="B266" s="1">
        <v>36797</v>
      </c>
      <c r="C266">
        <f>AVERAGE(C265,C267)</f>
        <v>0.5465277777777777</v>
      </c>
      <c r="D266" t="s">
        <v>436</v>
      </c>
      <c r="E266" t="s">
        <v>444</v>
      </c>
      <c r="F266" t="s">
        <v>444</v>
      </c>
      <c r="G266" t="s">
        <v>437</v>
      </c>
      <c r="H266" t="s">
        <v>444</v>
      </c>
      <c r="I266" t="s">
        <v>444</v>
      </c>
      <c r="K266" s="2">
        <v>0.545138888888889</v>
      </c>
      <c r="L266" s="3">
        <f t="shared" si="23"/>
        <v>272.5451388888889</v>
      </c>
      <c r="M266" t="s">
        <v>444</v>
      </c>
      <c r="N266" t="s">
        <v>444</v>
      </c>
    </row>
    <row r="267" spans="1:14" ht="12.75">
      <c r="A267" t="s">
        <v>231</v>
      </c>
      <c r="B267" s="1">
        <v>36797</v>
      </c>
      <c r="C267" s="2">
        <v>0.548611111111111</v>
      </c>
      <c r="D267" t="s">
        <v>436</v>
      </c>
      <c r="E267">
        <v>0.67</v>
      </c>
      <c r="F267">
        <v>10.3948</v>
      </c>
      <c r="G267" t="s">
        <v>437</v>
      </c>
      <c r="H267">
        <v>1.66</v>
      </c>
      <c r="I267">
        <v>85.3627</v>
      </c>
      <c r="K267" s="2">
        <v>0.547222222222222</v>
      </c>
      <c r="L267" s="3">
        <f t="shared" si="23"/>
        <v>272.5472222222222</v>
      </c>
      <c r="M267">
        <f t="shared" si="18"/>
        <v>573.9748870802089</v>
      </c>
      <c r="N267">
        <f>(277-103)/(-62+(AVERAGE($P$207,$P$367)))*I267+277-((277-103)/(-62+(AVERAGE($P$207,$P$367)))*210)</f>
        <v>131.03161576204482</v>
      </c>
    </row>
    <row r="268" spans="1:14" ht="12.75">
      <c r="A268" t="s">
        <v>232</v>
      </c>
      <c r="B268" s="1">
        <v>36797</v>
      </c>
      <c r="C268" s="2">
        <v>0.5507060185185185</v>
      </c>
      <c r="D268" t="s">
        <v>436</v>
      </c>
      <c r="E268">
        <v>0.67</v>
      </c>
      <c r="F268">
        <v>11.166</v>
      </c>
      <c r="G268" t="s">
        <v>437</v>
      </c>
      <c r="H268">
        <v>1.658</v>
      </c>
      <c r="I268">
        <v>81.8428</v>
      </c>
      <c r="K268" s="2">
        <v>0.549305555555555</v>
      </c>
      <c r="L268" s="3">
        <f t="shared" si="23"/>
        <v>272.5493055555556</v>
      </c>
      <c r="M268">
        <f t="shared" si="18"/>
        <v>616.5586244215966</v>
      </c>
      <c r="N268">
        <f>(277-103)/(-62+(AVERAGE($P$207,$P$367)))*I268+277-((277-103)/(-62+(AVERAGE($P$207,$P$367)))*210)</f>
        <v>126.90930152963463</v>
      </c>
    </row>
    <row r="269" spans="1:14" ht="12.75">
      <c r="A269" t="s">
        <v>444</v>
      </c>
      <c r="B269" s="1">
        <v>36797</v>
      </c>
      <c r="C269">
        <f>AVERAGE(C268,C270)</f>
        <v>0.5527893518518519</v>
      </c>
      <c r="D269" t="s">
        <v>436</v>
      </c>
      <c r="E269" t="s">
        <v>444</v>
      </c>
      <c r="F269" t="s">
        <v>444</v>
      </c>
      <c r="G269" t="s">
        <v>437</v>
      </c>
      <c r="H269" t="s">
        <v>444</v>
      </c>
      <c r="I269" t="s">
        <v>444</v>
      </c>
      <c r="K269" s="2">
        <v>0.551388888888888</v>
      </c>
      <c r="L269" s="3">
        <f t="shared" si="23"/>
        <v>272.5513888888889</v>
      </c>
      <c r="M269" t="s">
        <v>444</v>
      </c>
      <c r="N269" t="s">
        <v>444</v>
      </c>
    </row>
    <row r="270" spans="1:14" ht="12.75">
      <c r="A270" t="s">
        <v>233</v>
      </c>
      <c r="B270" s="1">
        <v>36797</v>
      </c>
      <c r="C270" s="2">
        <v>0.5548726851851852</v>
      </c>
      <c r="D270" t="s">
        <v>436</v>
      </c>
      <c r="E270">
        <v>0.671</v>
      </c>
      <c r="F270">
        <v>11.2156</v>
      </c>
      <c r="G270" t="s">
        <v>437</v>
      </c>
      <c r="H270">
        <v>1.66</v>
      </c>
      <c r="I270">
        <v>82.0676</v>
      </c>
      <c r="K270" s="2">
        <v>0.553472222222222</v>
      </c>
      <c r="L270" s="3">
        <f t="shared" si="23"/>
        <v>272.55347222222224</v>
      </c>
      <c r="M270">
        <f t="shared" si="18"/>
        <v>619.2974125078684</v>
      </c>
      <c r="N270">
        <f>(277-103)/(-62+(AVERAGE($P$207,$P$367)))*I270+277-((277-103)/(-62+(AVERAGE($P$207,$P$367)))*210)</f>
        <v>127.17257498610948</v>
      </c>
    </row>
    <row r="271" spans="1:14" ht="12.75">
      <c r="A271" t="s">
        <v>444</v>
      </c>
      <c r="B271" s="1">
        <v>36797</v>
      </c>
      <c r="C271">
        <f>AVERAGE(C270,C272)</f>
        <v>0.5569560185185185</v>
      </c>
      <c r="D271" t="s">
        <v>436</v>
      </c>
      <c r="E271" t="s">
        <v>444</v>
      </c>
      <c r="F271" t="s">
        <v>444</v>
      </c>
      <c r="G271" t="s">
        <v>437</v>
      </c>
      <c r="H271" t="s">
        <v>444</v>
      </c>
      <c r="I271" t="s">
        <v>444</v>
      </c>
      <c r="K271" s="2">
        <v>0.555555555555555</v>
      </c>
      <c r="L271" s="3">
        <f t="shared" si="23"/>
        <v>272.55555555555554</v>
      </c>
      <c r="M271" t="s">
        <v>444</v>
      </c>
      <c r="N271" t="s">
        <v>444</v>
      </c>
    </row>
    <row r="272" spans="1:14" ht="12.75">
      <c r="A272" t="s">
        <v>234</v>
      </c>
      <c r="B272" s="1">
        <v>36797</v>
      </c>
      <c r="C272" s="2">
        <v>0.5590393518518518</v>
      </c>
      <c r="D272" t="s">
        <v>436</v>
      </c>
      <c r="E272">
        <v>0.67</v>
      </c>
      <c r="F272">
        <v>10.6093</v>
      </c>
      <c r="G272" t="s">
        <v>437</v>
      </c>
      <c r="H272">
        <v>1.66</v>
      </c>
      <c r="I272">
        <v>84.8883</v>
      </c>
      <c r="K272" s="2">
        <v>0.557638888888889</v>
      </c>
      <c r="L272" s="3">
        <f t="shared" si="23"/>
        <v>272.5576388888889</v>
      </c>
      <c r="M272">
        <f t="shared" si="18"/>
        <v>585.8190412032997</v>
      </c>
      <c r="N272">
        <f aca="true" t="shared" si="24" ref="N272:N281">(277-103)/(-62+(AVERAGE($P$207,$P$367)))*I272+277-((277-103)/(-62+(AVERAGE($P$207,$P$367)))*210)</f>
        <v>130.4760244464235</v>
      </c>
    </row>
    <row r="273" spans="1:14" ht="12.75">
      <c r="A273" t="s">
        <v>235</v>
      </c>
      <c r="B273" s="1">
        <v>36797</v>
      </c>
      <c r="C273" s="2">
        <v>0.5611226851851852</v>
      </c>
      <c r="D273" t="s">
        <v>436</v>
      </c>
      <c r="E273">
        <v>0.671</v>
      </c>
      <c r="F273">
        <v>10.6339</v>
      </c>
      <c r="G273" t="s">
        <v>437</v>
      </c>
      <c r="H273">
        <v>1.661</v>
      </c>
      <c r="I273">
        <v>85.1564</v>
      </c>
      <c r="K273" s="2">
        <v>0.559722222222222</v>
      </c>
      <c r="L273" s="3">
        <f t="shared" si="23"/>
        <v>272.5597222222222</v>
      </c>
      <c r="M273">
        <f aca="true" t="shared" si="25" ref="M273:M336">500*F273/AVERAGE($Q$367,$Q$207)</f>
        <v>587.1773917460879</v>
      </c>
      <c r="N273">
        <f t="shared" si="24"/>
        <v>130.79000849304677</v>
      </c>
    </row>
    <row r="274" spans="1:14" ht="12.75">
      <c r="A274" t="s">
        <v>236</v>
      </c>
      <c r="B274" s="1">
        <v>36797</v>
      </c>
      <c r="C274" s="2">
        <v>0.5632175925925926</v>
      </c>
      <c r="D274" t="s">
        <v>436</v>
      </c>
      <c r="E274">
        <v>0.67</v>
      </c>
      <c r="F274">
        <v>10.445</v>
      </c>
      <c r="G274" t="s">
        <v>437</v>
      </c>
      <c r="H274">
        <v>1.66</v>
      </c>
      <c r="I274">
        <v>84.4741</v>
      </c>
      <c r="K274" s="2">
        <v>0.561805555555555</v>
      </c>
      <c r="L274" s="3">
        <f t="shared" si="23"/>
        <v>272.56180555555557</v>
      </c>
      <c r="M274">
        <f t="shared" si="25"/>
        <v>576.7468056675243</v>
      </c>
      <c r="N274">
        <f t="shared" si="24"/>
        <v>129.99093607599698</v>
      </c>
    </row>
    <row r="275" spans="1:14" ht="12.75">
      <c r="A275" t="s">
        <v>237</v>
      </c>
      <c r="B275" s="1">
        <v>36797</v>
      </c>
      <c r="C275" s="2">
        <v>0.565300925925926</v>
      </c>
      <c r="D275" t="s">
        <v>436</v>
      </c>
      <c r="E275">
        <v>0.67</v>
      </c>
      <c r="F275">
        <v>10.5219</v>
      </c>
      <c r="G275" t="s">
        <v>437</v>
      </c>
      <c r="H275">
        <v>1.66</v>
      </c>
      <c r="I275">
        <v>82.7528</v>
      </c>
      <c r="K275" s="2">
        <v>0.563888888888889</v>
      </c>
      <c r="L275" s="3">
        <f t="shared" si="23"/>
        <v>272.56388888888887</v>
      </c>
      <c r="M275">
        <f t="shared" si="25"/>
        <v>580.9930315512804</v>
      </c>
      <c r="N275">
        <f t="shared" si="24"/>
        <v>127.97504372443936</v>
      </c>
    </row>
    <row r="276" spans="1:14" ht="12.75">
      <c r="A276" t="s">
        <v>238</v>
      </c>
      <c r="B276" s="1">
        <v>36797</v>
      </c>
      <c r="C276" s="2">
        <v>0.5673842592592593</v>
      </c>
      <c r="D276" t="s">
        <v>436</v>
      </c>
      <c r="E276">
        <v>0.671</v>
      </c>
      <c r="F276">
        <v>10.8078</v>
      </c>
      <c r="G276" t="s">
        <v>437</v>
      </c>
      <c r="H276">
        <v>1.661</v>
      </c>
      <c r="I276">
        <v>78.8897</v>
      </c>
      <c r="K276" s="2">
        <v>0.565972222222222</v>
      </c>
      <c r="L276" s="3">
        <f t="shared" si="23"/>
        <v>272.56597222222223</v>
      </c>
      <c r="M276">
        <f t="shared" si="25"/>
        <v>596.779715298561</v>
      </c>
      <c r="N276">
        <f t="shared" si="24"/>
        <v>123.45079243570282</v>
      </c>
    </row>
    <row r="277" spans="1:14" ht="12.75">
      <c r="A277" t="s">
        <v>239</v>
      </c>
      <c r="B277" s="1">
        <v>36797</v>
      </c>
      <c r="C277" s="2">
        <v>0.5694675925925926</v>
      </c>
      <c r="D277" t="s">
        <v>436</v>
      </c>
      <c r="E277">
        <v>0.671</v>
      </c>
      <c r="F277">
        <v>10.5954</v>
      </c>
      <c r="G277" t="s">
        <v>437</v>
      </c>
      <c r="H277">
        <v>1.66</v>
      </c>
      <c r="I277">
        <v>84.0306</v>
      </c>
      <c r="K277" s="2">
        <v>0.568055555555555</v>
      </c>
      <c r="L277" s="3">
        <f t="shared" si="23"/>
        <v>272.56805555555553</v>
      </c>
      <c r="M277">
        <f t="shared" si="25"/>
        <v>585.0515179291227</v>
      </c>
      <c r="N277">
        <f t="shared" si="24"/>
        <v>129.47153314918833</v>
      </c>
    </row>
    <row r="278" spans="1:14" ht="12.75">
      <c r="A278" t="s">
        <v>240</v>
      </c>
      <c r="B278" s="1">
        <v>36797</v>
      </c>
      <c r="C278" s="2">
        <v>0.5715509259259259</v>
      </c>
      <c r="D278" t="s">
        <v>436</v>
      </c>
      <c r="E278">
        <v>0.671</v>
      </c>
      <c r="F278">
        <v>10.1867</v>
      </c>
      <c r="G278" t="s">
        <v>437</v>
      </c>
      <c r="H278">
        <v>1.661</v>
      </c>
      <c r="I278">
        <v>75.7297</v>
      </c>
      <c r="K278" s="2">
        <v>0.570138888888888</v>
      </c>
      <c r="L278" s="3">
        <f t="shared" si="23"/>
        <v>272.5701388888889</v>
      </c>
      <c r="M278">
        <f t="shared" si="25"/>
        <v>562.48412496825</v>
      </c>
      <c r="N278">
        <f t="shared" si="24"/>
        <v>119.74997338561153</v>
      </c>
    </row>
    <row r="279" spans="1:14" ht="12.75">
      <c r="A279" t="s">
        <v>241</v>
      </c>
      <c r="B279" s="1">
        <v>36797</v>
      </c>
      <c r="C279" s="2">
        <v>0.5736342592592593</v>
      </c>
      <c r="D279" t="s">
        <v>436</v>
      </c>
      <c r="E279">
        <v>0.671</v>
      </c>
      <c r="F279">
        <v>10.3521</v>
      </c>
      <c r="G279" t="s">
        <v>437</v>
      </c>
      <c r="H279">
        <v>1.661</v>
      </c>
      <c r="I279">
        <v>76.8093</v>
      </c>
      <c r="K279" s="2">
        <v>0.572222222222222</v>
      </c>
      <c r="L279" s="3">
        <f t="shared" si="23"/>
        <v>272.5722222222222</v>
      </c>
      <c r="M279">
        <f t="shared" si="25"/>
        <v>571.6170997559386</v>
      </c>
      <c r="N279">
        <f t="shared" si="24"/>
        <v>121.01434181804146</v>
      </c>
    </row>
    <row r="280" spans="1:14" ht="12.75">
      <c r="A280" t="s">
        <v>242</v>
      </c>
      <c r="B280" s="1">
        <v>36797</v>
      </c>
      <c r="C280" s="2">
        <v>0.5757175925925926</v>
      </c>
      <c r="D280" t="s">
        <v>436</v>
      </c>
      <c r="E280">
        <v>0.671</v>
      </c>
      <c r="F280">
        <v>11.0615</v>
      </c>
      <c r="G280" t="s">
        <v>437</v>
      </c>
      <c r="H280">
        <v>1.661</v>
      </c>
      <c r="I280">
        <v>76.6242</v>
      </c>
      <c r="K280" s="2">
        <v>0.574305555555555</v>
      </c>
      <c r="L280" s="3">
        <f t="shared" si="23"/>
        <v>272.57430555555555</v>
      </c>
      <c r="M280">
        <f t="shared" si="25"/>
        <v>610.7883954898343</v>
      </c>
      <c r="N280">
        <f t="shared" si="24"/>
        <v>120.79756282874658</v>
      </c>
    </row>
    <row r="281" spans="1:14" ht="12.75">
      <c r="A281" t="s">
        <v>243</v>
      </c>
      <c r="B281" s="1">
        <v>36797</v>
      </c>
      <c r="C281" s="2">
        <v>0.5778009259259259</v>
      </c>
      <c r="D281" t="s">
        <v>436</v>
      </c>
      <c r="E281">
        <v>0.671</v>
      </c>
      <c r="F281">
        <v>9.9662</v>
      </c>
      <c r="G281" t="s">
        <v>437</v>
      </c>
      <c r="H281">
        <v>1.661</v>
      </c>
      <c r="I281">
        <v>77.4121</v>
      </c>
      <c r="K281" s="2">
        <v>0.576388888888888</v>
      </c>
      <c r="L281" s="3">
        <f t="shared" si="23"/>
        <v>272.5763888888889</v>
      </c>
      <c r="M281">
        <f t="shared" si="25"/>
        <v>550.3086658347229</v>
      </c>
      <c r="N281">
        <f t="shared" si="24"/>
        <v>121.72030818620445</v>
      </c>
    </row>
    <row r="282" spans="1:14" ht="12.75">
      <c r="A282" t="s">
        <v>444</v>
      </c>
      <c r="B282" s="1">
        <v>36797</v>
      </c>
      <c r="C282">
        <f>AVERAGE(C281,C283)</f>
        <v>0.5798900462962963</v>
      </c>
      <c r="D282" t="s">
        <v>436</v>
      </c>
      <c r="E282" t="s">
        <v>444</v>
      </c>
      <c r="F282" t="s">
        <v>444</v>
      </c>
      <c r="G282" t="s">
        <v>437</v>
      </c>
      <c r="H282" t="s">
        <v>444</v>
      </c>
      <c r="I282" t="s">
        <v>444</v>
      </c>
      <c r="K282" s="2">
        <v>0.578472222222222</v>
      </c>
      <c r="L282" s="3">
        <f t="shared" si="23"/>
        <v>272.5784722222222</v>
      </c>
      <c r="M282" t="s">
        <v>444</v>
      </c>
      <c r="N282" t="s">
        <v>444</v>
      </c>
    </row>
    <row r="283" spans="1:14" ht="12.75">
      <c r="A283" t="s">
        <v>244</v>
      </c>
      <c r="B283" s="1">
        <v>36797</v>
      </c>
      <c r="C283" s="2">
        <v>0.5819791666666666</v>
      </c>
      <c r="D283" t="s">
        <v>436</v>
      </c>
      <c r="E283">
        <v>0.671</v>
      </c>
      <c r="F283">
        <v>10.4182</v>
      </c>
      <c r="G283" t="s">
        <v>437</v>
      </c>
      <c r="H283">
        <v>1.661</v>
      </c>
      <c r="I283">
        <v>77.9441</v>
      </c>
      <c r="K283" s="2">
        <v>0.580555555555555</v>
      </c>
      <c r="L283" s="3">
        <f t="shared" si="23"/>
        <v>272.5805555555556</v>
      </c>
      <c r="M283">
        <f t="shared" si="25"/>
        <v>575.2669766209098</v>
      </c>
      <c r="N283">
        <f aca="true" t="shared" si="26" ref="N283:N299">(277-103)/(-62+(AVERAGE($P$207,$P$367)))*I283+277-((277-103)/(-62+(AVERAGE($P$207,$P$367)))*210)</f>
        <v>122.34335746932109</v>
      </c>
    </row>
    <row r="284" spans="1:14" ht="12.75">
      <c r="A284" t="s">
        <v>245</v>
      </c>
      <c r="B284" s="1">
        <v>36797</v>
      </c>
      <c r="C284" s="2">
        <v>0.5840625</v>
      </c>
      <c r="D284" t="s">
        <v>436</v>
      </c>
      <c r="E284">
        <v>0.671</v>
      </c>
      <c r="F284">
        <v>9.9044</v>
      </c>
      <c r="G284" t="s">
        <v>437</v>
      </c>
      <c r="H284">
        <v>1.663</v>
      </c>
      <c r="I284">
        <v>80.7871</v>
      </c>
      <c r="K284" s="2">
        <v>0.582638888888888</v>
      </c>
      <c r="L284" s="3">
        <f t="shared" si="23"/>
        <v>272.5826388888889</v>
      </c>
      <c r="M284">
        <f t="shared" si="25"/>
        <v>546.8962242272311</v>
      </c>
      <c r="N284">
        <f t="shared" si="26"/>
        <v>125.67292346913419</v>
      </c>
    </row>
    <row r="285" spans="1:14" ht="12.75">
      <c r="A285" t="s">
        <v>246</v>
      </c>
      <c r="B285" s="1">
        <v>36797</v>
      </c>
      <c r="C285" s="2">
        <v>0.5861458333333334</v>
      </c>
      <c r="D285" t="s">
        <v>436</v>
      </c>
      <c r="E285">
        <v>0.671</v>
      </c>
      <c r="F285">
        <v>10.5361</v>
      </c>
      <c r="G285" t="s">
        <v>437</v>
      </c>
      <c r="H285">
        <v>1.663</v>
      </c>
      <c r="I285">
        <v>84.343</v>
      </c>
      <c r="K285" s="2">
        <v>0.584722222222221</v>
      </c>
      <c r="L285" s="3">
        <f t="shared" si="23"/>
        <v>272.58472222222224</v>
      </c>
      <c r="M285">
        <f t="shared" si="25"/>
        <v>581.7771200759792</v>
      </c>
      <c r="N285">
        <f t="shared" si="26"/>
        <v>129.837398931229</v>
      </c>
    </row>
    <row r="286" spans="1:14" ht="12.75">
      <c r="A286" t="s">
        <v>247</v>
      </c>
      <c r="B286" s="1">
        <v>36797</v>
      </c>
      <c r="C286" s="2">
        <v>0.5882291666666667</v>
      </c>
      <c r="D286" t="s">
        <v>436</v>
      </c>
      <c r="E286">
        <v>0.671</v>
      </c>
      <c r="F286">
        <v>10.1481</v>
      </c>
      <c r="G286" t="s">
        <v>437</v>
      </c>
      <c r="H286">
        <v>1.663</v>
      </c>
      <c r="I286">
        <v>78.0192</v>
      </c>
      <c r="K286" s="2">
        <v>0.586805555555554</v>
      </c>
      <c r="L286" s="3">
        <f t="shared" si="23"/>
        <v>272.58680555555554</v>
      </c>
      <c r="M286">
        <f t="shared" si="25"/>
        <v>560.3527294011108</v>
      </c>
      <c r="N286">
        <f t="shared" si="26"/>
        <v>122.43131047902418</v>
      </c>
    </row>
    <row r="287" spans="1:14" ht="12.75">
      <c r="A287" t="s">
        <v>248</v>
      </c>
      <c r="B287" s="1">
        <v>36797</v>
      </c>
      <c r="C287" s="2">
        <v>0.5903125</v>
      </c>
      <c r="D287" t="s">
        <v>436</v>
      </c>
      <c r="E287">
        <v>0.671</v>
      </c>
      <c r="F287">
        <v>9.8117</v>
      </c>
      <c r="G287" t="s">
        <v>437</v>
      </c>
      <c r="H287">
        <v>1.663</v>
      </c>
      <c r="I287">
        <v>79.7094</v>
      </c>
      <c r="K287" s="2">
        <v>0.588888888888888</v>
      </c>
      <c r="L287" s="3">
        <f t="shared" si="23"/>
        <v>272.5888888888889</v>
      </c>
      <c r="M287">
        <f t="shared" si="25"/>
        <v>541.7775618159932</v>
      </c>
      <c r="N287">
        <f t="shared" si="26"/>
        <v>124.41078021271542</v>
      </c>
    </row>
    <row r="288" spans="1:14" ht="12.75">
      <c r="A288" t="s">
        <v>249</v>
      </c>
      <c r="B288" s="1">
        <v>36797</v>
      </c>
      <c r="C288" s="2">
        <v>0.5923958333333333</v>
      </c>
      <c r="D288" t="s">
        <v>436</v>
      </c>
      <c r="E288">
        <v>0.67</v>
      </c>
      <c r="F288">
        <v>11.3445</v>
      </c>
      <c r="G288" t="s">
        <v>437</v>
      </c>
      <c r="H288">
        <v>1.663</v>
      </c>
      <c r="I288">
        <v>76.9744</v>
      </c>
      <c r="K288" s="2">
        <v>0.590972222222222</v>
      </c>
      <c r="L288" s="3">
        <f t="shared" si="23"/>
        <v>272.5909722222222</v>
      </c>
      <c r="M288">
        <f t="shared" si="25"/>
        <v>626.4149484820708</v>
      </c>
      <c r="N288">
        <f t="shared" si="26"/>
        <v>121.20769790195604</v>
      </c>
    </row>
    <row r="289" spans="1:14" ht="12.75">
      <c r="A289" t="s">
        <v>250</v>
      </c>
      <c r="B289" s="1">
        <v>36797</v>
      </c>
      <c r="C289" s="2">
        <v>0.5944907407407407</v>
      </c>
      <c r="D289" t="s">
        <v>436</v>
      </c>
      <c r="E289">
        <v>0.67</v>
      </c>
      <c r="F289">
        <v>10.7419</v>
      </c>
      <c r="G289" t="s">
        <v>437</v>
      </c>
      <c r="H289">
        <v>1.663</v>
      </c>
      <c r="I289">
        <v>84.1743</v>
      </c>
      <c r="K289" s="2">
        <v>0.593055555555555</v>
      </c>
      <c r="L289" s="3">
        <f t="shared" si="23"/>
        <v>272.59305555555557</v>
      </c>
      <c r="M289">
        <f t="shared" si="25"/>
        <v>593.1408819339376</v>
      </c>
      <c r="N289">
        <f t="shared" si="26"/>
        <v>129.6398267243459</v>
      </c>
    </row>
    <row r="290" spans="1:14" ht="12.75">
      <c r="A290" t="s">
        <v>251</v>
      </c>
      <c r="B290" s="1">
        <v>36797</v>
      </c>
      <c r="C290" s="2">
        <v>0.5966319444444445</v>
      </c>
      <c r="D290" t="s">
        <v>436</v>
      </c>
      <c r="E290">
        <v>0.671</v>
      </c>
      <c r="F290">
        <v>10.122</v>
      </c>
      <c r="G290" t="s">
        <v>437</v>
      </c>
      <c r="H290">
        <v>1.663</v>
      </c>
      <c r="I290">
        <v>84.852</v>
      </c>
      <c r="K290" s="2">
        <v>0.595138888888888</v>
      </c>
      <c r="L290" s="3">
        <f t="shared" si="23"/>
        <v>272.59513888888887</v>
      </c>
      <c r="M290">
        <f t="shared" si="25"/>
        <v>558.9115526057138</v>
      </c>
      <c r="N290">
        <f t="shared" si="26"/>
        <v>130.4335118731582</v>
      </c>
    </row>
    <row r="291" spans="1:14" ht="12.75">
      <c r="A291" t="s">
        <v>252</v>
      </c>
      <c r="B291" s="1">
        <v>36797</v>
      </c>
      <c r="C291" s="2">
        <v>0.5986574074074075</v>
      </c>
      <c r="D291" t="s">
        <v>436</v>
      </c>
      <c r="E291">
        <v>0.671</v>
      </c>
      <c r="F291">
        <v>10.1401</v>
      </c>
      <c r="G291" t="s">
        <v>437</v>
      </c>
      <c r="H291">
        <v>1.663</v>
      </c>
      <c r="I291">
        <v>83.9219</v>
      </c>
      <c r="K291" s="2">
        <v>0.597222222222222</v>
      </c>
      <c r="L291" s="3">
        <f t="shared" si="23"/>
        <v>272.59722222222223</v>
      </c>
      <c r="M291">
        <f t="shared" si="25"/>
        <v>559.9109893871961</v>
      </c>
      <c r="N291">
        <f t="shared" si="26"/>
        <v>129.3442296584462</v>
      </c>
    </row>
    <row r="292" spans="1:14" ht="12.75">
      <c r="A292" t="s">
        <v>253</v>
      </c>
      <c r="B292" s="1">
        <v>36797</v>
      </c>
      <c r="C292" s="2">
        <v>0.6007407407407407</v>
      </c>
      <c r="D292" t="s">
        <v>436</v>
      </c>
      <c r="E292">
        <v>0.671</v>
      </c>
      <c r="F292">
        <v>10.8353</v>
      </c>
      <c r="G292" t="s">
        <v>437</v>
      </c>
      <c r="H292">
        <v>1.663</v>
      </c>
      <c r="I292">
        <v>79.5269</v>
      </c>
      <c r="K292" s="2">
        <v>0.599305555555555</v>
      </c>
      <c r="L292" s="3">
        <f t="shared" si="23"/>
        <v>272.59930555555553</v>
      </c>
      <c r="M292">
        <f t="shared" si="25"/>
        <v>598.298196596393</v>
      </c>
      <c r="N292">
        <f t="shared" si="26"/>
        <v>124.19704620111995</v>
      </c>
    </row>
    <row r="293" spans="1:14" ht="12.75">
      <c r="A293" t="s">
        <v>254</v>
      </c>
      <c r="B293" s="1">
        <v>36797</v>
      </c>
      <c r="C293" s="2">
        <v>0.6028240740740741</v>
      </c>
      <c r="D293" t="s">
        <v>436</v>
      </c>
      <c r="E293">
        <v>0.671</v>
      </c>
      <c r="F293">
        <v>11.1389</v>
      </c>
      <c r="G293" t="s">
        <v>437</v>
      </c>
      <c r="H293">
        <v>1.661</v>
      </c>
      <c r="I293">
        <v>82.0286</v>
      </c>
      <c r="K293" s="2">
        <v>0.601388888888888</v>
      </c>
      <c r="L293" s="3">
        <f t="shared" si="23"/>
        <v>272.6013888888889</v>
      </c>
      <c r="M293">
        <f t="shared" si="25"/>
        <v>615.0622301244601</v>
      </c>
      <c r="N293">
        <f t="shared" si="26"/>
        <v>127.1269003206178</v>
      </c>
    </row>
    <row r="294" spans="1:14" ht="12.75">
      <c r="A294" t="s">
        <v>255</v>
      </c>
      <c r="B294" s="1">
        <v>36797</v>
      </c>
      <c r="C294" s="2">
        <v>0.6049074074074073</v>
      </c>
      <c r="D294" t="s">
        <v>436</v>
      </c>
      <c r="E294">
        <v>0.671</v>
      </c>
      <c r="F294">
        <v>10.0081</v>
      </c>
      <c r="G294" t="s">
        <v>437</v>
      </c>
      <c r="H294">
        <v>1.663</v>
      </c>
      <c r="I294">
        <v>76.5717</v>
      </c>
      <c r="K294" s="2">
        <v>0.603472222222222</v>
      </c>
      <c r="L294" s="3">
        <f t="shared" si="23"/>
        <v>272.6034722222222</v>
      </c>
      <c r="M294">
        <f t="shared" si="25"/>
        <v>552.6222791576017</v>
      </c>
      <c r="N294">
        <f t="shared" si="26"/>
        <v>120.73607770212325</v>
      </c>
    </row>
    <row r="295" spans="1:14" ht="12.75">
      <c r="A295" t="s">
        <v>256</v>
      </c>
      <c r="B295" s="1">
        <v>36797</v>
      </c>
      <c r="C295" s="2">
        <v>0.6069907407407408</v>
      </c>
      <c r="D295" t="s">
        <v>436</v>
      </c>
      <c r="E295">
        <v>0.676</v>
      </c>
      <c r="F295">
        <v>10.0246</v>
      </c>
      <c r="G295" t="s">
        <v>437</v>
      </c>
      <c r="H295">
        <v>1.666</v>
      </c>
      <c r="I295">
        <v>81.5619</v>
      </c>
      <c r="K295" s="2">
        <v>0.605555555555555</v>
      </c>
      <c r="L295" s="3">
        <f t="shared" si="23"/>
        <v>272.60555555555555</v>
      </c>
      <c r="M295">
        <f t="shared" si="25"/>
        <v>553.533367936301</v>
      </c>
      <c r="N295">
        <f t="shared" si="26"/>
        <v>126.58032682356796</v>
      </c>
    </row>
    <row r="296" spans="1:14" ht="12.75">
      <c r="A296" t="s">
        <v>257</v>
      </c>
      <c r="B296" s="1">
        <v>36797</v>
      </c>
      <c r="C296" s="2">
        <v>0.6090856481481481</v>
      </c>
      <c r="D296" t="s">
        <v>436</v>
      </c>
      <c r="E296">
        <v>0.671</v>
      </c>
      <c r="F296">
        <v>10.6151</v>
      </c>
      <c r="G296" t="s">
        <v>437</v>
      </c>
      <c r="H296">
        <v>1.661</v>
      </c>
      <c r="I296">
        <v>79.9728</v>
      </c>
      <c r="K296" s="2">
        <v>0.607638888888888</v>
      </c>
      <c r="L296" s="3">
        <f t="shared" si="23"/>
        <v>272.6076388888889</v>
      </c>
      <c r="M296">
        <f t="shared" si="25"/>
        <v>586.139302713388</v>
      </c>
      <c r="N296">
        <f t="shared" si="26"/>
        <v>124.71925987657428</v>
      </c>
    </row>
    <row r="297" spans="1:14" ht="12.75">
      <c r="A297" t="s">
        <v>258</v>
      </c>
      <c r="B297" s="1">
        <v>36797</v>
      </c>
      <c r="C297" s="2">
        <v>0.6111689814814815</v>
      </c>
      <c r="D297" t="s">
        <v>436</v>
      </c>
      <c r="E297">
        <v>0.671</v>
      </c>
      <c r="F297">
        <v>10.8907</v>
      </c>
      <c r="G297" t="s">
        <v>437</v>
      </c>
      <c r="H297">
        <v>1.661</v>
      </c>
      <c r="I297">
        <v>83.0563</v>
      </c>
      <c r="K297" s="2">
        <v>0.609722222222222</v>
      </c>
      <c r="L297" s="3">
        <f t="shared" si="23"/>
        <v>272.6097222222222</v>
      </c>
      <c r="M297">
        <f t="shared" si="25"/>
        <v>601.3572461927532</v>
      </c>
      <c r="N297">
        <f t="shared" si="26"/>
        <v>128.3304863135858</v>
      </c>
    </row>
    <row r="298" spans="1:14" ht="12.75">
      <c r="A298" t="s">
        <v>259</v>
      </c>
      <c r="B298" s="1">
        <v>36797</v>
      </c>
      <c r="C298" s="2">
        <v>0.6132523148148148</v>
      </c>
      <c r="D298" t="s">
        <v>436</v>
      </c>
      <c r="E298">
        <v>0.673</v>
      </c>
      <c r="F298">
        <v>10.6366</v>
      </c>
      <c r="G298" t="s">
        <v>437</v>
      </c>
      <c r="H298">
        <v>1.665</v>
      </c>
      <c r="I298">
        <v>80.8513</v>
      </c>
      <c r="K298" s="2">
        <v>0.611805555555555</v>
      </c>
      <c r="L298" s="3">
        <f t="shared" si="23"/>
        <v>272.6118055555556</v>
      </c>
      <c r="M298">
        <f t="shared" si="25"/>
        <v>587.326479000784</v>
      </c>
      <c r="N298">
        <f t="shared" si="26"/>
        <v>125.74811099540503</v>
      </c>
    </row>
    <row r="299" spans="1:14" ht="12.75">
      <c r="A299" t="s">
        <v>260</v>
      </c>
      <c r="B299" s="1">
        <v>36797</v>
      </c>
      <c r="C299" s="2">
        <v>0.6153356481481481</v>
      </c>
      <c r="D299" t="s">
        <v>436</v>
      </c>
      <c r="E299">
        <v>0.671</v>
      </c>
      <c r="F299">
        <v>10.3294</v>
      </c>
      <c r="G299" t="s">
        <v>437</v>
      </c>
      <c r="H299">
        <v>1.661</v>
      </c>
      <c r="I299">
        <v>84.2483</v>
      </c>
      <c r="K299" s="2">
        <v>0.613888888888888</v>
      </c>
      <c r="L299" s="3">
        <f t="shared" si="23"/>
        <v>272.6138888888889</v>
      </c>
      <c r="M299">
        <f t="shared" si="25"/>
        <v>570.3636624664553</v>
      </c>
      <c r="N299">
        <f t="shared" si="26"/>
        <v>129.7264914742531</v>
      </c>
    </row>
    <row r="300" spans="1:14" ht="12.75">
      <c r="A300" t="s">
        <v>444</v>
      </c>
      <c r="B300" s="1">
        <v>36797</v>
      </c>
      <c r="C300">
        <f>AVERAGE(C299,C301)</f>
        <v>0.6174189814814814</v>
      </c>
      <c r="D300" t="s">
        <v>436</v>
      </c>
      <c r="E300" t="s">
        <v>444</v>
      </c>
      <c r="F300" t="s">
        <v>444</v>
      </c>
      <c r="G300" t="s">
        <v>437</v>
      </c>
      <c r="H300" t="s">
        <v>444</v>
      </c>
      <c r="I300" t="s">
        <v>444</v>
      </c>
      <c r="K300" s="2">
        <v>0.615972222222221</v>
      </c>
      <c r="L300" s="3">
        <f t="shared" si="23"/>
        <v>272.61597222222224</v>
      </c>
      <c r="M300" t="s">
        <v>444</v>
      </c>
      <c r="N300" t="s">
        <v>444</v>
      </c>
    </row>
    <row r="301" spans="1:14" ht="12.75">
      <c r="A301" t="s">
        <v>261</v>
      </c>
      <c r="B301" s="1">
        <v>36797</v>
      </c>
      <c r="C301" s="2">
        <v>0.6195023148148148</v>
      </c>
      <c r="D301" t="s">
        <v>436</v>
      </c>
      <c r="E301">
        <v>0.673</v>
      </c>
      <c r="F301">
        <v>10.0307</v>
      </c>
      <c r="G301" t="s">
        <v>437</v>
      </c>
      <c r="H301">
        <v>1.663</v>
      </c>
      <c r="I301">
        <v>83.6586</v>
      </c>
      <c r="K301" s="2">
        <v>0.618055555555554</v>
      </c>
      <c r="L301" s="3">
        <f t="shared" si="23"/>
        <v>272.61805555555554</v>
      </c>
      <c r="M301">
        <f t="shared" si="25"/>
        <v>553.870194696911</v>
      </c>
      <c r="N301">
        <f aca="true" t="shared" si="27" ref="N301:N328">(277-103)/(-62+(AVERAGE($P$207,$P$367)))*I301+277-((277-103)/(-62+(AVERAGE($P$207,$P$367)))*210)</f>
        <v>129.03586710911426</v>
      </c>
    </row>
    <row r="302" spans="1:14" ht="12.75">
      <c r="A302" t="s">
        <v>262</v>
      </c>
      <c r="B302" s="1">
        <v>36797</v>
      </c>
      <c r="C302" s="2">
        <v>0.6215972222222222</v>
      </c>
      <c r="D302" t="s">
        <v>436</v>
      </c>
      <c r="E302">
        <v>0.671</v>
      </c>
      <c r="F302">
        <v>10.5936</v>
      </c>
      <c r="G302" t="s">
        <v>437</v>
      </c>
      <c r="H302">
        <v>1.663</v>
      </c>
      <c r="I302">
        <v>81.6026</v>
      </c>
      <c r="K302" s="2">
        <v>0.620138888888888</v>
      </c>
      <c r="L302" s="3">
        <f t="shared" si="23"/>
        <v>272.6201388888889</v>
      </c>
      <c r="M302">
        <f t="shared" si="25"/>
        <v>584.9521264259919</v>
      </c>
      <c r="N302">
        <f t="shared" si="27"/>
        <v>126.62799243601691</v>
      </c>
    </row>
    <row r="303" spans="1:14" ht="12.75">
      <c r="A303" t="s">
        <v>263</v>
      </c>
      <c r="B303" s="1">
        <v>36797</v>
      </c>
      <c r="C303" s="2">
        <v>0.6236805555555556</v>
      </c>
      <c r="D303" t="s">
        <v>436</v>
      </c>
      <c r="E303">
        <v>0.673</v>
      </c>
      <c r="F303">
        <v>10.8004</v>
      </c>
      <c r="G303" t="s">
        <v>437</v>
      </c>
      <c r="H303">
        <v>1.665</v>
      </c>
      <c r="I303">
        <v>85.7619</v>
      </c>
      <c r="K303" s="2">
        <v>0.622222222222222</v>
      </c>
      <c r="L303" s="3">
        <f t="shared" si="23"/>
        <v>272.6222222222222</v>
      </c>
      <c r="M303">
        <f t="shared" si="25"/>
        <v>596.3711057856897</v>
      </c>
      <c r="N303">
        <f t="shared" si="27"/>
        <v>131.49913695343608</v>
      </c>
    </row>
    <row r="304" spans="1:14" ht="12.75">
      <c r="A304" t="s">
        <v>264</v>
      </c>
      <c r="B304" s="1">
        <v>36797</v>
      </c>
      <c r="C304" s="2">
        <v>0.6257638888888889</v>
      </c>
      <c r="D304" t="s">
        <v>436</v>
      </c>
      <c r="E304">
        <v>0.673</v>
      </c>
      <c r="F304">
        <v>10.0763</v>
      </c>
      <c r="G304" t="s">
        <v>437</v>
      </c>
      <c r="H304">
        <v>1.663</v>
      </c>
      <c r="I304">
        <v>80.5764</v>
      </c>
      <c r="K304" s="2">
        <v>0.624305555555555</v>
      </c>
      <c r="L304" s="3">
        <f t="shared" si="23"/>
        <v>272.62430555555557</v>
      </c>
      <c r="M304">
        <f t="shared" si="25"/>
        <v>556.3881127762254</v>
      </c>
      <c r="N304">
        <f t="shared" si="27"/>
        <v>125.42616316095248</v>
      </c>
    </row>
    <row r="305" spans="1:14" ht="12.75">
      <c r="A305" t="s">
        <v>265</v>
      </c>
      <c r="B305" s="1">
        <v>36797</v>
      </c>
      <c r="C305" s="2">
        <v>0.6278472222222222</v>
      </c>
      <c r="D305" t="s">
        <v>436</v>
      </c>
      <c r="E305">
        <v>0.671</v>
      </c>
      <c r="F305">
        <v>10.4975</v>
      </c>
      <c r="G305" t="s">
        <v>437</v>
      </c>
      <c r="H305">
        <v>1.661</v>
      </c>
      <c r="I305">
        <v>84.6718</v>
      </c>
      <c r="K305" s="2">
        <v>0.626388888888888</v>
      </c>
      <c r="L305" s="3">
        <f t="shared" si="23"/>
        <v>272.62638888888887</v>
      </c>
      <c r="M305">
        <f t="shared" si="25"/>
        <v>579.6457245088402</v>
      </c>
      <c r="N305">
        <f t="shared" si="27"/>
        <v>130.2224714956815</v>
      </c>
    </row>
    <row r="306" spans="1:14" ht="12.75">
      <c r="A306" t="s">
        <v>266</v>
      </c>
      <c r="B306" s="1">
        <v>36797</v>
      </c>
      <c r="C306" s="2">
        <v>0.6299305555555555</v>
      </c>
      <c r="D306" t="s">
        <v>436</v>
      </c>
      <c r="E306">
        <v>0.671</v>
      </c>
      <c r="F306">
        <v>10.6925</v>
      </c>
      <c r="G306" t="s">
        <v>437</v>
      </c>
      <c r="H306">
        <v>1.661</v>
      </c>
      <c r="I306">
        <v>82.6623</v>
      </c>
      <c r="K306" s="2">
        <v>0.628472222222222</v>
      </c>
      <c r="L306" s="3">
        <f t="shared" si="23"/>
        <v>272.62847222222223</v>
      </c>
      <c r="M306">
        <f t="shared" si="25"/>
        <v>590.4131373480137</v>
      </c>
      <c r="N306">
        <f t="shared" si="27"/>
        <v>127.8690550775934</v>
      </c>
    </row>
    <row r="307" spans="1:14" ht="12.75">
      <c r="A307" t="s">
        <v>267</v>
      </c>
      <c r="B307" s="1">
        <v>36797</v>
      </c>
      <c r="C307" s="2">
        <v>0.6320138888888889</v>
      </c>
      <c r="D307" t="s">
        <v>436</v>
      </c>
      <c r="E307">
        <v>0.673</v>
      </c>
      <c r="F307">
        <v>10.6703</v>
      </c>
      <c r="G307" t="s">
        <v>437</v>
      </c>
      <c r="H307">
        <v>1.663</v>
      </c>
      <c r="I307">
        <v>83.9668</v>
      </c>
      <c r="K307" s="2">
        <v>0.630555555555555</v>
      </c>
      <c r="L307" s="3">
        <f t="shared" si="23"/>
        <v>272.63055555555553</v>
      </c>
      <c r="M307">
        <f t="shared" si="25"/>
        <v>589.1873088094001</v>
      </c>
      <c r="N307">
        <f t="shared" si="27"/>
        <v>129.39681408102504</v>
      </c>
    </row>
    <row r="308" spans="1:14" ht="12.75">
      <c r="A308" t="s">
        <v>268</v>
      </c>
      <c r="B308" s="1">
        <v>36797</v>
      </c>
      <c r="C308" s="2">
        <v>0.6340972222222222</v>
      </c>
      <c r="D308" t="s">
        <v>436</v>
      </c>
      <c r="E308">
        <v>0.671</v>
      </c>
      <c r="F308">
        <v>11.0251</v>
      </c>
      <c r="G308" t="s">
        <v>437</v>
      </c>
      <c r="H308">
        <v>1.663</v>
      </c>
      <c r="I308">
        <v>84.2172</v>
      </c>
      <c r="K308" s="2">
        <v>0.632638888888888</v>
      </c>
      <c r="L308" s="3">
        <f t="shared" si="23"/>
        <v>272.6326388888889</v>
      </c>
      <c r="M308">
        <f t="shared" si="25"/>
        <v>608.778478426522</v>
      </c>
      <c r="N308">
        <f t="shared" si="27"/>
        <v>129.69006885638672</v>
      </c>
    </row>
    <row r="309" spans="1:14" ht="12.75">
      <c r="A309" t="s">
        <v>269</v>
      </c>
      <c r="B309" s="1">
        <v>36797</v>
      </c>
      <c r="C309" s="2">
        <v>0.6361805555555555</v>
      </c>
      <c r="D309" t="s">
        <v>436</v>
      </c>
      <c r="E309">
        <v>0.673</v>
      </c>
      <c r="F309">
        <v>10.5452</v>
      </c>
      <c r="G309" t="s">
        <v>437</v>
      </c>
      <c r="H309">
        <v>1.663</v>
      </c>
      <c r="I309">
        <v>86.2258</v>
      </c>
      <c r="K309" s="2">
        <v>0.634722222222222</v>
      </c>
      <c r="L309" s="3">
        <f t="shared" si="23"/>
        <v>272.6347222222222</v>
      </c>
      <c r="M309">
        <f t="shared" si="25"/>
        <v>582.2795993418073</v>
      </c>
      <c r="N309">
        <f t="shared" si="27"/>
        <v>132.0424312437327</v>
      </c>
    </row>
    <row r="310" spans="1:14" ht="12.75">
      <c r="A310" t="s">
        <v>270</v>
      </c>
      <c r="B310" s="1">
        <v>36797</v>
      </c>
      <c r="C310" s="2">
        <v>0.6382754629629629</v>
      </c>
      <c r="D310" t="s">
        <v>436</v>
      </c>
      <c r="E310">
        <v>0.673</v>
      </c>
      <c r="F310">
        <v>11.0818</v>
      </c>
      <c r="G310" t="s">
        <v>437</v>
      </c>
      <c r="H310">
        <v>1.665</v>
      </c>
      <c r="I310">
        <v>82.1616</v>
      </c>
      <c r="K310" s="2">
        <v>0.636805555555555</v>
      </c>
      <c r="L310" s="3">
        <f t="shared" si="23"/>
        <v>272.63680555555555</v>
      </c>
      <c r="M310">
        <f t="shared" si="25"/>
        <v>611.9093107751431</v>
      </c>
      <c r="N310">
        <f t="shared" si="27"/>
        <v>127.28266264139702</v>
      </c>
    </row>
    <row r="311" spans="1:14" ht="12.75">
      <c r="A311" t="s">
        <v>271</v>
      </c>
      <c r="B311" s="1">
        <v>36797</v>
      </c>
      <c r="C311" s="2">
        <v>0.6403587962962963</v>
      </c>
      <c r="D311" t="s">
        <v>436</v>
      </c>
      <c r="E311">
        <v>0.671</v>
      </c>
      <c r="F311">
        <v>10.2626</v>
      </c>
      <c r="G311" t="s">
        <v>437</v>
      </c>
      <c r="H311">
        <v>1.663</v>
      </c>
      <c r="I311">
        <v>84.9732</v>
      </c>
      <c r="K311" s="2">
        <v>0.638888888888888</v>
      </c>
      <c r="L311" s="3">
        <f t="shared" si="23"/>
        <v>272.6388888888889</v>
      </c>
      <c r="M311">
        <f t="shared" si="25"/>
        <v>566.6751333502666</v>
      </c>
      <c r="N311">
        <f t="shared" si="27"/>
        <v>130.575454679763</v>
      </c>
    </row>
    <row r="312" spans="1:14" ht="12.75">
      <c r="A312" t="s">
        <v>272</v>
      </c>
      <c r="B312" s="1">
        <v>36797</v>
      </c>
      <c r="C312" s="2">
        <v>0.6424421296296297</v>
      </c>
      <c r="D312" t="s">
        <v>436</v>
      </c>
      <c r="E312">
        <v>0.671</v>
      </c>
      <c r="F312">
        <v>10.4992</v>
      </c>
      <c r="G312" t="s">
        <v>437</v>
      </c>
      <c r="H312">
        <v>1.663</v>
      </c>
      <c r="I312">
        <v>84.2313</v>
      </c>
      <c r="K312" s="2">
        <v>0.640972222222222</v>
      </c>
      <c r="L312" s="3">
        <f t="shared" si="23"/>
        <v>272.6409722222222</v>
      </c>
      <c r="M312">
        <f t="shared" si="25"/>
        <v>579.7395942617972</v>
      </c>
      <c r="N312">
        <f t="shared" si="27"/>
        <v>129.70658200467986</v>
      </c>
    </row>
    <row r="313" spans="1:14" ht="12.75">
      <c r="A313" t="s">
        <v>273</v>
      </c>
      <c r="B313" s="1">
        <v>36797</v>
      </c>
      <c r="C313" s="2">
        <v>0.644525462962963</v>
      </c>
      <c r="D313" t="s">
        <v>436</v>
      </c>
      <c r="E313">
        <v>0.673</v>
      </c>
      <c r="F313">
        <v>10.5816</v>
      </c>
      <c r="G313" t="s">
        <v>437</v>
      </c>
      <c r="H313">
        <v>1.663</v>
      </c>
      <c r="I313">
        <v>84.4237</v>
      </c>
      <c r="K313" s="2">
        <v>0.643055555555555</v>
      </c>
      <c r="L313" s="3">
        <f t="shared" si="23"/>
        <v>272.6430555555556</v>
      </c>
      <c r="M313">
        <f t="shared" si="25"/>
        <v>584.2895164051197</v>
      </c>
      <c r="N313">
        <f t="shared" si="27"/>
        <v>129.93191035443854</v>
      </c>
    </row>
    <row r="314" spans="1:14" ht="12.75">
      <c r="A314" t="s">
        <v>274</v>
      </c>
      <c r="B314" s="1">
        <v>36797</v>
      </c>
      <c r="C314" s="2">
        <v>0.6466087962962963</v>
      </c>
      <c r="D314" t="s">
        <v>436</v>
      </c>
      <c r="E314">
        <v>0.671</v>
      </c>
      <c r="F314">
        <v>10.8214</v>
      </c>
      <c r="G314" t="s">
        <v>437</v>
      </c>
      <c r="H314">
        <v>1.663</v>
      </c>
      <c r="I314">
        <v>80.8648</v>
      </c>
      <c r="K314" s="2">
        <v>0.645138888888888</v>
      </c>
      <c r="L314" s="3">
        <f t="shared" si="23"/>
        <v>272.6451388888889</v>
      </c>
      <c r="M314">
        <f t="shared" si="25"/>
        <v>597.5306733222162</v>
      </c>
      <c r="N314">
        <f t="shared" si="27"/>
        <v>125.76392145653674</v>
      </c>
    </row>
    <row r="315" spans="1:14" ht="12.75">
      <c r="A315" t="s">
        <v>275</v>
      </c>
      <c r="B315" s="1">
        <v>36797</v>
      </c>
      <c r="C315" s="2">
        <v>0.6486921296296296</v>
      </c>
      <c r="D315" t="s">
        <v>436</v>
      </c>
      <c r="E315">
        <v>0.671</v>
      </c>
      <c r="F315">
        <v>10.4979</v>
      </c>
      <c r="G315" t="s">
        <v>437</v>
      </c>
      <c r="H315">
        <v>1.663</v>
      </c>
      <c r="I315">
        <v>82.1791</v>
      </c>
      <c r="K315" s="2">
        <v>0.647222222222221</v>
      </c>
      <c r="L315" s="3">
        <f t="shared" si="23"/>
        <v>272.64722222222224</v>
      </c>
      <c r="M315">
        <f t="shared" si="25"/>
        <v>579.6678115095359</v>
      </c>
      <c r="N315">
        <f t="shared" si="27"/>
        <v>127.30315768360478</v>
      </c>
    </row>
    <row r="316" spans="1:14" ht="12.75">
      <c r="A316" t="s">
        <v>276</v>
      </c>
      <c r="B316" s="1">
        <v>36797</v>
      </c>
      <c r="C316" s="2">
        <v>0.650775462962963</v>
      </c>
      <c r="D316" t="s">
        <v>436</v>
      </c>
      <c r="E316">
        <v>0.673</v>
      </c>
      <c r="F316">
        <v>13.6184</v>
      </c>
      <c r="G316" t="s">
        <v>437</v>
      </c>
      <c r="H316">
        <v>1.665</v>
      </c>
      <c r="I316">
        <v>77.1904</v>
      </c>
      <c r="K316" s="2">
        <v>0.649305555555554</v>
      </c>
      <c r="L316" s="3">
        <f t="shared" si="23"/>
        <v>272.64930555555554</v>
      </c>
      <c r="M316">
        <f t="shared" si="25"/>
        <v>751.9740256871817</v>
      </c>
      <c r="N316">
        <f t="shared" si="27"/>
        <v>121.46066528006352</v>
      </c>
    </row>
    <row r="317" spans="1:14" ht="12.75">
      <c r="A317" t="s">
        <v>277</v>
      </c>
      <c r="B317" s="1">
        <v>36797</v>
      </c>
      <c r="C317" s="2">
        <v>0.6528703703703703</v>
      </c>
      <c r="D317" t="s">
        <v>436</v>
      </c>
      <c r="E317">
        <v>0.671</v>
      </c>
      <c r="F317">
        <v>11.7213</v>
      </c>
      <c r="G317" t="s">
        <v>437</v>
      </c>
      <c r="H317">
        <v>1.663</v>
      </c>
      <c r="I317">
        <v>76.8661</v>
      </c>
      <c r="K317" s="2">
        <v>0.651388888888888</v>
      </c>
      <c r="L317" s="3">
        <f t="shared" si="23"/>
        <v>272.6513888888889</v>
      </c>
      <c r="M317">
        <f t="shared" si="25"/>
        <v>647.2209031374583</v>
      </c>
      <c r="N317">
        <f t="shared" si="27"/>
        <v>121.08086286932158</v>
      </c>
    </row>
    <row r="318" spans="1:14" ht="12.75">
      <c r="A318" t="s">
        <v>278</v>
      </c>
      <c r="B318" s="1">
        <v>36797</v>
      </c>
      <c r="C318" s="2">
        <v>0.6549537037037038</v>
      </c>
      <c r="D318" t="s">
        <v>436</v>
      </c>
      <c r="E318">
        <v>0.671</v>
      </c>
      <c r="F318">
        <v>11.4634</v>
      </c>
      <c r="G318" t="s">
        <v>437</v>
      </c>
      <c r="H318">
        <v>1.663</v>
      </c>
      <c r="I318">
        <v>75.53</v>
      </c>
      <c r="K318" s="2">
        <v>0.653472222222222</v>
      </c>
      <c r="L318" s="3">
        <f t="shared" si="23"/>
        <v>272.6534722222222</v>
      </c>
      <c r="M318">
        <f t="shared" si="25"/>
        <v>632.9803094388797</v>
      </c>
      <c r="N318">
        <f t="shared" si="27"/>
        <v>119.51609567538904</v>
      </c>
    </row>
    <row r="319" spans="1:14" ht="12.75">
      <c r="A319" t="s">
        <v>279</v>
      </c>
      <c r="B319" s="1">
        <v>36797</v>
      </c>
      <c r="C319" s="2">
        <v>0.657037037037037</v>
      </c>
      <c r="D319" t="s">
        <v>436</v>
      </c>
      <c r="E319">
        <v>0.676</v>
      </c>
      <c r="F319">
        <v>11.3227</v>
      </c>
      <c r="G319" t="s">
        <v>437</v>
      </c>
      <c r="H319">
        <v>1.668</v>
      </c>
      <c r="I319">
        <v>82.7486</v>
      </c>
      <c r="K319" s="2">
        <v>0.655555555555555</v>
      </c>
      <c r="L319" s="3">
        <f t="shared" si="23"/>
        <v>272.65555555555557</v>
      </c>
      <c r="M319">
        <f t="shared" si="25"/>
        <v>625.2112069441529</v>
      </c>
      <c r="N319">
        <f t="shared" si="27"/>
        <v>127.97012491430948</v>
      </c>
    </row>
    <row r="320" spans="1:14" ht="12.75">
      <c r="A320" t="s">
        <v>280</v>
      </c>
      <c r="B320" s="1">
        <v>36797</v>
      </c>
      <c r="C320" s="2">
        <v>0.6591203703703704</v>
      </c>
      <c r="D320" t="s">
        <v>436</v>
      </c>
      <c r="E320">
        <v>0.673</v>
      </c>
      <c r="F320">
        <v>10.6901</v>
      </c>
      <c r="G320" t="s">
        <v>437</v>
      </c>
      <c r="H320">
        <v>1.665</v>
      </c>
      <c r="I320">
        <v>80.3375</v>
      </c>
      <c r="K320" s="2">
        <v>0.657638888888888</v>
      </c>
      <c r="L320" s="3">
        <f t="shared" si="23"/>
        <v>272.65763888888887</v>
      </c>
      <c r="M320">
        <f t="shared" si="25"/>
        <v>590.2806153438393</v>
      </c>
      <c r="N320">
        <f t="shared" si="27"/>
        <v>125.14637655618449</v>
      </c>
    </row>
    <row r="321" spans="1:14" ht="12.75">
      <c r="A321" t="s">
        <v>281</v>
      </c>
      <c r="B321" s="1">
        <v>36797</v>
      </c>
      <c r="C321" s="2">
        <v>0.6612037037037037</v>
      </c>
      <c r="D321" t="s">
        <v>436</v>
      </c>
      <c r="E321">
        <v>0.673</v>
      </c>
      <c r="F321">
        <v>10.6716</v>
      </c>
      <c r="G321" t="s">
        <v>437</v>
      </c>
      <c r="H321">
        <v>1.665</v>
      </c>
      <c r="I321">
        <v>84.4816</v>
      </c>
      <c r="K321" s="2">
        <v>0.659722222222221</v>
      </c>
      <c r="L321" s="3">
        <f t="shared" si="23"/>
        <v>272.65972222222223</v>
      </c>
      <c r="M321">
        <f t="shared" si="25"/>
        <v>589.2590915616613</v>
      </c>
      <c r="N321">
        <f t="shared" si="27"/>
        <v>129.99971966551462</v>
      </c>
    </row>
    <row r="322" spans="1:14" ht="12.75">
      <c r="A322" t="s">
        <v>282</v>
      </c>
      <c r="B322" s="1">
        <v>36797</v>
      </c>
      <c r="C322" s="2">
        <v>0.6632870370370371</v>
      </c>
      <c r="D322" t="s">
        <v>436</v>
      </c>
      <c r="E322">
        <v>0.671</v>
      </c>
      <c r="F322">
        <v>11.4137</v>
      </c>
      <c r="G322" t="s">
        <v>437</v>
      </c>
      <c r="H322">
        <v>1.665</v>
      </c>
      <c r="I322">
        <v>82.7146</v>
      </c>
      <c r="K322" s="2">
        <v>0.661805555555555</v>
      </c>
      <c r="L322" s="3">
        <f t="shared" si="23"/>
        <v>272.66180555555553</v>
      </c>
      <c r="M322">
        <f t="shared" si="25"/>
        <v>630.2359996024339</v>
      </c>
      <c r="N322">
        <f t="shared" si="27"/>
        <v>127.93030597516295</v>
      </c>
    </row>
    <row r="323" spans="1:14" ht="12.75">
      <c r="A323" t="s">
        <v>283</v>
      </c>
      <c r="B323" s="1">
        <v>36797</v>
      </c>
      <c r="C323" s="2">
        <v>0.6653703703703704</v>
      </c>
      <c r="D323" t="s">
        <v>436</v>
      </c>
      <c r="E323">
        <v>0.671</v>
      </c>
      <c r="F323">
        <v>10.0691</v>
      </c>
      <c r="G323" t="s">
        <v>437</v>
      </c>
      <c r="H323">
        <v>1.663</v>
      </c>
      <c r="I323">
        <v>86.1039</v>
      </c>
      <c r="K323" s="2">
        <v>0.663888888888888</v>
      </c>
      <c r="L323" s="3">
        <f t="shared" si="23"/>
        <v>272.6638888888889</v>
      </c>
      <c r="M323">
        <f t="shared" si="25"/>
        <v>555.9905467637021</v>
      </c>
      <c r="N323">
        <f t="shared" si="27"/>
        <v>131.8996686354396</v>
      </c>
    </row>
    <row r="324" spans="1:14" ht="12.75">
      <c r="A324" t="s">
        <v>284</v>
      </c>
      <c r="B324" s="1">
        <v>36797</v>
      </c>
      <c r="C324" s="2">
        <v>0.6674652777777778</v>
      </c>
      <c r="D324" t="s">
        <v>436</v>
      </c>
      <c r="E324">
        <v>0.671</v>
      </c>
      <c r="F324">
        <v>10.1089</v>
      </c>
      <c r="G324" t="s">
        <v>437</v>
      </c>
      <c r="H324">
        <v>1.663</v>
      </c>
      <c r="I324">
        <v>85.8885</v>
      </c>
      <c r="K324" s="2">
        <v>0.665972222222221</v>
      </c>
      <c r="L324" s="3">
        <f t="shared" si="23"/>
        <v>272.6659722222222</v>
      </c>
      <c r="M324">
        <f t="shared" si="25"/>
        <v>558.1882033329283</v>
      </c>
      <c r="N324">
        <f t="shared" si="27"/>
        <v>131.6474039444935</v>
      </c>
    </row>
    <row r="325" spans="1:14" ht="12.75">
      <c r="A325" t="s">
        <v>285</v>
      </c>
      <c r="B325" s="1">
        <v>36797</v>
      </c>
      <c r="C325" s="2">
        <v>0.6695486111111112</v>
      </c>
      <c r="D325" t="s">
        <v>436</v>
      </c>
      <c r="E325">
        <v>0.676</v>
      </c>
      <c r="F325">
        <v>10.9151</v>
      </c>
      <c r="G325" t="s">
        <v>437</v>
      </c>
      <c r="H325">
        <v>1.668</v>
      </c>
      <c r="I325">
        <v>87.8919</v>
      </c>
      <c r="K325" s="2">
        <v>0.668055555555555</v>
      </c>
      <c r="L325" s="3">
        <f t="shared" si="23"/>
        <v>272.66805555555555</v>
      </c>
      <c r="M325">
        <f t="shared" si="25"/>
        <v>602.7045532351933</v>
      </c>
      <c r="N325">
        <f t="shared" si="27"/>
        <v>133.99367637644062</v>
      </c>
    </row>
    <row r="326" spans="1:14" ht="12.75">
      <c r="A326" t="s">
        <v>286</v>
      </c>
      <c r="B326" s="1">
        <v>36797</v>
      </c>
      <c r="C326" s="2">
        <v>0.6716319444444445</v>
      </c>
      <c r="D326" t="s">
        <v>436</v>
      </c>
      <c r="E326">
        <v>0.671</v>
      </c>
      <c r="F326">
        <v>10.8219</v>
      </c>
      <c r="G326" t="s">
        <v>437</v>
      </c>
      <c r="H326">
        <v>1.665</v>
      </c>
      <c r="I326">
        <v>89.2197</v>
      </c>
      <c r="K326" s="2">
        <v>0.670138888888888</v>
      </c>
      <c r="L326" s="3">
        <f aca="true" t="shared" si="28" ref="L326:L389">B326-DATE(1999,12,31)+K326</f>
        <v>272.6701388888889</v>
      </c>
      <c r="M326">
        <f t="shared" si="25"/>
        <v>597.5582820730858</v>
      </c>
      <c r="N326">
        <f t="shared" si="27"/>
        <v>135.54872306464037</v>
      </c>
    </row>
    <row r="327" spans="1:14" ht="12.75">
      <c r="A327" t="s">
        <v>287</v>
      </c>
      <c r="B327" s="1">
        <v>36797</v>
      </c>
      <c r="C327" s="2">
        <v>0.6737152777777777</v>
      </c>
      <c r="D327" t="s">
        <v>436</v>
      </c>
      <c r="E327">
        <v>0.673</v>
      </c>
      <c r="F327">
        <v>10.4491</v>
      </c>
      <c r="G327" t="s">
        <v>437</v>
      </c>
      <c r="H327">
        <v>1.665</v>
      </c>
      <c r="I327">
        <v>88.7948</v>
      </c>
      <c r="K327" s="2">
        <v>0.672222222222221</v>
      </c>
      <c r="L327" s="3">
        <f t="shared" si="28"/>
        <v>272.6722222222222</v>
      </c>
      <c r="M327">
        <f t="shared" si="25"/>
        <v>576.9731974246556</v>
      </c>
      <c r="N327">
        <f t="shared" si="27"/>
        <v>135.05110343983537</v>
      </c>
    </row>
    <row r="328" spans="1:14" ht="12.75">
      <c r="A328" t="s">
        <v>288</v>
      </c>
      <c r="B328" s="1">
        <v>36797</v>
      </c>
      <c r="C328" s="2">
        <v>0.6757986111111111</v>
      </c>
      <c r="D328" t="s">
        <v>436</v>
      </c>
      <c r="E328">
        <v>0.673</v>
      </c>
      <c r="F328">
        <v>10.2702</v>
      </c>
      <c r="G328" t="s">
        <v>437</v>
      </c>
      <c r="H328">
        <v>1.665</v>
      </c>
      <c r="I328">
        <v>86.4658</v>
      </c>
      <c r="K328" s="2">
        <v>0.674305555555555</v>
      </c>
      <c r="L328" s="3">
        <f t="shared" si="28"/>
        <v>272.6743055555556</v>
      </c>
      <c r="M328">
        <f t="shared" si="25"/>
        <v>567.0947863634857</v>
      </c>
      <c r="N328">
        <f t="shared" si="27"/>
        <v>132.32350610829658</v>
      </c>
    </row>
    <row r="329" spans="1:14" ht="12.75">
      <c r="A329" t="s">
        <v>444</v>
      </c>
      <c r="B329" s="1">
        <v>36797</v>
      </c>
      <c r="C329">
        <f>AVERAGE(C328,C331)</f>
        <v>0.6789293981481481</v>
      </c>
      <c r="D329" t="s">
        <v>436</v>
      </c>
      <c r="E329" t="s">
        <v>444</v>
      </c>
      <c r="F329" t="s">
        <v>444</v>
      </c>
      <c r="G329" t="s">
        <v>437</v>
      </c>
      <c r="H329" t="s">
        <v>444</v>
      </c>
      <c r="I329" t="s">
        <v>444</v>
      </c>
      <c r="K329" s="2">
        <v>0.676388888888888</v>
      </c>
      <c r="L329" s="3">
        <f t="shared" si="28"/>
        <v>272.6763888888889</v>
      </c>
      <c r="M329" t="s">
        <v>444</v>
      </c>
      <c r="N329" t="s">
        <v>444</v>
      </c>
    </row>
    <row r="330" spans="1:14" ht="12.75">
      <c r="A330" t="s">
        <v>444</v>
      </c>
      <c r="B330" s="1">
        <v>36797</v>
      </c>
      <c r="C330">
        <f>AVERAGE(C329,C331)</f>
        <v>0.6804947916666666</v>
      </c>
      <c r="D330" t="s">
        <v>436</v>
      </c>
      <c r="E330" t="s">
        <v>444</v>
      </c>
      <c r="F330" t="s">
        <v>444</v>
      </c>
      <c r="G330" t="s">
        <v>437</v>
      </c>
      <c r="H330" t="s">
        <v>444</v>
      </c>
      <c r="I330" t="s">
        <v>444</v>
      </c>
      <c r="K330" s="2">
        <v>0.678472222222221</v>
      </c>
      <c r="L330" s="3">
        <f t="shared" si="28"/>
        <v>272.67847222222224</v>
      </c>
      <c r="M330" t="s">
        <v>444</v>
      </c>
      <c r="N330" t="s">
        <v>444</v>
      </c>
    </row>
    <row r="331" spans="1:14" ht="12.75">
      <c r="A331" t="s">
        <v>289</v>
      </c>
      <c r="B331" s="1">
        <v>36797</v>
      </c>
      <c r="C331" s="2">
        <v>0.6820601851851852</v>
      </c>
      <c r="D331" t="s">
        <v>436</v>
      </c>
      <c r="E331">
        <v>0.673</v>
      </c>
      <c r="F331">
        <v>9.7585</v>
      </c>
      <c r="G331" t="s">
        <v>437</v>
      </c>
      <c r="H331">
        <v>1.663</v>
      </c>
      <c r="I331">
        <v>88.2356</v>
      </c>
      <c r="K331" s="2">
        <v>0.680555555555554</v>
      </c>
      <c r="L331" s="3">
        <f t="shared" si="28"/>
        <v>272.68055555555554</v>
      </c>
      <c r="M331">
        <f t="shared" si="25"/>
        <v>538.8399907234597</v>
      </c>
      <c r="N331">
        <f>(277-103)/(-62+(AVERAGE($P$207,$P$367)))*I331+277-((277-103)/(-62+(AVERAGE($P$207,$P$367)))*210)</f>
        <v>134.39619900540148</v>
      </c>
    </row>
    <row r="332" spans="1:14" ht="12.75">
      <c r="A332" t="s">
        <v>290</v>
      </c>
      <c r="B332" s="1">
        <v>36797</v>
      </c>
      <c r="C332" s="2">
        <v>0.6841435185185185</v>
      </c>
      <c r="D332" t="s">
        <v>436</v>
      </c>
      <c r="E332">
        <v>0.673</v>
      </c>
      <c r="F332">
        <v>10.6406</v>
      </c>
      <c r="G332" t="s">
        <v>437</v>
      </c>
      <c r="H332">
        <v>1.663</v>
      </c>
      <c r="I332">
        <v>88.5153</v>
      </c>
      <c r="K332" s="2">
        <v>0.682638888888888</v>
      </c>
      <c r="L332" s="3">
        <f t="shared" si="28"/>
        <v>272.6826388888889</v>
      </c>
      <c r="M332">
        <f t="shared" si="25"/>
        <v>587.5473490077413</v>
      </c>
      <c r="N332">
        <f>(277-103)/(-62+(AVERAGE($P$207,$P$367)))*I332+277-((277-103)/(-62+(AVERAGE($P$207,$P$367)))*210)</f>
        <v>134.72376833714534</v>
      </c>
    </row>
    <row r="333" spans="1:14" ht="12.75">
      <c r="A333" t="s">
        <v>291</v>
      </c>
      <c r="B333" s="1">
        <v>36797</v>
      </c>
      <c r="C333" s="2">
        <v>0.6862268518518518</v>
      </c>
      <c r="D333" t="s">
        <v>436</v>
      </c>
      <c r="E333">
        <v>0.671</v>
      </c>
      <c r="F333">
        <v>9.8268</v>
      </c>
      <c r="G333" t="s">
        <v>437</v>
      </c>
      <c r="H333">
        <v>1.661</v>
      </c>
      <c r="I333">
        <v>92.8695</v>
      </c>
      <c r="K333" s="2">
        <v>0.684722222222221</v>
      </c>
      <c r="L333" s="3">
        <f t="shared" si="28"/>
        <v>272.6847222222222</v>
      </c>
      <c r="M333">
        <f t="shared" si="25"/>
        <v>542.6113460922573</v>
      </c>
      <c r="N333">
        <f>(277-103)/(-62+(AVERAGE($P$207,$P$367)))*I333+277-((277-103)/(-62+(AVERAGE($P$207,$P$367)))*210)</f>
        <v>139.82316906749574</v>
      </c>
    </row>
    <row r="334" spans="1:14" ht="12.75">
      <c r="A334" t="s">
        <v>292</v>
      </c>
      <c r="B334" s="1">
        <v>36797</v>
      </c>
      <c r="C334" s="2">
        <v>0.6883101851851853</v>
      </c>
      <c r="D334" t="s">
        <v>436</v>
      </c>
      <c r="E334">
        <v>0.673</v>
      </c>
      <c r="F334">
        <v>9.7938</v>
      </c>
      <c r="G334" t="s">
        <v>437</v>
      </c>
      <c r="H334">
        <v>1.663</v>
      </c>
      <c r="I334">
        <v>91.4372</v>
      </c>
      <c r="K334" s="2">
        <v>0.686805555555555</v>
      </c>
      <c r="L334" s="3">
        <f t="shared" si="28"/>
        <v>272.68680555555557</v>
      </c>
      <c r="M334">
        <f t="shared" si="25"/>
        <v>540.7891685348587</v>
      </c>
      <c r="N334">
        <f>(277-103)/(-62+(AVERAGE($P$207,$P$367)))*I334+277-((277-103)/(-62+(AVERAGE($P$207,$P$367)))*210)</f>
        <v>138.1457376986838</v>
      </c>
    </row>
    <row r="335" spans="1:14" ht="12.75">
      <c r="A335" t="s">
        <v>444</v>
      </c>
      <c r="B335" s="1">
        <v>36797</v>
      </c>
      <c r="C335">
        <f>AVERAGE(C334,C336)</f>
        <v>0.6903935185185186</v>
      </c>
      <c r="D335" t="s">
        <v>436</v>
      </c>
      <c r="E335" t="s">
        <v>444</v>
      </c>
      <c r="F335" t="s">
        <v>444</v>
      </c>
      <c r="G335" t="s">
        <v>437</v>
      </c>
      <c r="H335" t="s">
        <v>444</v>
      </c>
      <c r="I335" t="s">
        <v>444</v>
      </c>
      <c r="K335" s="2">
        <v>0.688888888888888</v>
      </c>
      <c r="L335" s="3">
        <f t="shared" si="28"/>
        <v>272.68888888888887</v>
      </c>
      <c r="M335" t="s">
        <v>444</v>
      </c>
      <c r="N335" t="s">
        <v>444</v>
      </c>
    </row>
    <row r="336" spans="1:14" ht="12.75">
      <c r="A336" t="s">
        <v>293</v>
      </c>
      <c r="B336" s="1">
        <v>36797</v>
      </c>
      <c r="C336" s="2">
        <v>0.6924768518518518</v>
      </c>
      <c r="D336" t="s">
        <v>436</v>
      </c>
      <c r="E336">
        <v>0.673</v>
      </c>
      <c r="F336">
        <v>12.3007</v>
      </c>
      <c r="G336" t="s">
        <v>437</v>
      </c>
      <c r="H336">
        <v>1.663</v>
      </c>
      <c r="I336">
        <v>88.588</v>
      </c>
      <c r="K336" s="2">
        <v>0.690972222222221</v>
      </c>
      <c r="L336" s="3">
        <f t="shared" si="28"/>
        <v>272.69097222222223</v>
      </c>
      <c r="M336">
        <f t="shared" si="25"/>
        <v>679.2139236452385</v>
      </c>
      <c r="N336">
        <f aca="true" t="shared" si="29" ref="N336:N351">(277-103)/(-62+(AVERAGE($P$207,$P$367)))*I336+277-((277-103)/(-62+(AVERAGE($P$207,$P$367)))*210)</f>
        <v>134.8089105982028</v>
      </c>
    </row>
    <row r="337" spans="1:14" ht="12.75">
      <c r="A337" t="s">
        <v>294</v>
      </c>
      <c r="B337" s="1">
        <v>36797</v>
      </c>
      <c r="C337" s="2">
        <v>0.6945717592592593</v>
      </c>
      <c r="D337" t="s">
        <v>436</v>
      </c>
      <c r="E337">
        <v>0.673</v>
      </c>
      <c r="F337">
        <v>11.3533</v>
      </c>
      <c r="G337" t="s">
        <v>437</v>
      </c>
      <c r="H337">
        <v>1.663</v>
      </c>
      <c r="I337">
        <v>91.4841</v>
      </c>
      <c r="K337" s="2">
        <v>0.693055555555555</v>
      </c>
      <c r="L337" s="3">
        <f t="shared" si="28"/>
        <v>272.69305555555553</v>
      </c>
      <c r="M337">
        <f aca="true" t="shared" si="30" ref="M337:M364">500*F337/AVERAGE($Q$367,$Q$207)</f>
        <v>626.9008624973771</v>
      </c>
      <c r="N337">
        <f t="shared" si="29"/>
        <v>138.20066441180066</v>
      </c>
    </row>
    <row r="338" spans="1:14" ht="12.75">
      <c r="A338" t="s">
        <v>295</v>
      </c>
      <c r="B338" s="1">
        <v>36797</v>
      </c>
      <c r="C338" s="2">
        <v>0.6966550925925926</v>
      </c>
      <c r="D338" t="s">
        <v>436</v>
      </c>
      <c r="E338">
        <v>0.671</v>
      </c>
      <c r="F338">
        <v>10.5677</v>
      </c>
      <c r="G338" t="s">
        <v>437</v>
      </c>
      <c r="H338">
        <v>1.663</v>
      </c>
      <c r="I338">
        <v>87.9063</v>
      </c>
      <c r="K338" s="2">
        <v>0.695138888888888</v>
      </c>
      <c r="L338" s="3">
        <f t="shared" si="28"/>
        <v>272.6951388888889</v>
      </c>
      <c r="M338">
        <f t="shared" si="30"/>
        <v>583.5219931309427</v>
      </c>
      <c r="N338">
        <f t="shared" si="29"/>
        <v>134.01054086831445</v>
      </c>
    </row>
    <row r="339" spans="1:14" ht="12.75">
      <c r="A339" t="s">
        <v>296</v>
      </c>
      <c r="B339" s="1">
        <v>36797</v>
      </c>
      <c r="C339" s="2">
        <v>0.6987384259259258</v>
      </c>
      <c r="D339" t="s">
        <v>436</v>
      </c>
      <c r="E339">
        <v>0.671</v>
      </c>
      <c r="F339">
        <v>11.0487</v>
      </c>
      <c r="G339" t="s">
        <v>437</v>
      </c>
      <c r="H339">
        <v>1.663</v>
      </c>
      <c r="I339">
        <v>91.3115</v>
      </c>
      <c r="K339" s="2">
        <v>0.697222222222221</v>
      </c>
      <c r="L339" s="3">
        <f t="shared" si="28"/>
        <v>272.6972222222222</v>
      </c>
      <c r="M339">
        <f t="shared" si="30"/>
        <v>610.0816114675707</v>
      </c>
      <c r="N339">
        <f t="shared" si="29"/>
        <v>137.9985247383685</v>
      </c>
    </row>
    <row r="340" spans="1:14" ht="12.75">
      <c r="A340" t="s">
        <v>297</v>
      </c>
      <c r="B340" s="1">
        <v>36797</v>
      </c>
      <c r="C340" s="2">
        <v>0.7008796296296297</v>
      </c>
      <c r="D340" t="s">
        <v>436</v>
      </c>
      <c r="E340">
        <v>0.673</v>
      </c>
      <c r="F340">
        <v>10.1243</v>
      </c>
      <c r="G340" t="s">
        <v>437</v>
      </c>
      <c r="H340">
        <v>1.663</v>
      </c>
      <c r="I340">
        <v>88.9795</v>
      </c>
      <c r="K340" s="2">
        <v>0.699305555555555</v>
      </c>
      <c r="L340" s="3">
        <f t="shared" si="28"/>
        <v>272.69930555555555</v>
      </c>
      <c r="M340">
        <f t="shared" si="30"/>
        <v>559.0385528597143</v>
      </c>
      <c r="N340">
        <f t="shared" si="29"/>
        <v>135.26741397102265</v>
      </c>
    </row>
    <row r="341" spans="1:14" ht="12.75">
      <c r="A341" t="s">
        <v>298</v>
      </c>
      <c r="B341" s="1">
        <v>36797</v>
      </c>
      <c r="C341" s="2">
        <v>0.7029050925925926</v>
      </c>
      <c r="D341" t="s">
        <v>436</v>
      </c>
      <c r="E341">
        <v>0.673</v>
      </c>
      <c r="F341">
        <v>10.0913</v>
      </c>
      <c r="G341" t="s">
        <v>437</v>
      </c>
      <c r="H341">
        <v>1.663</v>
      </c>
      <c r="I341">
        <v>91.2832</v>
      </c>
      <c r="K341" s="2">
        <v>0.701388888888888</v>
      </c>
      <c r="L341" s="3">
        <f t="shared" si="28"/>
        <v>272.7013888888889</v>
      </c>
      <c r="M341">
        <f t="shared" si="30"/>
        <v>557.2163753023158</v>
      </c>
      <c r="N341">
        <f t="shared" si="29"/>
        <v>137.9653813272553</v>
      </c>
    </row>
    <row r="342" spans="1:14" ht="12.75">
      <c r="A342" t="s">
        <v>299</v>
      </c>
      <c r="B342" s="1">
        <v>36797</v>
      </c>
      <c r="C342" s="2">
        <v>0.7049884259259259</v>
      </c>
      <c r="D342" t="s">
        <v>436</v>
      </c>
      <c r="E342">
        <v>0.673</v>
      </c>
      <c r="F342">
        <v>10.0079</v>
      </c>
      <c r="G342" t="s">
        <v>437</v>
      </c>
      <c r="H342">
        <v>1.663</v>
      </c>
      <c r="I342">
        <v>89.3879</v>
      </c>
      <c r="K342" s="2">
        <v>0.703472222222221</v>
      </c>
      <c r="L342" s="3">
        <f t="shared" si="28"/>
        <v>272.7034722222222</v>
      </c>
      <c r="M342">
        <f t="shared" si="30"/>
        <v>552.6112356572538</v>
      </c>
      <c r="N342">
        <f t="shared" si="29"/>
        <v>135.74570969888887</v>
      </c>
    </row>
    <row r="343" spans="1:14" ht="12.75">
      <c r="A343" t="s">
        <v>300</v>
      </c>
      <c r="B343" s="1">
        <v>36797</v>
      </c>
      <c r="C343" s="2">
        <v>0.7070717592592594</v>
      </c>
      <c r="D343" t="s">
        <v>436</v>
      </c>
      <c r="E343">
        <v>0.676</v>
      </c>
      <c r="F343">
        <v>10.6684</v>
      </c>
      <c r="G343" t="s">
        <v>437</v>
      </c>
      <c r="H343">
        <v>1.666</v>
      </c>
      <c r="I343">
        <v>91.6145</v>
      </c>
      <c r="K343" s="2">
        <v>0.705555555555555</v>
      </c>
      <c r="L343" s="3">
        <f t="shared" si="28"/>
        <v>272.7055555555556</v>
      </c>
      <c r="M343">
        <f t="shared" si="30"/>
        <v>589.0823955560953</v>
      </c>
      <c r="N343">
        <f t="shared" si="29"/>
        <v>138.35338175488042</v>
      </c>
    </row>
    <row r="344" spans="1:14" ht="12.75">
      <c r="A344" t="s">
        <v>301</v>
      </c>
      <c r="B344" s="1">
        <v>36797</v>
      </c>
      <c r="C344" s="2">
        <v>0.7091666666666666</v>
      </c>
      <c r="D344" t="s">
        <v>436</v>
      </c>
      <c r="E344">
        <v>0.673</v>
      </c>
      <c r="F344">
        <v>10.3094</v>
      </c>
      <c r="G344" t="s">
        <v>437</v>
      </c>
      <c r="H344">
        <v>1.663</v>
      </c>
      <c r="I344">
        <v>88.9034</v>
      </c>
      <c r="K344" s="2">
        <v>0.707638888888888</v>
      </c>
      <c r="L344" s="3">
        <f t="shared" si="28"/>
        <v>272.7076388888889</v>
      </c>
      <c r="M344">
        <f t="shared" si="30"/>
        <v>569.2593124316683</v>
      </c>
      <c r="N344">
        <f t="shared" si="29"/>
        <v>135.17828981605052</v>
      </c>
    </row>
    <row r="345" spans="1:14" ht="12.75">
      <c r="A345" t="s">
        <v>302</v>
      </c>
      <c r="B345" s="1">
        <v>36797</v>
      </c>
      <c r="C345" s="2">
        <v>0.71125</v>
      </c>
      <c r="D345" t="s">
        <v>436</v>
      </c>
      <c r="E345">
        <v>0.671</v>
      </c>
      <c r="F345">
        <v>9.8825</v>
      </c>
      <c r="G345" t="s">
        <v>437</v>
      </c>
      <c r="H345">
        <v>1.663</v>
      </c>
      <c r="I345">
        <v>90.0884</v>
      </c>
      <c r="K345" s="2">
        <v>0.709722222222221</v>
      </c>
      <c r="L345" s="3">
        <f t="shared" si="28"/>
        <v>272.70972222222224</v>
      </c>
      <c r="M345">
        <f t="shared" si="30"/>
        <v>545.6869609391392</v>
      </c>
      <c r="N345">
        <f t="shared" si="29"/>
        <v>136.5660969598347</v>
      </c>
    </row>
    <row r="346" spans="1:14" ht="12.75">
      <c r="A346" t="s">
        <v>303</v>
      </c>
      <c r="B346" s="1">
        <v>36797</v>
      </c>
      <c r="C346" s="2">
        <v>0.7133333333333334</v>
      </c>
      <c r="D346" t="s">
        <v>436</v>
      </c>
      <c r="E346">
        <v>0.671</v>
      </c>
      <c r="F346">
        <v>10.0902</v>
      </c>
      <c r="G346" t="s">
        <v>437</v>
      </c>
      <c r="H346">
        <v>1.663</v>
      </c>
      <c r="I346">
        <v>91.8384</v>
      </c>
      <c r="K346" s="2">
        <v>0.711805555555554</v>
      </c>
      <c r="L346" s="3">
        <f t="shared" si="28"/>
        <v>272.71180555555554</v>
      </c>
      <c r="M346">
        <f t="shared" si="30"/>
        <v>557.1556360504024</v>
      </c>
      <c r="N346">
        <f t="shared" si="29"/>
        <v>138.61560118061314</v>
      </c>
    </row>
    <row r="347" spans="1:14" ht="12.75">
      <c r="A347" t="s">
        <v>304</v>
      </c>
      <c r="B347" s="1">
        <v>36797</v>
      </c>
      <c r="C347" s="2">
        <v>0.7154166666666667</v>
      </c>
      <c r="D347" t="s">
        <v>436</v>
      </c>
      <c r="E347">
        <v>0.671</v>
      </c>
      <c r="F347">
        <v>10.1329</v>
      </c>
      <c r="G347" t="s">
        <v>437</v>
      </c>
      <c r="H347">
        <v>1.661</v>
      </c>
      <c r="I347">
        <v>90.6169</v>
      </c>
      <c r="K347" s="2">
        <v>0.713888888888888</v>
      </c>
      <c r="L347" s="3">
        <f t="shared" si="28"/>
        <v>272.7138888888889</v>
      </c>
      <c r="M347">
        <f t="shared" si="30"/>
        <v>559.5134233746727</v>
      </c>
      <c r="N347">
        <f t="shared" si="29"/>
        <v>137.18504723450982</v>
      </c>
    </row>
    <row r="348" spans="1:14" ht="12.75">
      <c r="A348" t="s">
        <v>305</v>
      </c>
      <c r="B348" s="1">
        <v>36797</v>
      </c>
      <c r="C348" s="2">
        <v>0.7175</v>
      </c>
      <c r="D348" t="s">
        <v>436</v>
      </c>
      <c r="E348">
        <v>0.673</v>
      </c>
      <c r="F348">
        <v>10.1172</v>
      </c>
      <c r="G348" t="s">
        <v>437</v>
      </c>
      <c r="H348">
        <v>1.663</v>
      </c>
      <c r="I348">
        <v>89.7154</v>
      </c>
      <c r="K348" s="2">
        <v>0.715972222222221</v>
      </c>
      <c r="L348" s="3">
        <f t="shared" si="28"/>
        <v>272.7159722222222</v>
      </c>
      <c r="M348">
        <f t="shared" si="30"/>
        <v>558.646508597365</v>
      </c>
      <c r="N348">
        <f t="shared" si="29"/>
        <v>136.12925977449171</v>
      </c>
    </row>
    <row r="349" spans="1:14" ht="12.75">
      <c r="A349" t="s">
        <v>306</v>
      </c>
      <c r="B349" s="1">
        <v>36797</v>
      </c>
      <c r="C349" s="2">
        <v>0.7196412037037038</v>
      </c>
      <c r="D349" t="s">
        <v>436</v>
      </c>
      <c r="E349">
        <v>0.673</v>
      </c>
      <c r="F349">
        <v>9.6653</v>
      </c>
      <c r="G349" t="s">
        <v>437</v>
      </c>
      <c r="H349">
        <v>1.661</v>
      </c>
      <c r="I349">
        <v>90.9677</v>
      </c>
      <c r="K349" s="2">
        <v>0.718055555555555</v>
      </c>
      <c r="L349" s="3">
        <f t="shared" si="28"/>
        <v>272.71805555555557</v>
      </c>
      <c r="M349">
        <f t="shared" si="30"/>
        <v>533.6937195613522</v>
      </c>
      <c r="N349">
        <f t="shared" si="29"/>
        <v>137.59588499488072</v>
      </c>
    </row>
    <row r="350" spans="1:14" ht="12.75">
      <c r="A350" t="s">
        <v>307</v>
      </c>
      <c r="B350" s="1">
        <v>36797</v>
      </c>
      <c r="C350" s="2">
        <v>0.7216666666666667</v>
      </c>
      <c r="D350" t="s">
        <v>436</v>
      </c>
      <c r="E350">
        <v>0.671</v>
      </c>
      <c r="F350">
        <v>10.3519</v>
      </c>
      <c r="G350" t="s">
        <v>437</v>
      </c>
      <c r="H350">
        <v>1.661</v>
      </c>
      <c r="I350">
        <v>90.9425</v>
      </c>
      <c r="K350" s="2">
        <v>0.720138888888888</v>
      </c>
      <c r="L350" s="3">
        <f t="shared" si="28"/>
        <v>272.72013888888887</v>
      </c>
      <c r="M350">
        <f t="shared" si="30"/>
        <v>571.6060562555908</v>
      </c>
      <c r="N350">
        <f t="shared" si="29"/>
        <v>137.5663721341015</v>
      </c>
    </row>
    <row r="351" spans="1:14" ht="12.75">
      <c r="A351" t="s">
        <v>308</v>
      </c>
      <c r="B351" s="1">
        <v>36797</v>
      </c>
      <c r="C351" s="2">
        <v>0.723761574074074</v>
      </c>
      <c r="D351" t="s">
        <v>436</v>
      </c>
      <c r="E351">
        <v>0.673</v>
      </c>
      <c r="F351">
        <v>10.0539</v>
      </c>
      <c r="G351" t="s">
        <v>437</v>
      </c>
      <c r="H351">
        <v>1.661</v>
      </c>
      <c r="I351">
        <v>92.7556</v>
      </c>
      <c r="K351" s="2">
        <v>0.722222222222221</v>
      </c>
      <c r="L351" s="3">
        <f t="shared" si="28"/>
        <v>272.72222222222223</v>
      </c>
      <c r="M351">
        <f t="shared" si="30"/>
        <v>555.151240737264</v>
      </c>
      <c r="N351">
        <f t="shared" si="29"/>
        <v>139.6897756213548</v>
      </c>
    </row>
    <row r="352" spans="1:14" ht="12.75">
      <c r="A352" t="s">
        <v>444</v>
      </c>
      <c r="B352" s="1">
        <v>36797</v>
      </c>
      <c r="C352">
        <f>AVERAGE(C351,C353)</f>
        <v>0.7258449074074074</v>
      </c>
      <c r="D352" t="s">
        <v>436</v>
      </c>
      <c r="E352" t="s">
        <v>444</v>
      </c>
      <c r="F352" t="s">
        <v>444</v>
      </c>
      <c r="G352" t="s">
        <v>437</v>
      </c>
      <c r="H352" t="s">
        <v>444</v>
      </c>
      <c r="I352" t="s">
        <v>444</v>
      </c>
      <c r="K352" s="2">
        <v>0.724305555555555</v>
      </c>
      <c r="L352" s="3">
        <f t="shared" si="28"/>
        <v>272.72430555555553</v>
      </c>
      <c r="M352" t="s">
        <v>444</v>
      </c>
      <c r="N352" t="s">
        <v>444</v>
      </c>
    </row>
    <row r="353" spans="1:14" ht="12.75">
      <c r="A353" t="s">
        <v>309</v>
      </c>
      <c r="B353" s="1">
        <v>36797</v>
      </c>
      <c r="C353" s="2">
        <v>0.7279282407407407</v>
      </c>
      <c r="D353" t="s">
        <v>436</v>
      </c>
      <c r="E353">
        <v>0.673</v>
      </c>
      <c r="F353">
        <v>9.9957</v>
      </c>
      <c r="G353" t="s">
        <v>437</v>
      </c>
      <c r="H353">
        <v>1.663</v>
      </c>
      <c r="I353">
        <v>91.5704</v>
      </c>
      <c r="K353" s="2">
        <v>0.726388888888888</v>
      </c>
      <c r="L353" s="3">
        <f t="shared" si="28"/>
        <v>272.7263888888889</v>
      </c>
      <c r="M353">
        <f t="shared" si="30"/>
        <v>551.9375821360337</v>
      </c>
      <c r="N353">
        <f>(277-103)/(-62+(AVERAGE($P$207,$P$367)))*I353+277-((277-103)/(-62+(AVERAGE($P$207,$P$367)))*210)</f>
        <v>138.3017342485168</v>
      </c>
    </row>
    <row r="354" spans="1:14" ht="12.75">
      <c r="A354" t="s">
        <v>310</v>
      </c>
      <c r="B354" s="1">
        <v>36797</v>
      </c>
      <c r="C354" s="2">
        <v>0.7300115740740741</v>
      </c>
      <c r="D354" t="s">
        <v>436</v>
      </c>
      <c r="E354">
        <v>0.671</v>
      </c>
      <c r="F354">
        <v>9.7651</v>
      </c>
      <c r="G354" t="s">
        <v>437</v>
      </c>
      <c r="H354">
        <v>1.663</v>
      </c>
      <c r="I354">
        <v>92.9523</v>
      </c>
      <c r="K354" s="2">
        <v>0.728472222222221</v>
      </c>
      <c r="L354" s="3">
        <f t="shared" si="28"/>
        <v>272.7284722222222</v>
      </c>
      <c r="M354">
        <f t="shared" si="30"/>
        <v>539.2044262349393</v>
      </c>
      <c r="N354">
        <f>(277-103)/(-62+(AVERAGE($P$207,$P$367)))*I354+277-((277-103)/(-62+(AVERAGE($P$207,$P$367)))*210)</f>
        <v>139.9201398957703</v>
      </c>
    </row>
    <row r="355" spans="1:14" ht="12.75">
      <c r="A355" t="s">
        <v>444</v>
      </c>
      <c r="B355" s="1">
        <v>36797</v>
      </c>
      <c r="C355">
        <f>AVERAGE(C354,C356)</f>
        <v>0.7320949074074075</v>
      </c>
      <c r="D355" t="s">
        <v>436</v>
      </c>
      <c r="E355" t="s">
        <v>444</v>
      </c>
      <c r="F355" t="s">
        <v>444</v>
      </c>
      <c r="G355" t="s">
        <v>437</v>
      </c>
      <c r="H355" t="s">
        <v>444</v>
      </c>
      <c r="I355" t="s">
        <v>444</v>
      </c>
      <c r="K355" s="2">
        <v>0.730555555555555</v>
      </c>
      <c r="L355" s="3">
        <f t="shared" si="28"/>
        <v>272.73055555555555</v>
      </c>
      <c r="M355" t="s">
        <v>444</v>
      </c>
      <c r="N355" t="s">
        <v>444</v>
      </c>
    </row>
    <row r="356" spans="1:14" ht="12.75">
      <c r="A356" t="s">
        <v>311</v>
      </c>
      <c r="B356" s="1">
        <v>36797</v>
      </c>
      <c r="C356" s="2">
        <v>0.7341782407407407</v>
      </c>
      <c r="D356" t="s">
        <v>436</v>
      </c>
      <c r="E356">
        <v>0.673</v>
      </c>
      <c r="F356">
        <v>10.572</v>
      </c>
      <c r="G356" t="s">
        <v>437</v>
      </c>
      <c r="H356">
        <v>1.666</v>
      </c>
      <c r="I356">
        <v>88.8521</v>
      </c>
      <c r="K356" s="2">
        <v>0.732638888888888</v>
      </c>
      <c r="L356" s="3">
        <f t="shared" si="28"/>
        <v>272.7326388888889</v>
      </c>
      <c r="M356">
        <f t="shared" si="30"/>
        <v>583.759428388422</v>
      </c>
      <c r="N356">
        <f>(277-103)/(-62+(AVERAGE($P$207,$P$367)))*I356+277-((277-103)/(-62+(AVERAGE($P$207,$P$367)))*210)</f>
        <v>135.11821006375</v>
      </c>
    </row>
    <row r="357" spans="1:14" ht="12.75">
      <c r="A357" t="s">
        <v>312</v>
      </c>
      <c r="B357" s="1">
        <v>36797</v>
      </c>
      <c r="C357" s="2">
        <v>0.736261574074074</v>
      </c>
      <c r="D357" t="s">
        <v>436</v>
      </c>
      <c r="E357">
        <v>0.673</v>
      </c>
      <c r="F357">
        <v>9.3525</v>
      </c>
      <c r="G357" t="s">
        <v>437</v>
      </c>
      <c r="H357">
        <v>1.666</v>
      </c>
      <c r="I357">
        <v>93.7126</v>
      </c>
      <c r="K357" s="2">
        <v>0.734722222222221</v>
      </c>
      <c r="L357" s="3">
        <f t="shared" si="28"/>
        <v>272.7347222222222</v>
      </c>
      <c r="M357">
        <f t="shared" si="30"/>
        <v>516.421685017283</v>
      </c>
      <c r="N357">
        <f>(277-103)/(-62+(AVERAGE($P$207,$P$367)))*I357+277-((277-103)/(-62+(AVERAGE($P$207,$P$367)))*210)</f>
        <v>140.8105616438033</v>
      </c>
    </row>
    <row r="358" spans="1:14" ht="12.75">
      <c r="A358" t="s">
        <v>313</v>
      </c>
      <c r="B358" s="1">
        <v>36797</v>
      </c>
      <c r="C358" s="2">
        <v>0.7383564814814815</v>
      </c>
      <c r="D358" t="s">
        <v>436</v>
      </c>
      <c r="E358">
        <v>0.671</v>
      </c>
      <c r="F358">
        <v>10.0603</v>
      </c>
      <c r="G358" t="s">
        <v>437</v>
      </c>
      <c r="H358">
        <v>1.665</v>
      </c>
      <c r="I358">
        <v>93.8242</v>
      </c>
      <c r="K358" s="2">
        <v>0.736805555555555</v>
      </c>
      <c r="L358" s="3">
        <f t="shared" si="28"/>
        <v>272.7368055555556</v>
      </c>
      <c r="M358">
        <f t="shared" si="30"/>
        <v>555.5046327483958</v>
      </c>
      <c r="N358">
        <f>(277-103)/(-62+(AVERAGE($P$207,$P$367)))*I358+277-((277-103)/(-62+(AVERAGE($P$207,$P$367)))*210)</f>
        <v>140.94126145582553</v>
      </c>
    </row>
    <row r="359" spans="1:14" ht="12.75">
      <c r="A359" t="s">
        <v>314</v>
      </c>
      <c r="B359" s="1">
        <v>36797</v>
      </c>
      <c r="C359" s="2">
        <v>0.7404398148148149</v>
      </c>
      <c r="D359" t="s">
        <v>436</v>
      </c>
      <c r="E359">
        <v>0.671</v>
      </c>
      <c r="F359">
        <v>9.2942</v>
      </c>
      <c r="G359" t="s">
        <v>437</v>
      </c>
      <c r="H359">
        <v>1.665</v>
      </c>
      <c r="I359">
        <v>96.9977</v>
      </c>
      <c r="K359" s="2">
        <v>0.738888888888888</v>
      </c>
      <c r="L359" s="3">
        <f t="shared" si="28"/>
        <v>272.7388888888889</v>
      </c>
      <c r="M359">
        <f t="shared" si="30"/>
        <v>513.2025046658789</v>
      </c>
      <c r="N359">
        <f>(277-103)/(-62+(AVERAGE($P$207,$P$367)))*I359+277-((277-103)/(-62+(AVERAGE($P$207,$P$367)))*210)</f>
        <v>144.65789096704853</v>
      </c>
    </row>
    <row r="360" spans="1:14" ht="12.75">
      <c r="A360" t="s">
        <v>444</v>
      </c>
      <c r="B360" s="1">
        <v>36797</v>
      </c>
      <c r="C360">
        <f>AVERAGE(C359,C361)</f>
        <v>0.7425231481481482</v>
      </c>
      <c r="D360" t="s">
        <v>436</v>
      </c>
      <c r="E360" t="s">
        <v>444</v>
      </c>
      <c r="F360" t="s">
        <v>444</v>
      </c>
      <c r="G360" t="s">
        <v>437</v>
      </c>
      <c r="H360" t="s">
        <v>444</v>
      </c>
      <c r="I360" t="s">
        <v>444</v>
      </c>
      <c r="K360" s="2">
        <v>0.740972222222221</v>
      </c>
      <c r="L360" s="3">
        <f t="shared" si="28"/>
        <v>272.74097222222224</v>
      </c>
      <c r="M360" t="s">
        <v>444</v>
      </c>
      <c r="N360" t="s">
        <v>444</v>
      </c>
    </row>
    <row r="361" spans="1:14" ht="12.75">
      <c r="A361" t="s">
        <v>315</v>
      </c>
      <c r="B361" s="1">
        <v>36797</v>
      </c>
      <c r="C361" s="2">
        <v>0.7446064814814815</v>
      </c>
      <c r="D361" t="s">
        <v>436</v>
      </c>
      <c r="E361">
        <v>0.671</v>
      </c>
      <c r="F361">
        <v>10.0582</v>
      </c>
      <c r="G361" t="s">
        <v>437</v>
      </c>
      <c r="H361">
        <v>1.666</v>
      </c>
      <c r="I361">
        <v>90.7164</v>
      </c>
      <c r="K361" s="2">
        <v>0.743055555555554</v>
      </c>
      <c r="L361" s="3">
        <f t="shared" si="28"/>
        <v>272.74305555555554</v>
      </c>
      <c r="M361">
        <f t="shared" si="30"/>
        <v>555.3886759947432</v>
      </c>
      <c r="N361">
        <f>(277-103)/(-62+(AVERAGE($P$207,$P$367)))*I361+277-((277-103)/(-62+(AVERAGE($P$207,$P$367)))*210)</f>
        <v>137.30157618877692</v>
      </c>
    </row>
    <row r="362" spans="1:14" ht="12.75">
      <c r="A362" t="s">
        <v>316</v>
      </c>
      <c r="B362" s="1">
        <v>36797</v>
      </c>
      <c r="C362" s="2">
        <v>0.7466898148148148</v>
      </c>
      <c r="D362" t="s">
        <v>436</v>
      </c>
      <c r="E362">
        <v>0.671</v>
      </c>
      <c r="F362">
        <v>10.7024</v>
      </c>
      <c r="G362" t="s">
        <v>437</v>
      </c>
      <c r="H362">
        <v>1.665</v>
      </c>
      <c r="I362">
        <v>92.4205</v>
      </c>
      <c r="K362" s="2">
        <v>0.745138888888888</v>
      </c>
      <c r="L362" s="3">
        <f t="shared" si="28"/>
        <v>272.7451388888889</v>
      </c>
      <c r="M362">
        <f t="shared" si="30"/>
        <v>590.9597906152334</v>
      </c>
      <c r="N362">
        <f>(277-103)/(-62+(AVERAGE($P$207,$P$367)))*I362+277-((277-103)/(-62+(AVERAGE($P$207,$P$367)))*210)</f>
        <v>139.29732484170748</v>
      </c>
    </row>
    <row r="363" spans="1:14" ht="12.75">
      <c r="A363" t="s">
        <v>317</v>
      </c>
      <c r="B363" s="1">
        <v>36797</v>
      </c>
      <c r="C363" s="2">
        <v>0.7487731481481482</v>
      </c>
      <c r="D363" t="s">
        <v>436</v>
      </c>
      <c r="E363">
        <v>0.671</v>
      </c>
      <c r="F363">
        <v>10.1106</v>
      </c>
      <c r="G363" t="s">
        <v>437</v>
      </c>
      <c r="H363">
        <v>1.665</v>
      </c>
      <c r="I363">
        <v>91.6113</v>
      </c>
      <c r="K363" s="2">
        <v>0.747222222222221</v>
      </c>
      <c r="L363" s="3">
        <f t="shared" si="28"/>
        <v>272.7472222222222</v>
      </c>
      <c r="M363">
        <f t="shared" si="30"/>
        <v>558.2820730858853</v>
      </c>
      <c r="N363">
        <f>(277-103)/(-62+(AVERAGE($P$207,$P$367)))*I363+277-((277-103)/(-62+(AVERAGE($P$207,$P$367)))*210)</f>
        <v>138.34963409001958</v>
      </c>
    </row>
    <row r="364" spans="1:14" ht="12.75">
      <c r="A364" t="s">
        <v>318</v>
      </c>
      <c r="B364" s="1">
        <v>36797</v>
      </c>
      <c r="C364" s="2">
        <v>0.7508564814814815</v>
      </c>
      <c r="D364" t="s">
        <v>436</v>
      </c>
      <c r="E364">
        <v>0.673</v>
      </c>
      <c r="F364">
        <v>9.6233</v>
      </c>
      <c r="G364" t="s">
        <v>437</v>
      </c>
      <c r="H364">
        <v>1.665</v>
      </c>
      <c r="I364">
        <v>90.5787</v>
      </c>
      <c r="K364" s="2">
        <v>0.749305555555555</v>
      </c>
      <c r="L364" s="3">
        <f t="shared" si="28"/>
        <v>272.74930555555557</v>
      </c>
      <c r="M364">
        <f t="shared" si="30"/>
        <v>531.3745844882994</v>
      </c>
      <c r="N364">
        <f>$O$4/AVERAGE($P$207,$P$367)*I364</f>
        <v>119.15277595184746</v>
      </c>
    </row>
    <row r="365" spans="1:17" ht="12.75">
      <c r="A365" t="s">
        <v>444</v>
      </c>
      <c r="B365" s="1">
        <v>36797</v>
      </c>
      <c r="C365">
        <f>AVERAGE(C364,C366)</f>
        <v>0.7529456018518519</v>
      </c>
      <c r="D365" t="s">
        <v>436</v>
      </c>
      <c r="E365" t="s">
        <v>444</v>
      </c>
      <c r="F365" t="s">
        <v>444</v>
      </c>
      <c r="G365" t="s">
        <v>437</v>
      </c>
      <c r="H365" t="s">
        <v>444</v>
      </c>
      <c r="I365" t="s">
        <v>444</v>
      </c>
      <c r="K365" s="2">
        <v>0.751388888888888</v>
      </c>
      <c r="L365" s="3">
        <f t="shared" si="28"/>
        <v>272.75138888888887</v>
      </c>
      <c r="M365" t="s">
        <v>444</v>
      </c>
      <c r="N365" t="s">
        <v>444</v>
      </c>
      <c r="P365" t="s">
        <v>445</v>
      </c>
      <c r="Q365" t="s">
        <v>436</v>
      </c>
    </row>
    <row r="366" spans="1:14" ht="12.75">
      <c r="A366" t="s">
        <v>319</v>
      </c>
      <c r="B366" s="1">
        <v>36797</v>
      </c>
      <c r="C366" s="2">
        <v>0.7550347222222222</v>
      </c>
      <c r="D366" t="s">
        <v>436</v>
      </c>
      <c r="E366">
        <v>0.673</v>
      </c>
      <c r="F366">
        <v>9.1179</v>
      </c>
      <c r="G366" t="s">
        <v>437</v>
      </c>
      <c r="H366">
        <v>1.665</v>
      </c>
      <c r="I366">
        <v>208.6813</v>
      </c>
      <c r="K366" s="2">
        <v>0.753472222222221</v>
      </c>
      <c r="L366" s="3">
        <f t="shared" si="28"/>
        <v>272.75347222222223</v>
      </c>
      <c r="M366" t="s">
        <v>444</v>
      </c>
      <c r="N366" t="s">
        <v>444</v>
      </c>
    </row>
    <row r="367" spans="1:17" ht="12.75">
      <c r="A367" t="s">
        <v>320</v>
      </c>
      <c r="B367" s="1">
        <v>36797</v>
      </c>
      <c r="C367" s="2">
        <v>0.7571180555555556</v>
      </c>
      <c r="D367" t="s">
        <v>436</v>
      </c>
      <c r="E367">
        <v>0.678</v>
      </c>
      <c r="F367">
        <v>8.6226</v>
      </c>
      <c r="G367" t="s">
        <v>437</v>
      </c>
      <c r="H367">
        <v>1.67</v>
      </c>
      <c r="I367">
        <v>212.9111</v>
      </c>
      <c r="K367" s="2">
        <v>0.755555555555554</v>
      </c>
      <c r="L367" s="3">
        <f t="shared" si="28"/>
        <v>272.75555555555553</v>
      </c>
      <c r="M367" t="s">
        <v>444</v>
      </c>
      <c r="N367" t="s">
        <v>444</v>
      </c>
      <c r="P367">
        <f>AVERAGE(I366:I368)</f>
        <v>210.09176666666667</v>
      </c>
      <c r="Q367">
        <f>AVERAGE(F366:F368)</f>
        <v>8.992400000000002</v>
      </c>
    </row>
    <row r="368" spans="1:17" ht="12.75">
      <c r="A368" t="s">
        <v>321</v>
      </c>
      <c r="B368" s="1">
        <v>36797</v>
      </c>
      <c r="C368" s="2">
        <v>0.759201388888889</v>
      </c>
      <c r="D368" t="s">
        <v>436</v>
      </c>
      <c r="E368">
        <v>0.671</v>
      </c>
      <c r="F368">
        <v>9.2367</v>
      </c>
      <c r="G368" t="s">
        <v>437</v>
      </c>
      <c r="H368">
        <v>1.663</v>
      </c>
      <c r="I368">
        <v>208.6829</v>
      </c>
      <c r="K368" s="2">
        <v>0.757638888888888</v>
      </c>
      <c r="L368" s="3">
        <f t="shared" si="28"/>
        <v>272.7576388888889</v>
      </c>
      <c r="M368" t="s">
        <v>444</v>
      </c>
      <c r="N368" t="s">
        <v>444</v>
      </c>
      <c r="P368">
        <f>STDEV(I366:I368)</f>
        <v>2.4416144194634977</v>
      </c>
      <c r="Q368">
        <f>STDEV(F366:F368)</f>
        <v>0.3257182678327578</v>
      </c>
    </row>
    <row r="369" spans="1:14" ht="12.75">
      <c r="A369" t="s">
        <v>444</v>
      </c>
      <c r="B369" s="1">
        <v>36797</v>
      </c>
      <c r="C369">
        <f>AVERAGE(C368,C370)</f>
        <v>0.7612847222222223</v>
      </c>
      <c r="D369" t="s">
        <v>436</v>
      </c>
      <c r="E369" t="s">
        <v>444</v>
      </c>
      <c r="F369" t="s">
        <v>444</v>
      </c>
      <c r="G369" t="s">
        <v>437</v>
      </c>
      <c r="H369" t="s">
        <v>444</v>
      </c>
      <c r="I369" t="s">
        <v>444</v>
      </c>
      <c r="K369" s="2">
        <v>0.759722222222221</v>
      </c>
      <c r="L369" s="3">
        <f t="shared" si="28"/>
        <v>272.7597222222222</v>
      </c>
      <c r="M369" t="s">
        <v>444</v>
      </c>
      <c r="N369" t="s">
        <v>444</v>
      </c>
    </row>
    <row r="370" spans="1:14" ht="12.75">
      <c r="A370" t="s">
        <v>322</v>
      </c>
      <c r="B370" s="1">
        <v>36797</v>
      </c>
      <c r="C370" s="2">
        <v>0.7633680555555555</v>
      </c>
      <c r="D370" t="s">
        <v>436</v>
      </c>
      <c r="E370">
        <v>0.671</v>
      </c>
      <c r="F370">
        <v>9.1723</v>
      </c>
      <c r="G370" t="s">
        <v>437</v>
      </c>
      <c r="H370">
        <v>1.665</v>
      </c>
      <c r="I370">
        <v>101.0492</v>
      </c>
      <c r="K370" s="2">
        <v>0.761805555555554</v>
      </c>
      <c r="L370" s="3">
        <f t="shared" si="28"/>
        <v>272.76180555555555</v>
      </c>
      <c r="M370">
        <f aca="true" t="shared" si="31" ref="M370:M431">500*F370/AVERAGE($Q$367,$Q$6)</f>
        <v>514.6876455437655</v>
      </c>
      <c r="N370">
        <f>(277-103)/(-62+(AVERAGE($Q$4,$P$367)))*I370+277-((277-103)/(-62+(AVERAGE($Q$4,$P$367)))*210)</f>
        <v>150.06739741632265</v>
      </c>
    </row>
    <row r="371" spans="1:14" ht="12.75">
      <c r="A371" t="s">
        <v>323</v>
      </c>
      <c r="B371" s="1">
        <v>36797</v>
      </c>
      <c r="C371" s="2">
        <v>0.7654513888888889</v>
      </c>
      <c r="D371" t="s">
        <v>436</v>
      </c>
      <c r="E371">
        <v>0.673</v>
      </c>
      <c r="F371">
        <v>10.2957</v>
      </c>
      <c r="G371" t="s">
        <v>437</v>
      </c>
      <c r="H371">
        <v>1.665</v>
      </c>
      <c r="I371">
        <v>102.537</v>
      </c>
      <c r="K371" s="2">
        <v>0.763888888888888</v>
      </c>
      <c r="L371" s="3">
        <f t="shared" si="28"/>
        <v>272.7638888888889</v>
      </c>
      <c r="M371">
        <f t="shared" si="31"/>
        <v>577.7252807065781</v>
      </c>
      <c r="N371">
        <f>(277-103)/(-62+(AVERAGE($Q$4,$P$367)))*I371+277-((277-103)/(-62+(AVERAGE($Q$4,$P$367)))*210)</f>
        <v>151.8007516103625</v>
      </c>
    </row>
    <row r="372" spans="1:14" ht="12.75">
      <c r="A372" t="s">
        <v>324</v>
      </c>
      <c r="B372" s="1">
        <v>36797</v>
      </c>
      <c r="C372" s="2">
        <v>0.7675347222222223</v>
      </c>
      <c r="D372" t="s">
        <v>436</v>
      </c>
      <c r="E372">
        <v>0.671</v>
      </c>
      <c r="F372">
        <v>10.3532</v>
      </c>
      <c r="G372" t="s">
        <v>437</v>
      </c>
      <c r="H372">
        <v>1.665</v>
      </c>
      <c r="I372">
        <v>94.1204</v>
      </c>
      <c r="K372" s="2">
        <v>0.765972222222221</v>
      </c>
      <c r="L372" s="3">
        <f t="shared" si="28"/>
        <v>272.7659722222222</v>
      </c>
      <c r="M372">
        <f t="shared" si="31"/>
        <v>580.9517930991913</v>
      </c>
      <c r="N372">
        <f>(277-103)/(-62+(AVERAGE($Q$4,$P$367)))*I372+277-((277-103)/(-62+(AVERAGE($Q$4,$P$367)))*210)</f>
        <v>141.9950324884673</v>
      </c>
    </row>
    <row r="373" spans="1:14" ht="12.75">
      <c r="A373" t="s">
        <v>444</v>
      </c>
      <c r="B373" s="1">
        <v>36797</v>
      </c>
      <c r="C373">
        <f>AVERAGE(C372,C374)</f>
        <v>0.7696238425925926</v>
      </c>
      <c r="D373" t="s">
        <v>436</v>
      </c>
      <c r="E373" t="s">
        <v>444</v>
      </c>
      <c r="F373" t="s">
        <v>444</v>
      </c>
      <c r="G373" t="s">
        <v>437</v>
      </c>
      <c r="H373" t="s">
        <v>444</v>
      </c>
      <c r="I373" t="s">
        <v>444</v>
      </c>
      <c r="K373" s="2">
        <v>0.768055555555553</v>
      </c>
      <c r="L373" s="3">
        <f t="shared" si="28"/>
        <v>272.7680555555556</v>
      </c>
      <c r="M373" t="s">
        <v>444</v>
      </c>
      <c r="N373" t="s">
        <v>444</v>
      </c>
    </row>
    <row r="374" spans="1:14" ht="12.75">
      <c r="A374" t="s">
        <v>325</v>
      </c>
      <c r="B374" s="1">
        <v>36797</v>
      </c>
      <c r="C374" s="2">
        <v>0.771712962962963</v>
      </c>
      <c r="D374" t="s">
        <v>436</v>
      </c>
      <c r="E374">
        <v>0.676</v>
      </c>
      <c r="F374">
        <v>10.2837</v>
      </c>
      <c r="G374" t="s">
        <v>437</v>
      </c>
      <c r="H374">
        <v>1.668</v>
      </c>
      <c r="I374">
        <v>85.6016</v>
      </c>
      <c r="K374" s="2">
        <v>0.770138888888888</v>
      </c>
      <c r="L374" s="3">
        <f t="shared" si="28"/>
        <v>272.7701388888889</v>
      </c>
      <c r="M374">
        <f t="shared" si="31"/>
        <v>577.0519215985544</v>
      </c>
      <c r="N374">
        <f aca="true" t="shared" si="32" ref="N374:N381">(277-103)/(-62+(AVERAGE($Q$4,$P$367)))*I374+277-((277-103)/(-62+(AVERAGE($Q$4,$P$367)))*210)</f>
        <v>132.07024575087723</v>
      </c>
    </row>
    <row r="375" spans="1:14" ht="12.75">
      <c r="A375" t="s">
        <v>326</v>
      </c>
      <c r="B375" s="1">
        <v>36797</v>
      </c>
      <c r="C375" s="2">
        <v>0.7737962962962963</v>
      </c>
      <c r="D375" t="s">
        <v>436</v>
      </c>
      <c r="E375">
        <v>0.671</v>
      </c>
      <c r="F375">
        <v>10.2249</v>
      </c>
      <c r="G375" t="s">
        <v>437</v>
      </c>
      <c r="H375">
        <v>1.663</v>
      </c>
      <c r="I375">
        <v>93.609</v>
      </c>
      <c r="K375" s="2">
        <v>0.772222222222221</v>
      </c>
      <c r="L375" s="3">
        <f t="shared" si="28"/>
        <v>272.77222222222224</v>
      </c>
      <c r="M375">
        <f t="shared" si="31"/>
        <v>573.7524619692387</v>
      </c>
      <c r="N375">
        <f t="shared" si="32"/>
        <v>141.39922839192747</v>
      </c>
    </row>
    <row r="376" spans="1:14" ht="12.75">
      <c r="A376" t="s">
        <v>327</v>
      </c>
      <c r="B376" s="1">
        <v>36797</v>
      </c>
      <c r="C376" s="2">
        <v>0.7758796296296296</v>
      </c>
      <c r="D376" t="s">
        <v>436</v>
      </c>
      <c r="E376">
        <v>0.67</v>
      </c>
      <c r="F376">
        <v>9.9754</v>
      </c>
      <c r="G376" t="s">
        <v>437</v>
      </c>
      <c r="H376">
        <v>1.661</v>
      </c>
      <c r="I376">
        <v>91.859</v>
      </c>
      <c r="K376" s="2">
        <v>0.774305555555554</v>
      </c>
      <c r="L376" s="3">
        <f t="shared" si="28"/>
        <v>272.77430555555554</v>
      </c>
      <c r="M376">
        <f t="shared" si="31"/>
        <v>559.7522038482473</v>
      </c>
      <c r="N376">
        <f t="shared" si="32"/>
        <v>139.3603993560559</v>
      </c>
    </row>
    <row r="377" spans="1:14" ht="12.75">
      <c r="A377" t="s">
        <v>328</v>
      </c>
      <c r="B377" s="1">
        <v>36797</v>
      </c>
      <c r="C377" s="2">
        <v>0.7779629629629629</v>
      </c>
      <c r="D377" t="s">
        <v>436</v>
      </c>
      <c r="E377">
        <v>0.673</v>
      </c>
      <c r="F377">
        <v>9.6052</v>
      </c>
      <c r="G377" t="s">
        <v>437</v>
      </c>
      <c r="H377">
        <v>1.663</v>
      </c>
      <c r="I377">
        <v>98.3221</v>
      </c>
      <c r="K377" s="2">
        <v>0.776388888888888</v>
      </c>
      <c r="L377" s="3">
        <f t="shared" si="28"/>
        <v>272.7763888888889</v>
      </c>
      <c r="M377">
        <f t="shared" si="31"/>
        <v>538.9790753657181</v>
      </c>
      <c r="N377">
        <f t="shared" si="32"/>
        <v>146.89020275133674</v>
      </c>
    </row>
    <row r="378" spans="1:14" ht="12.75">
      <c r="A378" t="s">
        <v>329</v>
      </c>
      <c r="B378" s="1">
        <v>36797</v>
      </c>
      <c r="C378" s="2">
        <v>0.7801041666666667</v>
      </c>
      <c r="D378" t="s">
        <v>436</v>
      </c>
      <c r="E378">
        <v>0.67</v>
      </c>
      <c r="F378">
        <v>9.5511</v>
      </c>
      <c r="G378" t="s">
        <v>437</v>
      </c>
      <c r="H378">
        <v>1.661</v>
      </c>
      <c r="I378">
        <v>91.74</v>
      </c>
      <c r="K378" s="2">
        <v>0.778472222222221</v>
      </c>
      <c r="L378" s="3">
        <f t="shared" si="28"/>
        <v>272.7784722222222</v>
      </c>
      <c r="M378">
        <f t="shared" si="31"/>
        <v>535.9433480537116</v>
      </c>
      <c r="N378">
        <f t="shared" si="32"/>
        <v>139.22175898161663</v>
      </c>
    </row>
    <row r="379" spans="1:14" ht="12.75">
      <c r="A379" t="s">
        <v>330</v>
      </c>
      <c r="B379" s="1">
        <v>36797</v>
      </c>
      <c r="C379" s="2">
        <v>0.7821412037037038</v>
      </c>
      <c r="D379" t="s">
        <v>436</v>
      </c>
      <c r="E379">
        <v>0.671</v>
      </c>
      <c r="F379">
        <v>9.9379</v>
      </c>
      <c r="G379" t="s">
        <v>437</v>
      </c>
      <c r="H379">
        <v>1.661</v>
      </c>
      <c r="I379">
        <v>94.2255</v>
      </c>
      <c r="K379" s="2">
        <v>0.780555555555554</v>
      </c>
      <c r="L379" s="3">
        <f t="shared" si="28"/>
        <v>272.78055555555557</v>
      </c>
      <c r="M379">
        <f t="shared" si="31"/>
        <v>557.6479566356735</v>
      </c>
      <c r="N379">
        <f t="shared" si="32"/>
        <v>142.11747873513593</v>
      </c>
    </row>
    <row r="380" spans="1:14" ht="12.75">
      <c r="A380" t="s">
        <v>331</v>
      </c>
      <c r="B380" s="1">
        <v>36797</v>
      </c>
      <c r="C380" s="2">
        <v>0.7842245370370371</v>
      </c>
      <c r="D380" t="s">
        <v>436</v>
      </c>
      <c r="E380">
        <v>0.671</v>
      </c>
      <c r="F380">
        <v>10.1665</v>
      </c>
      <c r="G380" t="s">
        <v>437</v>
      </c>
      <c r="H380">
        <v>1.661</v>
      </c>
      <c r="I380">
        <v>91.9153</v>
      </c>
      <c r="K380" s="2">
        <v>0.782638888888888</v>
      </c>
      <c r="L380" s="3">
        <f t="shared" si="28"/>
        <v>272.78263888888887</v>
      </c>
      <c r="M380">
        <f t="shared" si="31"/>
        <v>570.4754476435237</v>
      </c>
      <c r="N380">
        <f t="shared" si="32"/>
        <v>139.42599139875279</v>
      </c>
    </row>
    <row r="381" spans="1:14" ht="12.75">
      <c r="A381" t="s">
        <v>332</v>
      </c>
      <c r="B381" s="1">
        <v>36797</v>
      </c>
      <c r="C381" s="2">
        <v>0.7863078703703703</v>
      </c>
      <c r="D381" t="s">
        <v>436</v>
      </c>
      <c r="E381">
        <v>0.671</v>
      </c>
      <c r="F381">
        <v>9.8129</v>
      </c>
      <c r="G381" t="s">
        <v>437</v>
      </c>
      <c r="H381">
        <v>1.661</v>
      </c>
      <c r="I381">
        <v>95.1439</v>
      </c>
      <c r="K381" s="2">
        <v>0.784722222222221</v>
      </c>
      <c r="L381" s="3">
        <f t="shared" si="28"/>
        <v>272.78472222222223</v>
      </c>
      <c r="M381">
        <f t="shared" si="31"/>
        <v>550.6337992604273</v>
      </c>
      <c r="N381">
        <f t="shared" si="32"/>
        <v>143.18745621316134</v>
      </c>
    </row>
    <row r="382" spans="1:14" ht="12.75">
      <c r="A382" t="s">
        <v>444</v>
      </c>
      <c r="B382" s="1">
        <v>36797</v>
      </c>
      <c r="C382">
        <f>AVERAGE(C381,C383)</f>
        <v>0.7883912037037037</v>
      </c>
      <c r="D382" t="s">
        <v>436</v>
      </c>
      <c r="E382" t="s">
        <v>444</v>
      </c>
      <c r="F382" t="s">
        <v>444</v>
      </c>
      <c r="G382" t="s">
        <v>437</v>
      </c>
      <c r="H382" t="s">
        <v>444</v>
      </c>
      <c r="I382" t="s">
        <v>444</v>
      </c>
      <c r="K382" s="2">
        <v>0.786805555555554</v>
      </c>
      <c r="L382" s="3">
        <f t="shared" si="28"/>
        <v>272.78680555555553</v>
      </c>
      <c r="M382" t="s">
        <v>444</v>
      </c>
      <c r="N382" t="s">
        <v>444</v>
      </c>
    </row>
    <row r="383" spans="1:14" ht="12.75">
      <c r="A383" t="s">
        <v>333</v>
      </c>
      <c r="B383" s="1">
        <v>36797</v>
      </c>
      <c r="C383" s="2">
        <v>0.7904745370370371</v>
      </c>
      <c r="D383" t="s">
        <v>436</v>
      </c>
      <c r="E383">
        <v>0.673</v>
      </c>
      <c r="F383">
        <v>9.7538</v>
      </c>
      <c r="G383" t="s">
        <v>437</v>
      </c>
      <c r="H383">
        <v>1.663</v>
      </c>
      <c r="I383">
        <v>92.9482</v>
      </c>
      <c r="K383" s="2">
        <v>0.788888888888888</v>
      </c>
      <c r="L383" s="3">
        <f t="shared" si="28"/>
        <v>272.7888888888889</v>
      </c>
      <c r="M383">
        <f t="shared" si="31"/>
        <v>547.3175056534108</v>
      </c>
      <c r="N383">
        <f aca="true" t="shared" si="33" ref="N383:N392">(277-103)/(-62+(AVERAGE($Q$4,$P$367)))*I383+277-((277-103)/(-62+(AVERAGE($Q$4,$P$367)))*210)</f>
        <v>140.62936654798239</v>
      </c>
    </row>
    <row r="384" spans="1:14" ht="12.75">
      <c r="A384" t="s">
        <v>334</v>
      </c>
      <c r="B384" s="1">
        <v>36797</v>
      </c>
      <c r="C384" s="2">
        <v>0.7925578703703704</v>
      </c>
      <c r="D384" t="s">
        <v>436</v>
      </c>
      <c r="E384">
        <v>0.67</v>
      </c>
      <c r="F384">
        <v>9.5465</v>
      </c>
      <c r="G384" t="s">
        <v>437</v>
      </c>
      <c r="H384">
        <v>1.661</v>
      </c>
      <c r="I384">
        <v>92.9066</v>
      </c>
      <c r="K384" s="2">
        <v>0.790972222222221</v>
      </c>
      <c r="L384" s="3">
        <f t="shared" si="28"/>
        <v>272.7909722222222</v>
      </c>
      <c r="M384">
        <f t="shared" si="31"/>
        <v>535.6852270623025</v>
      </c>
      <c r="N384">
        <f t="shared" si="33"/>
        <v>140.5809006691868</v>
      </c>
    </row>
    <row r="385" spans="1:14" ht="12.75">
      <c r="A385" s="4" t="s">
        <v>335</v>
      </c>
      <c r="B385" s="1">
        <v>36797</v>
      </c>
      <c r="C385" s="5">
        <v>0.7928240740740741</v>
      </c>
      <c r="D385" t="s">
        <v>436</v>
      </c>
      <c r="E385">
        <v>0.671</v>
      </c>
      <c r="F385">
        <v>9.9368</v>
      </c>
      <c r="G385" t="s">
        <v>437</v>
      </c>
      <c r="H385">
        <v>1.661</v>
      </c>
      <c r="I385">
        <v>96.8337</v>
      </c>
      <c r="K385" s="2">
        <v>0.793055555555554</v>
      </c>
      <c r="L385" s="3">
        <f t="shared" si="28"/>
        <v>272.79305555555555</v>
      </c>
      <c r="M385">
        <f t="shared" si="31"/>
        <v>557.5862320507712</v>
      </c>
      <c r="N385">
        <f t="shared" si="33"/>
        <v>145.1561495301989</v>
      </c>
    </row>
    <row r="386" spans="1:14" ht="12.75">
      <c r="A386" t="s">
        <v>336</v>
      </c>
      <c r="B386" s="1">
        <v>36797</v>
      </c>
      <c r="C386" s="2">
        <v>0.7949189814814814</v>
      </c>
      <c r="D386" t="s">
        <v>436</v>
      </c>
      <c r="E386">
        <v>0.671</v>
      </c>
      <c r="F386">
        <v>9.9037</v>
      </c>
      <c r="G386" t="s">
        <v>437</v>
      </c>
      <c r="H386">
        <v>1.661</v>
      </c>
      <c r="I386">
        <v>95.585</v>
      </c>
      <c r="K386" s="2">
        <v>0.795138888888888</v>
      </c>
      <c r="L386" s="3">
        <f t="shared" si="28"/>
        <v>272.7951388888889</v>
      </c>
      <c r="M386">
        <f t="shared" si="31"/>
        <v>555.7288831778061</v>
      </c>
      <c r="N386">
        <f t="shared" si="33"/>
        <v>143.70135763471728</v>
      </c>
    </row>
    <row r="387" spans="1:14" ht="12.75">
      <c r="A387" t="s">
        <v>337</v>
      </c>
      <c r="B387" s="1">
        <v>36797</v>
      </c>
      <c r="C387" s="2">
        <v>0.7970023148148148</v>
      </c>
      <c r="D387" t="s">
        <v>436</v>
      </c>
      <c r="E387">
        <v>0.671</v>
      </c>
      <c r="F387">
        <v>10.0003</v>
      </c>
      <c r="G387" t="s">
        <v>437</v>
      </c>
      <c r="H387">
        <v>1.661</v>
      </c>
      <c r="I387">
        <v>97.8488</v>
      </c>
      <c r="K387" s="2">
        <v>0.797222222222221</v>
      </c>
      <c r="L387" s="3">
        <f t="shared" si="28"/>
        <v>272.7972222222222</v>
      </c>
      <c r="M387">
        <f t="shared" si="31"/>
        <v>561.1494239973963</v>
      </c>
      <c r="N387">
        <f t="shared" si="33"/>
        <v>146.33878687552073</v>
      </c>
    </row>
    <row r="388" spans="1:14" ht="12.75">
      <c r="A388" t="s">
        <v>338</v>
      </c>
      <c r="B388" s="1">
        <v>36797</v>
      </c>
      <c r="C388" s="2">
        <v>0.7990856481481482</v>
      </c>
      <c r="D388" t="s">
        <v>436</v>
      </c>
      <c r="E388">
        <v>0.671</v>
      </c>
      <c r="F388">
        <v>10.1224</v>
      </c>
      <c r="G388" t="s">
        <v>437</v>
      </c>
      <c r="H388">
        <v>1.661</v>
      </c>
      <c r="I388">
        <v>97.5258</v>
      </c>
      <c r="K388" s="2">
        <v>0.799305555555553</v>
      </c>
      <c r="L388" s="3">
        <f t="shared" si="28"/>
        <v>272.7993055555556</v>
      </c>
      <c r="M388">
        <f t="shared" si="31"/>
        <v>568.0008529215369</v>
      </c>
      <c r="N388">
        <f t="shared" si="33"/>
        <v>145.962477287757</v>
      </c>
    </row>
    <row r="389" spans="1:14" ht="12.75">
      <c r="A389" t="s">
        <v>339</v>
      </c>
      <c r="B389" s="1">
        <v>36797</v>
      </c>
      <c r="C389" s="2">
        <v>0.8011689814814815</v>
      </c>
      <c r="D389" t="s">
        <v>436</v>
      </c>
      <c r="E389">
        <v>0.671</v>
      </c>
      <c r="F389">
        <v>9.8872</v>
      </c>
      <c r="G389" t="s">
        <v>437</v>
      </c>
      <c r="H389">
        <v>1.66</v>
      </c>
      <c r="I389">
        <v>101.9365</v>
      </c>
      <c r="K389" s="2">
        <v>0.801388888888888</v>
      </c>
      <c r="L389" s="3">
        <f t="shared" si="28"/>
        <v>272.8013888888889</v>
      </c>
      <c r="M389">
        <f t="shared" si="31"/>
        <v>554.8030144042735</v>
      </c>
      <c r="N389">
        <f t="shared" si="33"/>
        <v>151.1011419897677</v>
      </c>
    </row>
    <row r="390" spans="1:14" ht="12.75">
      <c r="A390" t="s">
        <v>340</v>
      </c>
      <c r="B390" s="1">
        <v>36797</v>
      </c>
      <c r="C390" s="2">
        <v>0.8032523148148148</v>
      </c>
      <c r="D390" t="s">
        <v>436</v>
      </c>
      <c r="E390">
        <v>0.67</v>
      </c>
      <c r="F390">
        <v>10.0621</v>
      </c>
      <c r="G390" t="s">
        <v>437</v>
      </c>
      <c r="H390">
        <v>1.66</v>
      </c>
      <c r="I390">
        <v>102.2464</v>
      </c>
      <c r="K390" s="2">
        <v>0.803472222222221</v>
      </c>
      <c r="L390" s="3">
        <f aca="true" t="shared" si="34" ref="L390:L453">B390-DATE(1999,12,31)+K390</f>
        <v>272.80347222222224</v>
      </c>
      <c r="M390">
        <f t="shared" si="31"/>
        <v>564.617223403718</v>
      </c>
      <c r="N390">
        <f t="shared" si="33"/>
        <v>151.46218948589149</v>
      </c>
    </row>
    <row r="391" spans="1:14" ht="12.75">
      <c r="A391" t="s">
        <v>341</v>
      </c>
      <c r="B391" s="1">
        <v>36797</v>
      </c>
      <c r="C391" s="2">
        <v>0.8053935185185185</v>
      </c>
      <c r="D391" t="s">
        <v>436</v>
      </c>
      <c r="E391">
        <v>0.671</v>
      </c>
      <c r="F391">
        <v>9.7117</v>
      </c>
      <c r="G391" t="s">
        <v>437</v>
      </c>
      <c r="H391">
        <v>1.661</v>
      </c>
      <c r="I391">
        <v>102.1893</v>
      </c>
      <c r="K391" s="2">
        <v>0.805555555555554</v>
      </c>
      <c r="L391" s="3">
        <f t="shared" si="34"/>
        <v>272.80555555555554</v>
      </c>
      <c r="M391">
        <f t="shared" si="31"/>
        <v>544.955137449428</v>
      </c>
      <c r="N391">
        <f t="shared" si="33"/>
        <v>151.39566540706392</v>
      </c>
    </row>
    <row r="392" spans="1:14" ht="12.75">
      <c r="A392" t="s">
        <v>342</v>
      </c>
      <c r="B392" s="1">
        <v>36797</v>
      </c>
      <c r="C392" s="2">
        <v>0.8074189814814815</v>
      </c>
      <c r="D392" t="s">
        <v>436</v>
      </c>
      <c r="E392">
        <v>0.671</v>
      </c>
      <c r="F392">
        <v>9.6723</v>
      </c>
      <c r="G392" t="s">
        <v>437</v>
      </c>
      <c r="H392">
        <v>1.661</v>
      </c>
      <c r="I392">
        <v>101.6065</v>
      </c>
      <c r="K392" s="2">
        <v>0.807638888888888</v>
      </c>
      <c r="L392" s="3">
        <f t="shared" si="34"/>
        <v>272.8076388888889</v>
      </c>
      <c r="M392">
        <f t="shared" si="31"/>
        <v>542.7442750447502</v>
      </c>
      <c r="N392">
        <f t="shared" si="33"/>
        <v>150.7166770858605</v>
      </c>
    </row>
    <row r="393" spans="1:14" ht="12.75">
      <c r="A393" t="s">
        <v>444</v>
      </c>
      <c r="B393" s="1">
        <v>36797</v>
      </c>
      <c r="C393">
        <f>AVERAGE(C392,C394)</f>
        <v>0.8095081018518518</v>
      </c>
      <c r="D393" t="s">
        <v>436</v>
      </c>
      <c r="E393" t="s">
        <v>444</v>
      </c>
      <c r="F393" t="s">
        <v>444</v>
      </c>
      <c r="G393" t="s">
        <v>437</v>
      </c>
      <c r="H393" t="s">
        <v>444</v>
      </c>
      <c r="I393" t="s">
        <v>444</v>
      </c>
      <c r="K393" s="2">
        <v>0.809722222222221</v>
      </c>
      <c r="L393" s="3">
        <f t="shared" si="34"/>
        <v>272.8097222222222</v>
      </c>
      <c r="M393" t="s">
        <v>444</v>
      </c>
      <c r="N393" t="s">
        <v>444</v>
      </c>
    </row>
    <row r="394" spans="1:14" ht="12.75">
      <c r="A394" t="s">
        <v>343</v>
      </c>
      <c r="B394" s="1">
        <v>36797</v>
      </c>
      <c r="C394" s="2">
        <v>0.8115972222222222</v>
      </c>
      <c r="D394" t="s">
        <v>436</v>
      </c>
      <c r="E394">
        <v>0.671</v>
      </c>
      <c r="F394">
        <v>9.937</v>
      </c>
      <c r="G394" t="s">
        <v>437</v>
      </c>
      <c r="H394">
        <v>1.663</v>
      </c>
      <c r="I394">
        <v>99.6072</v>
      </c>
      <c r="K394" s="2">
        <v>0.811805555555554</v>
      </c>
      <c r="L394" s="3">
        <f t="shared" si="34"/>
        <v>272.81180555555557</v>
      </c>
      <c r="M394">
        <f t="shared" si="31"/>
        <v>557.5974547025717</v>
      </c>
      <c r="N394">
        <f aca="true" t="shared" si="35" ref="N394:N410">(277-103)/(-62+(AVERAGE($Q$4,$P$367)))*I394+277-((277-103)/(-62+(AVERAGE($Q$4,$P$367)))*210)</f>
        <v>148.3874022907645</v>
      </c>
    </row>
    <row r="395" spans="1:14" ht="12.75">
      <c r="A395" t="s">
        <v>344</v>
      </c>
      <c r="B395" s="1">
        <v>36797</v>
      </c>
      <c r="C395" s="2">
        <v>0.8136805555555555</v>
      </c>
      <c r="D395" t="s">
        <v>436</v>
      </c>
      <c r="E395">
        <v>0.671</v>
      </c>
      <c r="F395">
        <v>9.9649</v>
      </c>
      <c r="G395" t="s">
        <v>437</v>
      </c>
      <c r="H395">
        <v>1.661</v>
      </c>
      <c r="I395">
        <v>105.0963</v>
      </c>
      <c r="K395" s="2">
        <v>0.813888888888888</v>
      </c>
      <c r="L395" s="3">
        <f t="shared" si="34"/>
        <v>272.81388888888887</v>
      </c>
      <c r="M395">
        <f t="shared" si="31"/>
        <v>559.1630146287266</v>
      </c>
      <c r="N395">
        <f t="shared" si="35"/>
        <v>154.78245169693741</v>
      </c>
    </row>
    <row r="396" spans="1:14" ht="12.75">
      <c r="A396" t="s">
        <v>345</v>
      </c>
      <c r="B396" s="1">
        <v>36797</v>
      </c>
      <c r="C396" s="2">
        <v>0.8157638888888888</v>
      </c>
      <c r="D396" t="s">
        <v>436</v>
      </c>
      <c r="E396">
        <v>0.673</v>
      </c>
      <c r="F396">
        <v>9.5937</v>
      </c>
      <c r="G396" t="s">
        <v>437</v>
      </c>
      <c r="H396">
        <v>1.661</v>
      </c>
      <c r="I396">
        <v>99.1002</v>
      </c>
      <c r="K396" s="2">
        <v>0.815972222222221</v>
      </c>
      <c r="L396" s="3">
        <f t="shared" si="34"/>
        <v>272.81597222222223</v>
      </c>
      <c r="M396">
        <f t="shared" si="31"/>
        <v>538.3337728871956</v>
      </c>
      <c r="N396">
        <f t="shared" si="35"/>
        <v>147.79672439294342</v>
      </c>
    </row>
    <row r="397" spans="1:14" ht="12.75">
      <c r="A397" t="s">
        <v>346</v>
      </c>
      <c r="B397" s="1">
        <v>36797</v>
      </c>
      <c r="C397" s="2">
        <v>0.8178472222222223</v>
      </c>
      <c r="D397" t="s">
        <v>436</v>
      </c>
      <c r="E397">
        <v>0.671</v>
      </c>
      <c r="F397">
        <v>9.7631</v>
      </c>
      <c r="G397" t="s">
        <v>437</v>
      </c>
      <c r="H397">
        <v>1.661</v>
      </c>
      <c r="I397">
        <v>100.4576</v>
      </c>
      <c r="K397" s="2">
        <v>0.818055555555554</v>
      </c>
      <c r="L397" s="3">
        <f t="shared" si="34"/>
        <v>272.81805555555553</v>
      </c>
      <c r="M397">
        <f t="shared" si="31"/>
        <v>547.8393589621292</v>
      </c>
      <c r="N397">
        <f t="shared" si="35"/>
        <v>149.37815669768173</v>
      </c>
    </row>
    <row r="398" spans="1:14" ht="12.75">
      <c r="A398" t="s">
        <v>347</v>
      </c>
      <c r="B398" s="1">
        <v>36797</v>
      </c>
      <c r="C398" s="2">
        <v>0.8199305555555556</v>
      </c>
      <c r="D398" t="s">
        <v>436</v>
      </c>
      <c r="E398">
        <v>0.671</v>
      </c>
      <c r="F398">
        <v>9.2371</v>
      </c>
      <c r="G398" t="s">
        <v>437</v>
      </c>
      <c r="H398">
        <v>1.661</v>
      </c>
      <c r="I398">
        <v>96.7178</v>
      </c>
      <c r="K398" s="2">
        <v>0.820138888888888</v>
      </c>
      <c r="L398" s="3">
        <f t="shared" si="34"/>
        <v>272.8201388888889</v>
      </c>
      <c r="M398">
        <f t="shared" si="31"/>
        <v>518.3237847270932</v>
      </c>
      <c r="N398">
        <f t="shared" si="35"/>
        <v>145.02112079576602</v>
      </c>
    </row>
    <row r="399" spans="1:14" ht="12.75">
      <c r="A399" t="s">
        <v>348</v>
      </c>
      <c r="B399" s="1">
        <v>36797</v>
      </c>
      <c r="C399" s="2">
        <v>0.8220138888888888</v>
      </c>
      <c r="D399" t="s">
        <v>436</v>
      </c>
      <c r="E399">
        <v>0.671</v>
      </c>
      <c r="F399">
        <v>10.8751</v>
      </c>
      <c r="G399" t="s">
        <v>437</v>
      </c>
      <c r="H399">
        <v>1.66</v>
      </c>
      <c r="I399">
        <v>107.2573</v>
      </c>
      <c r="K399" s="2">
        <v>0.822222222222221</v>
      </c>
      <c r="L399" s="3">
        <f t="shared" si="34"/>
        <v>272.8222222222222</v>
      </c>
      <c r="M399">
        <f t="shared" si="31"/>
        <v>610.2373029723193</v>
      </c>
      <c r="N399">
        <f t="shared" si="35"/>
        <v>157.30011429494795</v>
      </c>
    </row>
    <row r="400" spans="1:14" ht="12.75">
      <c r="A400" t="s">
        <v>349</v>
      </c>
      <c r="B400" s="1">
        <v>36797</v>
      </c>
      <c r="C400" s="2">
        <v>0.8241087962962963</v>
      </c>
      <c r="D400" t="s">
        <v>436</v>
      </c>
      <c r="E400">
        <v>0.671</v>
      </c>
      <c r="F400">
        <v>10.112</v>
      </c>
      <c r="G400" t="s">
        <v>437</v>
      </c>
      <c r="H400">
        <v>1.661</v>
      </c>
      <c r="I400">
        <v>106.1043</v>
      </c>
      <c r="K400" s="2">
        <v>0.824305555555554</v>
      </c>
      <c r="L400" s="3">
        <f t="shared" si="34"/>
        <v>272.82430555555555</v>
      </c>
      <c r="M400">
        <f t="shared" si="31"/>
        <v>567.4172750279163</v>
      </c>
      <c r="N400">
        <f t="shared" si="35"/>
        <v>155.9568172215994</v>
      </c>
    </row>
    <row r="401" spans="1:14" ht="12.75">
      <c r="A401" t="s">
        <v>350</v>
      </c>
      <c r="B401" s="1">
        <v>36797</v>
      </c>
      <c r="C401" s="2">
        <v>0.8261805555555556</v>
      </c>
      <c r="D401" t="s">
        <v>436</v>
      </c>
      <c r="E401">
        <v>0.673</v>
      </c>
      <c r="F401">
        <v>10.033</v>
      </c>
      <c r="G401" t="s">
        <v>437</v>
      </c>
      <c r="H401">
        <v>1.661</v>
      </c>
      <c r="I401">
        <v>106.7453</v>
      </c>
      <c r="K401" s="2">
        <v>0.826388888888888</v>
      </c>
      <c r="L401" s="3">
        <f t="shared" si="34"/>
        <v>272.8263888888889</v>
      </c>
      <c r="M401">
        <f t="shared" si="31"/>
        <v>562.9843275667607</v>
      </c>
      <c r="N401">
        <f t="shared" si="35"/>
        <v>156.70361117131006</v>
      </c>
    </row>
    <row r="402" spans="1:14" ht="12.75">
      <c r="A402" t="s">
        <v>351</v>
      </c>
      <c r="B402" s="1">
        <v>36797</v>
      </c>
      <c r="C402" s="2">
        <v>0.8282754629629631</v>
      </c>
      <c r="D402" t="s">
        <v>436</v>
      </c>
      <c r="E402">
        <v>0.671</v>
      </c>
      <c r="F402">
        <v>9.5789</v>
      </c>
      <c r="G402" t="s">
        <v>437</v>
      </c>
      <c r="H402">
        <v>1.66</v>
      </c>
      <c r="I402">
        <v>107.3012</v>
      </c>
      <c r="K402" s="2">
        <v>0.828472222222221</v>
      </c>
      <c r="L402" s="3">
        <f t="shared" si="34"/>
        <v>272.8284722222222</v>
      </c>
      <c r="M402">
        <f t="shared" si="31"/>
        <v>537.5032966539665</v>
      </c>
      <c r="N402">
        <f t="shared" si="35"/>
        <v>157.35125977761925</v>
      </c>
    </row>
    <row r="403" spans="1:14" ht="12.75">
      <c r="A403" t="s">
        <v>352</v>
      </c>
      <c r="B403" s="1">
        <v>36797</v>
      </c>
      <c r="C403" s="2">
        <v>0.8303587962962963</v>
      </c>
      <c r="D403" t="s">
        <v>436</v>
      </c>
      <c r="E403">
        <v>0.671</v>
      </c>
      <c r="F403">
        <v>9.9377</v>
      </c>
      <c r="G403" t="s">
        <v>437</v>
      </c>
      <c r="H403">
        <v>1.66</v>
      </c>
      <c r="I403">
        <v>109.198</v>
      </c>
      <c r="K403" s="2">
        <v>0.830555555555553</v>
      </c>
      <c r="L403" s="3">
        <f t="shared" si="34"/>
        <v>272.8305555555556</v>
      </c>
      <c r="M403">
        <f t="shared" si="31"/>
        <v>557.636733983873</v>
      </c>
      <c r="N403">
        <f t="shared" si="35"/>
        <v>159.56111744347135</v>
      </c>
    </row>
    <row r="404" spans="1:14" ht="12.75">
      <c r="A404" t="s">
        <v>353</v>
      </c>
      <c r="B404" s="1">
        <v>36797</v>
      </c>
      <c r="C404" s="2">
        <v>0.8324421296296296</v>
      </c>
      <c r="D404" t="s">
        <v>436</v>
      </c>
      <c r="E404">
        <v>0.671</v>
      </c>
      <c r="F404">
        <v>9.83</v>
      </c>
      <c r="G404" t="s">
        <v>437</v>
      </c>
      <c r="H404">
        <v>1.66</v>
      </c>
      <c r="I404">
        <v>111.6201</v>
      </c>
      <c r="K404" s="2">
        <v>0.832638888888888</v>
      </c>
      <c r="L404" s="3">
        <f t="shared" si="34"/>
        <v>272.8326388888889</v>
      </c>
      <c r="M404">
        <f t="shared" si="31"/>
        <v>551.5933359893609</v>
      </c>
      <c r="N404">
        <f t="shared" si="35"/>
        <v>162.3829733336339</v>
      </c>
    </row>
    <row r="405" spans="1:14" ht="12.75">
      <c r="A405" t="s">
        <v>354</v>
      </c>
      <c r="B405" s="1">
        <v>36797</v>
      </c>
      <c r="C405" s="2">
        <v>0.8345254629629629</v>
      </c>
      <c r="D405" t="s">
        <v>436</v>
      </c>
      <c r="E405">
        <v>0.673</v>
      </c>
      <c r="F405">
        <v>10.2938</v>
      </c>
      <c r="G405" t="s">
        <v>437</v>
      </c>
      <c r="H405">
        <v>1.661</v>
      </c>
      <c r="I405">
        <v>112.6699</v>
      </c>
      <c r="K405" s="2">
        <v>0.834722222222221</v>
      </c>
      <c r="L405" s="3">
        <f t="shared" si="34"/>
        <v>272.83472222222224</v>
      </c>
      <c r="M405">
        <f t="shared" si="31"/>
        <v>577.6186655144743</v>
      </c>
      <c r="N405">
        <f t="shared" si="35"/>
        <v>163.60603774612417</v>
      </c>
    </row>
    <row r="406" spans="1:14" ht="12.75">
      <c r="A406" t="s">
        <v>355</v>
      </c>
      <c r="B406" s="1">
        <v>36797</v>
      </c>
      <c r="C406" s="2">
        <v>0.8366087962962964</v>
      </c>
      <c r="D406" t="s">
        <v>436</v>
      </c>
      <c r="E406">
        <v>0.673</v>
      </c>
      <c r="F406">
        <v>10.5904</v>
      </c>
      <c r="G406" t="s">
        <v>437</v>
      </c>
      <c r="H406">
        <v>1.663</v>
      </c>
      <c r="I406">
        <v>108.5348</v>
      </c>
      <c r="K406" s="2">
        <v>0.836805555555554</v>
      </c>
      <c r="L406" s="3">
        <f t="shared" si="34"/>
        <v>272.83680555555554</v>
      </c>
      <c r="M406">
        <f t="shared" si="31"/>
        <v>594.2618581344586</v>
      </c>
      <c r="N406">
        <f t="shared" si="35"/>
        <v>158.78845949113418</v>
      </c>
    </row>
    <row r="407" spans="1:14" ht="12.75">
      <c r="A407" t="s">
        <v>356</v>
      </c>
      <c r="B407" s="1">
        <v>36797</v>
      </c>
      <c r="C407" s="2">
        <v>0.8387037037037036</v>
      </c>
      <c r="D407" t="s">
        <v>436</v>
      </c>
      <c r="E407">
        <v>0.671</v>
      </c>
      <c r="F407">
        <v>10.2522</v>
      </c>
      <c r="G407" t="s">
        <v>437</v>
      </c>
      <c r="H407">
        <v>1.661</v>
      </c>
      <c r="I407">
        <v>108.2036</v>
      </c>
      <c r="K407" s="2">
        <v>0.838888888888887</v>
      </c>
      <c r="L407" s="3">
        <f t="shared" si="34"/>
        <v>272.8388888888889</v>
      </c>
      <c r="M407">
        <f t="shared" si="31"/>
        <v>575.2843539399925</v>
      </c>
      <c r="N407">
        <f t="shared" si="35"/>
        <v>158.40259653303093</v>
      </c>
    </row>
    <row r="408" spans="1:14" ht="12.75">
      <c r="A408" t="s">
        <v>357</v>
      </c>
      <c r="B408" s="1">
        <v>36797</v>
      </c>
      <c r="C408" s="2">
        <v>0.840787037037037</v>
      </c>
      <c r="D408" t="s">
        <v>436</v>
      </c>
      <c r="E408">
        <v>0.671</v>
      </c>
      <c r="F408">
        <v>10.3574</v>
      </c>
      <c r="G408" t="s">
        <v>437</v>
      </c>
      <c r="H408">
        <v>1.66</v>
      </c>
      <c r="I408">
        <v>108.7738</v>
      </c>
      <c r="K408" s="2">
        <v>0.84097222222222</v>
      </c>
      <c r="L408" s="3">
        <f t="shared" si="34"/>
        <v>272.8409722222222</v>
      </c>
      <c r="M408">
        <f t="shared" si="31"/>
        <v>581.1874687869996</v>
      </c>
      <c r="N408">
        <f t="shared" si="35"/>
        <v>159.06690528517606</v>
      </c>
    </row>
    <row r="409" spans="1:14" ht="12.75">
      <c r="A409" t="s">
        <v>358</v>
      </c>
      <c r="B409" s="1">
        <v>36797</v>
      </c>
      <c r="C409" s="2">
        <v>0.8429282407407408</v>
      </c>
      <c r="D409" t="s">
        <v>436</v>
      </c>
      <c r="E409">
        <v>0.671</v>
      </c>
      <c r="F409">
        <v>10.5139</v>
      </c>
      <c r="G409" t="s">
        <v>437</v>
      </c>
      <c r="H409">
        <v>1.66</v>
      </c>
      <c r="I409">
        <v>111.0271</v>
      </c>
      <c r="K409" s="2">
        <v>0.843055555555553</v>
      </c>
      <c r="L409" s="3">
        <f t="shared" si="34"/>
        <v>272.84305555555557</v>
      </c>
      <c r="M409">
        <f t="shared" si="31"/>
        <v>589.9691938208078</v>
      </c>
      <c r="N409">
        <f t="shared" si="35"/>
        <v>161.69210155176427</v>
      </c>
    </row>
    <row r="410" spans="1:14" ht="12.75">
      <c r="A410" t="s">
        <v>359</v>
      </c>
      <c r="B410" s="1">
        <v>36797</v>
      </c>
      <c r="C410" s="2">
        <v>0.8449537037037037</v>
      </c>
      <c r="D410" t="s">
        <v>436</v>
      </c>
      <c r="E410">
        <v>0.671</v>
      </c>
      <c r="F410">
        <v>9.8727</v>
      </c>
      <c r="G410" t="s">
        <v>437</v>
      </c>
      <c r="H410">
        <v>1.66</v>
      </c>
      <c r="I410">
        <v>107.3133</v>
      </c>
      <c r="K410" s="2">
        <v>0.845138888888888</v>
      </c>
      <c r="L410" s="3">
        <f t="shared" si="34"/>
        <v>272.84513888888887</v>
      </c>
      <c r="M410">
        <f t="shared" si="31"/>
        <v>553.989372148745</v>
      </c>
      <c r="N410">
        <f t="shared" si="35"/>
        <v>157.36535682409584</v>
      </c>
    </row>
    <row r="411" spans="1:14" ht="12.75">
      <c r="A411" t="s">
        <v>444</v>
      </c>
      <c r="B411" s="1">
        <v>36797</v>
      </c>
      <c r="C411">
        <f>AVERAGE(C410,C412)</f>
        <v>0.847037037037037</v>
      </c>
      <c r="D411" t="s">
        <v>436</v>
      </c>
      <c r="E411" t="s">
        <v>444</v>
      </c>
      <c r="F411" t="s">
        <v>444</v>
      </c>
      <c r="G411" t="s">
        <v>437</v>
      </c>
      <c r="H411" t="s">
        <v>444</v>
      </c>
      <c r="I411" t="s">
        <v>444</v>
      </c>
      <c r="K411" s="2">
        <v>0.847222222222221</v>
      </c>
      <c r="L411" s="3">
        <f t="shared" si="34"/>
        <v>272.84722222222223</v>
      </c>
      <c r="M411" t="s">
        <v>444</v>
      </c>
      <c r="N411" t="s">
        <v>444</v>
      </c>
    </row>
    <row r="412" spans="1:14" ht="12.75">
      <c r="A412" t="s">
        <v>360</v>
      </c>
      <c r="B412" s="1">
        <v>36797</v>
      </c>
      <c r="C412" s="2">
        <v>0.8491203703703704</v>
      </c>
      <c r="D412" t="s">
        <v>436</v>
      </c>
      <c r="E412">
        <v>0.673</v>
      </c>
      <c r="F412">
        <v>9.6612</v>
      </c>
      <c r="G412" t="s">
        <v>437</v>
      </c>
      <c r="H412">
        <v>1.661</v>
      </c>
      <c r="I412">
        <v>106.4672</v>
      </c>
      <c r="K412" s="2">
        <v>0.849305555555554</v>
      </c>
      <c r="L412" s="3">
        <f t="shared" si="34"/>
        <v>272.84930555555553</v>
      </c>
      <c r="M412">
        <f t="shared" si="31"/>
        <v>542.1214178698284</v>
      </c>
      <c r="N412">
        <f>(277-103)/(-62+(AVERAGE($Q$4,$P$367)))*I412+277-((277-103)/(-62+(AVERAGE($Q$4,$P$367)))*210)</f>
        <v>156.379612111381</v>
      </c>
    </row>
    <row r="413" spans="1:14" ht="12.75">
      <c r="A413" t="s">
        <v>361</v>
      </c>
      <c r="B413" s="1">
        <v>36797</v>
      </c>
      <c r="C413" s="2">
        <v>0.8512037037037037</v>
      </c>
      <c r="D413" t="s">
        <v>436</v>
      </c>
      <c r="E413">
        <v>0.671</v>
      </c>
      <c r="F413">
        <v>10.1602</v>
      </c>
      <c r="G413" t="s">
        <v>437</v>
      </c>
      <c r="H413">
        <v>1.66</v>
      </c>
      <c r="I413">
        <v>106.9328</v>
      </c>
      <c r="K413" s="2">
        <v>0.851388888888887</v>
      </c>
      <c r="L413" s="3">
        <f t="shared" si="34"/>
        <v>272.8513888888889</v>
      </c>
      <c r="M413">
        <f t="shared" si="31"/>
        <v>570.1219341118111</v>
      </c>
      <c r="N413">
        <f>(277-103)/(-62+(AVERAGE($Q$4,$P$367)))*I413+277-((277-103)/(-62+(AVERAGE($Q$4,$P$367)))*210)</f>
        <v>156.92205713943918</v>
      </c>
    </row>
    <row r="414" spans="1:14" ht="12.75">
      <c r="A414" t="s">
        <v>362</v>
      </c>
      <c r="B414" s="1">
        <v>36797</v>
      </c>
      <c r="C414" s="2">
        <v>0.8532986111111112</v>
      </c>
      <c r="D414" t="s">
        <v>436</v>
      </c>
      <c r="E414">
        <v>0.673</v>
      </c>
      <c r="F414">
        <v>10.5101</v>
      </c>
      <c r="G414" t="s">
        <v>437</v>
      </c>
      <c r="H414">
        <v>1.661</v>
      </c>
      <c r="I414">
        <v>107.6564</v>
      </c>
      <c r="K414" s="2">
        <v>0.853472222222221</v>
      </c>
      <c r="L414" s="3">
        <f t="shared" si="34"/>
        <v>272.8534722222222</v>
      </c>
      <c r="M414">
        <f t="shared" si="31"/>
        <v>589.7559634366004</v>
      </c>
      <c r="N414">
        <f>(277-103)/(-62+(AVERAGE($Q$4,$P$367)))*I414+277-((277-103)/(-62+(AVERAGE($Q$4,$P$367)))*210)</f>
        <v>157.765083819643</v>
      </c>
    </row>
    <row r="415" spans="1:14" ht="12.75">
      <c r="A415" t="s">
        <v>444</v>
      </c>
      <c r="B415" s="1">
        <v>36797</v>
      </c>
      <c r="C415">
        <f>AVERAGE(C414,C416)</f>
        <v>0.8554108796296296</v>
      </c>
      <c r="D415" t="s">
        <v>436</v>
      </c>
      <c r="E415" t="s">
        <v>444</v>
      </c>
      <c r="F415" t="s">
        <v>444</v>
      </c>
      <c r="G415" t="s">
        <v>437</v>
      </c>
      <c r="H415" t="s">
        <v>444</v>
      </c>
      <c r="I415" t="s">
        <v>444</v>
      </c>
      <c r="K415" s="2">
        <v>0.855555555555554</v>
      </c>
      <c r="L415" s="3">
        <f t="shared" si="34"/>
        <v>272.85555555555555</v>
      </c>
      <c r="M415" t="s">
        <v>444</v>
      </c>
      <c r="N415" t="s">
        <v>444</v>
      </c>
    </row>
    <row r="416" spans="1:14" ht="12.75">
      <c r="A416" t="s">
        <v>363</v>
      </c>
      <c r="B416" s="1">
        <v>36797</v>
      </c>
      <c r="C416" s="2">
        <v>0.8575231481481481</v>
      </c>
      <c r="D416" t="s">
        <v>436</v>
      </c>
      <c r="E416">
        <v>0.671</v>
      </c>
      <c r="F416">
        <v>10.0672</v>
      </c>
      <c r="G416" t="s">
        <v>437</v>
      </c>
      <c r="H416">
        <v>1.658</v>
      </c>
      <c r="I416">
        <v>103.2955</v>
      </c>
      <c r="K416" s="2">
        <v>0.857638888888887</v>
      </c>
      <c r="L416" s="3">
        <f t="shared" si="34"/>
        <v>272.8576388888889</v>
      </c>
      <c r="M416">
        <f t="shared" si="31"/>
        <v>564.903401024628</v>
      </c>
      <c r="N416">
        <f aca="true" t="shared" si="36" ref="N416:N431">(277-103)/(-62+(AVERAGE($Q$4,$P$367)))*I416+277-((277-103)/(-62+(AVERAGE($Q$4,$P$367)))*210)</f>
        <v>152.68443836676738</v>
      </c>
    </row>
    <row r="417" spans="1:14" ht="12.75">
      <c r="A417" t="s">
        <v>364</v>
      </c>
      <c r="B417" s="1">
        <v>36797</v>
      </c>
      <c r="C417" s="2">
        <v>0.8595486111111111</v>
      </c>
      <c r="D417" t="s">
        <v>436</v>
      </c>
      <c r="E417">
        <v>0.671</v>
      </c>
      <c r="F417">
        <v>10.2917</v>
      </c>
      <c r="G417" t="s">
        <v>437</v>
      </c>
      <c r="H417">
        <v>1.658</v>
      </c>
      <c r="I417">
        <v>105.478</v>
      </c>
      <c r="K417" s="2">
        <v>0.859722222222221</v>
      </c>
      <c r="L417" s="3">
        <f t="shared" si="34"/>
        <v>272.8597222222222</v>
      </c>
      <c r="M417">
        <f t="shared" si="31"/>
        <v>577.5008276705703</v>
      </c>
      <c r="N417">
        <f t="shared" si="36"/>
        <v>155.22714943579007</v>
      </c>
    </row>
    <row r="418" spans="1:14" ht="12.75">
      <c r="A418" t="s">
        <v>365</v>
      </c>
      <c r="B418" s="1">
        <v>36797</v>
      </c>
      <c r="C418" s="2">
        <v>0.8616319444444445</v>
      </c>
      <c r="D418" t="s">
        <v>436</v>
      </c>
      <c r="E418">
        <v>0.673</v>
      </c>
      <c r="F418">
        <v>10.1726</v>
      </c>
      <c r="G418" t="s">
        <v>437</v>
      </c>
      <c r="H418">
        <v>1.66</v>
      </c>
      <c r="I418">
        <v>106.2633</v>
      </c>
      <c r="K418" s="2">
        <v>0.861805555555553</v>
      </c>
      <c r="L418" s="3">
        <f t="shared" si="34"/>
        <v>272.8618055555556</v>
      </c>
      <c r="M418">
        <f t="shared" si="31"/>
        <v>570.8177385234355</v>
      </c>
      <c r="N418">
        <f t="shared" si="36"/>
        <v>156.1420594025729</v>
      </c>
    </row>
    <row r="419" spans="1:14" ht="12.75">
      <c r="A419" t="s">
        <v>366</v>
      </c>
      <c r="B419" s="1">
        <v>36797</v>
      </c>
      <c r="C419" s="2">
        <v>0.8637152777777778</v>
      </c>
      <c r="D419" t="s">
        <v>436</v>
      </c>
      <c r="E419">
        <v>0.673</v>
      </c>
      <c r="F419">
        <v>10.532</v>
      </c>
      <c r="G419" t="s">
        <v>437</v>
      </c>
      <c r="H419">
        <v>1.66</v>
      </c>
      <c r="I419">
        <v>105.6026</v>
      </c>
      <c r="K419" s="2">
        <v>0.863888888888886</v>
      </c>
      <c r="L419" s="3">
        <f t="shared" si="34"/>
        <v>272.8638888888889</v>
      </c>
      <c r="M419">
        <f t="shared" si="31"/>
        <v>590.9848438087436</v>
      </c>
      <c r="N419">
        <f t="shared" si="36"/>
        <v>155.37231406314413</v>
      </c>
    </row>
    <row r="420" spans="1:14" ht="12.75">
      <c r="A420" t="s">
        <v>367</v>
      </c>
      <c r="B420" s="1">
        <v>36797</v>
      </c>
      <c r="C420" s="2">
        <v>0.865798611111111</v>
      </c>
      <c r="D420" t="s">
        <v>436</v>
      </c>
      <c r="E420">
        <v>0.671</v>
      </c>
      <c r="F420">
        <v>10.3826</v>
      </c>
      <c r="G420" t="s">
        <v>437</v>
      </c>
      <c r="H420">
        <v>1.66</v>
      </c>
      <c r="I420">
        <v>104.2666</v>
      </c>
      <c r="K420" s="2">
        <v>0.865972222222221</v>
      </c>
      <c r="L420" s="3">
        <f t="shared" si="34"/>
        <v>272.86597222222224</v>
      </c>
      <c r="M420">
        <f t="shared" si="31"/>
        <v>582.6015229138493</v>
      </c>
      <c r="N420">
        <f t="shared" si="36"/>
        <v>153.8158137249016</v>
      </c>
    </row>
    <row r="421" spans="1:14" ht="12.75">
      <c r="A421" t="s">
        <v>368</v>
      </c>
      <c r="B421" s="1">
        <v>36797</v>
      </c>
      <c r="C421" s="2">
        <v>0.8678819444444444</v>
      </c>
      <c r="D421" t="s">
        <v>436</v>
      </c>
      <c r="E421">
        <v>0.671</v>
      </c>
      <c r="F421">
        <v>9.8503</v>
      </c>
      <c r="G421" t="s">
        <v>437</v>
      </c>
      <c r="H421">
        <v>1.66</v>
      </c>
      <c r="I421">
        <v>104.3255</v>
      </c>
      <c r="K421" s="2">
        <v>0.868055555555554</v>
      </c>
      <c r="L421" s="3">
        <f t="shared" si="34"/>
        <v>272.86805555555554</v>
      </c>
      <c r="M421">
        <f t="shared" si="31"/>
        <v>552.7324351471009</v>
      </c>
      <c r="N421">
        <f t="shared" si="36"/>
        <v>153.8844348850232</v>
      </c>
    </row>
    <row r="422" spans="1:14" ht="12.75">
      <c r="A422" t="s">
        <v>369</v>
      </c>
      <c r="B422" s="1">
        <v>36797</v>
      </c>
      <c r="C422" s="2">
        <v>0.8699768518518519</v>
      </c>
      <c r="D422" t="s">
        <v>436</v>
      </c>
      <c r="E422">
        <v>0.671</v>
      </c>
      <c r="F422">
        <v>10.201</v>
      </c>
      <c r="G422" t="s">
        <v>437</v>
      </c>
      <c r="H422">
        <v>1.66</v>
      </c>
      <c r="I422">
        <v>103.8731</v>
      </c>
      <c r="K422" s="2">
        <v>0.870138888888887</v>
      </c>
      <c r="L422" s="3">
        <f t="shared" si="34"/>
        <v>272.8701388888889</v>
      </c>
      <c r="M422">
        <f t="shared" si="31"/>
        <v>572.4113550790915</v>
      </c>
      <c r="N422">
        <f t="shared" si="36"/>
        <v>153.35736845312135</v>
      </c>
    </row>
    <row r="423" spans="1:14" ht="12.75">
      <c r="A423" t="s">
        <v>370</v>
      </c>
      <c r="B423" s="1">
        <v>36797</v>
      </c>
      <c r="C423" s="2">
        <v>0.8720601851851852</v>
      </c>
      <c r="D423" t="s">
        <v>436</v>
      </c>
      <c r="E423">
        <v>0.671</v>
      </c>
      <c r="F423">
        <v>9.7294</v>
      </c>
      <c r="G423" t="s">
        <v>437</v>
      </c>
      <c r="H423">
        <v>1.658</v>
      </c>
      <c r="I423">
        <v>104.52</v>
      </c>
      <c r="K423" s="2">
        <v>0.87222222222222</v>
      </c>
      <c r="L423" s="3">
        <f t="shared" si="34"/>
        <v>272.8722222222222</v>
      </c>
      <c r="M423">
        <f t="shared" si="31"/>
        <v>545.9483421337627</v>
      </c>
      <c r="N423">
        <f t="shared" si="36"/>
        <v>154.1110361692958</v>
      </c>
    </row>
    <row r="424" spans="1:14" ht="12.75">
      <c r="A424" t="s">
        <v>371</v>
      </c>
      <c r="B424" s="1">
        <v>36797</v>
      </c>
      <c r="C424" s="2">
        <v>0.8741435185185185</v>
      </c>
      <c r="D424" t="s">
        <v>436</v>
      </c>
      <c r="E424">
        <v>0.671</v>
      </c>
      <c r="F424">
        <v>10.0671</v>
      </c>
      <c r="G424" t="s">
        <v>437</v>
      </c>
      <c r="H424">
        <v>1.658</v>
      </c>
      <c r="I424">
        <v>103.0377</v>
      </c>
      <c r="K424" s="2">
        <v>0.874305555555553</v>
      </c>
      <c r="L424" s="3">
        <f t="shared" si="34"/>
        <v>272.87430555555557</v>
      </c>
      <c r="M424">
        <f t="shared" si="31"/>
        <v>564.8977896987279</v>
      </c>
      <c r="N424">
        <f t="shared" si="36"/>
        <v>152.38408972365443</v>
      </c>
    </row>
    <row r="425" spans="1:14" ht="12.75">
      <c r="A425" t="s">
        <v>372</v>
      </c>
      <c r="B425" s="1">
        <v>36797</v>
      </c>
      <c r="C425" s="2">
        <v>0.8762268518518518</v>
      </c>
      <c r="D425" t="s">
        <v>436</v>
      </c>
      <c r="E425">
        <v>0.673</v>
      </c>
      <c r="F425">
        <v>10.4202</v>
      </c>
      <c r="G425" t="s">
        <v>437</v>
      </c>
      <c r="H425">
        <v>1.66</v>
      </c>
      <c r="I425">
        <v>102.2959</v>
      </c>
      <c r="K425" s="2">
        <v>0.876388888888886</v>
      </c>
      <c r="L425" s="3">
        <f t="shared" si="34"/>
        <v>272.87638888888887</v>
      </c>
      <c r="M425">
        <f t="shared" si="31"/>
        <v>584.7113814523233</v>
      </c>
      <c r="N425">
        <f t="shared" si="36"/>
        <v>151.51985922147753</v>
      </c>
    </row>
    <row r="426" spans="1:14" ht="12.75">
      <c r="A426" t="s">
        <v>373</v>
      </c>
      <c r="B426" s="1">
        <v>36797</v>
      </c>
      <c r="C426" s="2">
        <v>0.8783101851851852</v>
      </c>
      <c r="D426" t="s">
        <v>436</v>
      </c>
      <c r="E426">
        <v>0.671</v>
      </c>
      <c r="F426">
        <v>9.9765</v>
      </c>
      <c r="G426" t="s">
        <v>437</v>
      </c>
      <c r="H426">
        <v>1.66</v>
      </c>
      <c r="I426">
        <v>103.5733</v>
      </c>
      <c r="K426" s="2">
        <v>0.878472222222221</v>
      </c>
      <c r="L426" s="3">
        <f t="shared" si="34"/>
        <v>272.87847222222223</v>
      </c>
      <c r="M426">
        <f t="shared" si="31"/>
        <v>559.8139284331494</v>
      </c>
      <c r="N426">
        <f t="shared" si="36"/>
        <v>153.00808791314745</v>
      </c>
    </row>
    <row r="427" spans="1:14" ht="12.75">
      <c r="A427" t="s">
        <v>374</v>
      </c>
      <c r="B427" s="1">
        <v>36797</v>
      </c>
      <c r="C427" s="2">
        <v>0.8803935185185185</v>
      </c>
      <c r="D427" t="s">
        <v>436</v>
      </c>
      <c r="E427">
        <v>0.671</v>
      </c>
      <c r="F427">
        <v>10.403</v>
      </c>
      <c r="G427" t="s">
        <v>437</v>
      </c>
      <c r="H427">
        <v>1.66</v>
      </c>
      <c r="I427">
        <v>102.4301</v>
      </c>
      <c r="K427" s="2">
        <v>0.880555555555554</v>
      </c>
      <c r="L427" s="3">
        <f t="shared" si="34"/>
        <v>272.88055555555553</v>
      </c>
      <c r="M427">
        <f t="shared" si="31"/>
        <v>583.7462333974895</v>
      </c>
      <c r="N427">
        <f t="shared" si="36"/>
        <v>151.67620828239984</v>
      </c>
    </row>
    <row r="428" spans="1:14" ht="12.75">
      <c r="A428" t="s">
        <v>375</v>
      </c>
      <c r="B428" s="1">
        <v>36797</v>
      </c>
      <c r="C428" s="2">
        <v>0.8824884259259259</v>
      </c>
      <c r="D428" t="s">
        <v>436</v>
      </c>
      <c r="E428">
        <v>0.673</v>
      </c>
      <c r="F428">
        <v>9.8448</v>
      </c>
      <c r="G428" t="s">
        <v>437</v>
      </c>
      <c r="H428">
        <v>1.661</v>
      </c>
      <c r="I428">
        <v>100.8903</v>
      </c>
      <c r="K428" s="2">
        <v>0.882638888888887</v>
      </c>
      <c r="L428" s="3">
        <f t="shared" si="34"/>
        <v>272.8826388888889</v>
      </c>
      <c r="M428">
        <f t="shared" si="31"/>
        <v>552.42381222259</v>
      </c>
      <c r="N428">
        <f t="shared" si="36"/>
        <v>149.88227173986553</v>
      </c>
    </row>
    <row r="429" spans="1:14" ht="12.75">
      <c r="A429" t="s">
        <v>376</v>
      </c>
      <c r="B429" s="1">
        <v>36797</v>
      </c>
      <c r="C429" s="2">
        <v>0.8845717592592592</v>
      </c>
      <c r="D429" t="s">
        <v>436</v>
      </c>
      <c r="E429">
        <v>0.673</v>
      </c>
      <c r="F429">
        <v>10.3357</v>
      </c>
      <c r="G429" t="s">
        <v>437</v>
      </c>
      <c r="H429">
        <v>1.661</v>
      </c>
      <c r="I429">
        <v>98.6831</v>
      </c>
      <c r="K429" s="2">
        <v>0.884722222222221</v>
      </c>
      <c r="L429" s="3">
        <f t="shared" si="34"/>
        <v>272.8847222222222</v>
      </c>
      <c r="M429">
        <f t="shared" si="31"/>
        <v>579.9698110666568</v>
      </c>
      <c r="N429">
        <f t="shared" si="36"/>
        <v>147.31078405530798</v>
      </c>
    </row>
    <row r="430" spans="1:14" ht="12.75">
      <c r="A430" t="s">
        <v>377</v>
      </c>
      <c r="B430" s="1">
        <v>36797</v>
      </c>
      <c r="C430" s="2">
        <v>0.8866550925925926</v>
      </c>
      <c r="D430" t="s">
        <v>436</v>
      </c>
      <c r="E430">
        <v>0.671</v>
      </c>
      <c r="F430">
        <v>10.7145</v>
      </c>
      <c r="G430" t="s">
        <v>437</v>
      </c>
      <c r="H430">
        <v>1.658</v>
      </c>
      <c r="I430">
        <v>97.5822</v>
      </c>
      <c r="K430" s="2">
        <v>0.886805555555554</v>
      </c>
      <c r="L430" s="3">
        <f t="shared" si="34"/>
        <v>272.88680555555555</v>
      </c>
      <c r="M430">
        <f t="shared" si="31"/>
        <v>601.225513576603</v>
      </c>
      <c r="N430">
        <f t="shared" si="36"/>
        <v>146.02818583497026</v>
      </c>
    </row>
    <row r="431" spans="1:14" ht="12.75">
      <c r="A431" t="s">
        <v>378</v>
      </c>
      <c r="B431" s="1">
        <v>36797</v>
      </c>
      <c r="C431" s="2">
        <v>0.888738425925926</v>
      </c>
      <c r="D431" t="s">
        <v>436</v>
      </c>
      <c r="E431">
        <v>0.671</v>
      </c>
      <c r="F431">
        <v>10.0482</v>
      </c>
      <c r="G431" t="s">
        <v>437</v>
      </c>
      <c r="H431">
        <v>1.658</v>
      </c>
      <c r="I431">
        <v>96.2236</v>
      </c>
      <c r="K431" s="2">
        <v>0.888888888888887</v>
      </c>
      <c r="L431" s="3">
        <f t="shared" si="34"/>
        <v>272.8888888888889</v>
      </c>
      <c r="M431">
        <f t="shared" si="31"/>
        <v>563.8372491035906</v>
      </c>
      <c r="N431">
        <f t="shared" si="36"/>
        <v>144.4453554760359</v>
      </c>
    </row>
    <row r="432" spans="1:14" ht="12.75">
      <c r="A432" t="s">
        <v>444</v>
      </c>
      <c r="B432" s="1">
        <v>36797</v>
      </c>
      <c r="C432">
        <f>AVERAGE(C431,C433)</f>
        <v>0.8908217592592593</v>
      </c>
      <c r="D432" t="s">
        <v>436</v>
      </c>
      <c r="E432" t="s">
        <v>444</v>
      </c>
      <c r="F432" t="s">
        <v>444</v>
      </c>
      <c r="G432" t="s">
        <v>437</v>
      </c>
      <c r="H432" t="s">
        <v>444</v>
      </c>
      <c r="I432" t="s">
        <v>444</v>
      </c>
      <c r="K432" s="2">
        <v>0.890972222222221</v>
      </c>
      <c r="L432" s="3">
        <f t="shared" si="34"/>
        <v>272.8909722222222</v>
      </c>
      <c r="M432" t="s">
        <v>444</v>
      </c>
      <c r="N432" t="s">
        <v>444</v>
      </c>
    </row>
    <row r="433" spans="1:14" ht="12.75">
      <c r="A433" t="s">
        <v>379</v>
      </c>
      <c r="B433" s="1">
        <v>36797</v>
      </c>
      <c r="C433" s="2">
        <v>0.8929050925925925</v>
      </c>
      <c r="D433" t="s">
        <v>436</v>
      </c>
      <c r="E433">
        <v>0.671</v>
      </c>
      <c r="F433">
        <v>9.8191</v>
      </c>
      <c r="G433" t="s">
        <v>437</v>
      </c>
      <c r="H433">
        <v>1.658</v>
      </c>
      <c r="I433">
        <v>96.4256</v>
      </c>
      <c r="K433" s="2">
        <v>0.893055555555553</v>
      </c>
      <c r="L433" s="3">
        <f t="shared" si="34"/>
        <v>272.8930555555556</v>
      </c>
      <c r="M433">
        <f aca="true" t="shared" si="37" ref="M433:M484">500*F433/AVERAGE($Q$367,$Q$6)</f>
        <v>550.9817014662394</v>
      </c>
      <c r="N433">
        <f aca="true" t="shared" si="38" ref="N433:N441">(277-103)/(-62+(AVERAGE($Q$4,$P$367)))*I433+277-((277-103)/(-62+(AVERAGE($Q$4,$P$367)))*210)</f>
        <v>144.68069459903364</v>
      </c>
    </row>
    <row r="434" spans="1:14" ht="12.75">
      <c r="A434" t="s">
        <v>380</v>
      </c>
      <c r="B434" s="1">
        <v>36797</v>
      </c>
      <c r="C434" s="2">
        <v>0.8949884259259259</v>
      </c>
      <c r="D434" t="s">
        <v>436</v>
      </c>
      <c r="E434">
        <v>0.671</v>
      </c>
      <c r="F434">
        <v>9.8267</v>
      </c>
      <c r="G434" t="s">
        <v>437</v>
      </c>
      <c r="H434">
        <v>1.66</v>
      </c>
      <c r="I434">
        <v>90.4698</v>
      </c>
      <c r="K434" s="2">
        <v>0.895138888888886</v>
      </c>
      <c r="L434" s="3">
        <f t="shared" si="34"/>
        <v>272.8951388888889</v>
      </c>
      <c r="M434">
        <f t="shared" si="37"/>
        <v>551.4081622346545</v>
      </c>
      <c r="N434">
        <f t="shared" si="38"/>
        <v>137.74191861512293</v>
      </c>
    </row>
    <row r="435" spans="1:14" ht="12.75">
      <c r="A435" t="s">
        <v>381</v>
      </c>
      <c r="B435" s="1">
        <v>36797</v>
      </c>
      <c r="C435" s="2">
        <v>0.8970833333333333</v>
      </c>
      <c r="D435" t="s">
        <v>436</v>
      </c>
      <c r="E435">
        <v>0.673</v>
      </c>
      <c r="F435">
        <v>9.7418</v>
      </c>
      <c r="G435" t="s">
        <v>437</v>
      </c>
      <c r="H435">
        <v>1.661</v>
      </c>
      <c r="I435">
        <v>96.9222</v>
      </c>
      <c r="K435" s="2">
        <v>0.897222222222221</v>
      </c>
      <c r="L435" s="3">
        <f t="shared" si="34"/>
        <v>272.89722222222224</v>
      </c>
      <c r="M435">
        <f t="shared" si="37"/>
        <v>546.6441465453871</v>
      </c>
      <c r="N435">
        <f t="shared" si="38"/>
        <v>145.25925602715586</v>
      </c>
    </row>
    <row r="436" spans="1:14" ht="12.75">
      <c r="A436" t="s">
        <v>382</v>
      </c>
      <c r="B436" s="1">
        <v>36797</v>
      </c>
      <c r="C436" s="2">
        <v>0.8991666666666666</v>
      </c>
      <c r="D436" t="s">
        <v>436</v>
      </c>
      <c r="E436">
        <v>0.671</v>
      </c>
      <c r="F436">
        <v>10.1464</v>
      </c>
      <c r="G436" t="s">
        <v>437</v>
      </c>
      <c r="H436">
        <v>1.66</v>
      </c>
      <c r="I436">
        <v>94.1412</v>
      </c>
      <c r="K436" s="2">
        <v>0.899305555555554</v>
      </c>
      <c r="L436" s="3">
        <f t="shared" si="34"/>
        <v>272.89930555555554</v>
      </c>
      <c r="M436">
        <f t="shared" si="37"/>
        <v>569.347571137584</v>
      </c>
      <c r="N436">
        <f t="shared" si="38"/>
        <v>142.0192654278651</v>
      </c>
    </row>
    <row r="437" spans="1:14" ht="12.75">
      <c r="A437" t="s">
        <v>383</v>
      </c>
      <c r="B437" s="1">
        <v>36797</v>
      </c>
      <c r="C437" s="2">
        <v>0.90125</v>
      </c>
      <c r="D437" t="s">
        <v>436</v>
      </c>
      <c r="E437">
        <v>0.671</v>
      </c>
      <c r="F437">
        <v>10.454</v>
      </c>
      <c r="G437" t="s">
        <v>437</v>
      </c>
      <c r="H437">
        <v>1.658</v>
      </c>
      <c r="I437">
        <v>96.2097</v>
      </c>
      <c r="K437" s="2">
        <v>0.901388888888887</v>
      </c>
      <c r="L437" s="3">
        <f t="shared" si="34"/>
        <v>272.9013888888889</v>
      </c>
      <c r="M437">
        <f t="shared" si="37"/>
        <v>586.6080096065899</v>
      </c>
      <c r="N437">
        <f t="shared" si="38"/>
        <v>144.42916134826527</v>
      </c>
    </row>
    <row r="438" spans="1:14" ht="12.75">
      <c r="A438" t="s">
        <v>384</v>
      </c>
      <c r="B438" s="1">
        <v>36797</v>
      </c>
      <c r="C438" s="2">
        <v>0.9033912037037037</v>
      </c>
      <c r="D438" t="s">
        <v>436</v>
      </c>
      <c r="E438">
        <v>0.671</v>
      </c>
      <c r="F438">
        <v>10.0467</v>
      </c>
      <c r="G438" t="s">
        <v>437</v>
      </c>
      <c r="H438">
        <v>1.658</v>
      </c>
      <c r="I438">
        <v>94.2267</v>
      </c>
      <c r="K438" s="2">
        <v>0.90347222222222</v>
      </c>
      <c r="L438" s="3">
        <f t="shared" si="34"/>
        <v>272.9034722222222</v>
      </c>
      <c r="M438">
        <f t="shared" si="37"/>
        <v>563.7530792150876</v>
      </c>
      <c r="N438">
        <f t="shared" si="38"/>
        <v>142.11887678933192</v>
      </c>
    </row>
    <row r="439" spans="1:14" ht="12.75">
      <c r="A439" t="s">
        <v>385</v>
      </c>
      <c r="B439" s="1">
        <v>36797</v>
      </c>
      <c r="C439" s="2">
        <v>0.9054166666666666</v>
      </c>
      <c r="D439" t="s">
        <v>436</v>
      </c>
      <c r="E439">
        <v>0.671</v>
      </c>
      <c r="F439">
        <v>9.826</v>
      </c>
      <c r="G439" t="s">
        <v>437</v>
      </c>
      <c r="H439">
        <v>1.658</v>
      </c>
      <c r="I439">
        <v>94.1756</v>
      </c>
      <c r="K439" s="2">
        <v>0.905555555555553</v>
      </c>
      <c r="L439" s="3">
        <f t="shared" si="34"/>
        <v>272.90555555555557</v>
      </c>
      <c r="M439">
        <f t="shared" si="37"/>
        <v>551.368882953353</v>
      </c>
      <c r="N439">
        <f t="shared" si="38"/>
        <v>142.05934298148452</v>
      </c>
    </row>
    <row r="440" spans="1:14" ht="12.75">
      <c r="A440" t="s">
        <v>386</v>
      </c>
      <c r="B440" s="1">
        <v>36797</v>
      </c>
      <c r="C440" s="2">
        <v>0.9075</v>
      </c>
      <c r="D440" t="s">
        <v>436</v>
      </c>
      <c r="E440">
        <v>0.671</v>
      </c>
      <c r="F440">
        <v>10.8468</v>
      </c>
      <c r="G440" t="s">
        <v>437</v>
      </c>
      <c r="H440">
        <v>1.66</v>
      </c>
      <c r="I440">
        <v>96.3876</v>
      </c>
      <c r="K440" s="2">
        <v>0.907638888888886</v>
      </c>
      <c r="L440" s="3">
        <f t="shared" si="34"/>
        <v>272.90763888888887</v>
      </c>
      <c r="M440">
        <f t="shared" si="37"/>
        <v>608.6492977425635</v>
      </c>
      <c r="N440">
        <f t="shared" si="38"/>
        <v>144.6364228828262</v>
      </c>
    </row>
    <row r="441" spans="1:14" ht="12.75">
      <c r="A441" t="s">
        <v>387</v>
      </c>
      <c r="B441" s="1">
        <v>36797</v>
      </c>
      <c r="C441" s="2">
        <v>0.9096412037037037</v>
      </c>
      <c r="D441" t="s">
        <v>436</v>
      </c>
      <c r="E441">
        <v>0.671</v>
      </c>
      <c r="F441">
        <v>9.8494</v>
      </c>
      <c r="G441" t="s">
        <v>437</v>
      </c>
      <c r="H441">
        <v>1.66</v>
      </c>
      <c r="I441">
        <v>94.2852</v>
      </c>
      <c r="K441" s="2">
        <v>0.909722222222221</v>
      </c>
      <c r="L441" s="3">
        <f t="shared" si="34"/>
        <v>272.90972222222223</v>
      </c>
      <c r="M441">
        <f t="shared" si="37"/>
        <v>552.6819332139991</v>
      </c>
      <c r="N441">
        <f t="shared" si="38"/>
        <v>142.18703193138822</v>
      </c>
    </row>
    <row r="442" spans="1:14" ht="12.75">
      <c r="A442" t="s">
        <v>444</v>
      </c>
      <c r="B442" s="1">
        <v>36797</v>
      </c>
      <c r="C442">
        <f>AVERAGE(C441,C443)</f>
        <v>0.911701388888889</v>
      </c>
      <c r="D442" t="s">
        <v>436</v>
      </c>
      <c r="E442" t="s">
        <v>444</v>
      </c>
      <c r="F442" t="s">
        <v>444</v>
      </c>
      <c r="G442" t="s">
        <v>437</v>
      </c>
      <c r="H442" t="s">
        <v>444</v>
      </c>
      <c r="I442" t="s">
        <v>444</v>
      </c>
      <c r="K442" s="2">
        <v>0.911805555555554</v>
      </c>
      <c r="L442" s="3">
        <f t="shared" si="34"/>
        <v>272.91180555555553</v>
      </c>
      <c r="M442" t="s">
        <v>444</v>
      </c>
      <c r="N442" t="s">
        <v>444</v>
      </c>
    </row>
    <row r="443" spans="1:14" ht="12.75">
      <c r="A443" t="s">
        <v>388</v>
      </c>
      <c r="B443" s="1">
        <v>36797</v>
      </c>
      <c r="C443" s="2">
        <v>0.9137615740740741</v>
      </c>
      <c r="D443" t="s">
        <v>436</v>
      </c>
      <c r="E443">
        <v>0.671</v>
      </c>
      <c r="F443">
        <v>10.3333</v>
      </c>
      <c r="G443" t="s">
        <v>437</v>
      </c>
      <c r="H443">
        <v>1.66</v>
      </c>
      <c r="I443">
        <v>94.5422</v>
      </c>
      <c r="K443" s="2">
        <v>0.913888888888887</v>
      </c>
      <c r="L443" s="3">
        <f t="shared" si="34"/>
        <v>272.9138888888889</v>
      </c>
      <c r="M443">
        <f t="shared" si="37"/>
        <v>579.8351392450521</v>
      </c>
      <c r="N443">
        <f aca="true" t="shared" si="39" ref="N443:N456">(277-103)/(-62+(AVERAGE($Q$4,$P$367)))*I443+277-((277-103)/(-62+(AVERAGE($Q$4,$P$367)))*210)</f>
        <v>142.4864485383705</v>
      </c>
    </row>
    <row r="444" spans="1:14" ht="12.75">
      <c r="A444" t="s">
        <v>389</v>
      </c>
      <c r="B444" s="1">
        <v>36797</v>
      </c>
      <c r="C444" s="2">
        <v>0.9158449074074074</v>
      </c>
      <c r="D444" t="s">
        <v>436</v>
      </c>
      <c r="E444">
        <v>0.671</v>
      </c>
      <c r="F444">
        <v>10.2736</v>
      </c>
      <c r="G444" t="s">
        <v>437</v>
      </c>
      <c r="H444">
        <v>1.658</v>
      </c>
      <c r="I444">
        <v>93.3219</v>
      </c>
      <c r="K444" s="2">
        <v>0.915972222222221</v>
      </c>
      <c r="L444" s="3">
        <f t="shared" si="34"/>
        <v>272.9159722222222</v>
      </c>
      <c r="M444">
        <f t="shared" si="37"/>
        <v>576.4851776826346</v>
      </c>
      <c r="N444">
        <f t="shared" si="39"/>
        <v>141.0647439255282</v>
      </c>
    </row>
    <row r="445" spans="1:14" ht="12.75">
      <c r="A445" t="s">
        <v>390</v>
      </c>
      <c r="B445" s="1">
        <v>36797</v>
      </c>
      <c r="C445" s="2">
        <v>0.9179282407407406</v>
      </c>
      <c r="D445" t="s">
        <v>436</v>
      </c>
      <c r="E445">
        <v>0.671</v>
      </c>
      <c r="F445">
        <v>9.8861</v>
      </c>
      <c r="G445" t="s">
        <v>437</v>
      </c>
      <c r="H445">
        <v>1.658</v>
      </c>
      <c r="I445">
        <v>93.3316</v>
      </c>
      <c r="K445" s="2">
        <v>0.918055555555554</v>
      </c>
      <c r="L445" s="3">
        <f t="shared" si="34"/>
        <v>272.91805555555555</v>
      </c>
      <c r="M445">
        <f t="shared" si="37"/>
        <v>554.7412898193714</v>
      </c>
      <c r="N445">
        <f t="shared" si="39"/>
        <v>141.07604486361276</v>
      </c>
    </row>
    <row r="446" spans="1:14" ht="12.75">
      <c r="A446" t="s">
        <v>391</v>
      </c>
      <c r="B446" s="1">
        <v>36797</v>
      </c>
      <c r="C446" s="2">
        <v>0.9200694444444445</v>
      </c>
      <c r="D446" t="s">
        <v>436</v>
      </c>
      <c r="E446">
        <v>0.673</v>
      </c>
      <c r="F446">
        <v>10.0135</v>
      </c>
      <c r="G446" t="s">
        <v>437</v>
      </c>
      <c r="H446">
        <v>1.66</v>
      </c>
      <c r="I446">
        <v>94.1577</v>
      </c>
      <c r="K446" s="2">
        <v>0.920138888888887</v>
      </c>
      <c r="L446" s="3">
        <f t="shared" si="34"/>
        <v>272.9201388888889</v>
      </c>
      <c r="M446">
        <f t="shared" si="37"/>
        <v>561.8901190162223</v>
      </c>
      <c r="N446">
        <f t="shared" si="39"/>
        <v>142.03848867306044</v>
      </c>
    </row>
    <row r="447" spans="1:14" ht="12.75">
      <c r="A447" t="s">
        <v>392</v>
      </c>
      <c r="B447" s="1">
        <v>36797</v>
      </c>
      <c r="C447" s="2">
        <v>0.9220949074074074</v>
      </c>
      <c r="D447" t="s">
        <v>436</v>
      </c>
      <c r="E447">
        <v>0.673</v>
      </c>
      <c r="F447">
        <v>10.8044</v>
      </c>
      <c r="G447" t="s">
        <v>437</v>
      </c>
      <c r="H447">
        <v>1.661</v>
      </c>
      <c r="I447">
        <v>94.6894</v>
      </c>
      <c r="K447" s="2">
        <v>0.922222222222221</v>
      </c>
      <c r="L447" s="3">
        <f t="shared" si="34"/>
        <v>272.9222222222222</v>
      </c>
      <c r="M447">
        <f t="shared" si="37"/>
        <v>606.27009556088</v>
      </c>
      <c r="N447">
        <f t="shared" si="39"/>
        <v>142.6579431864164</v>
      </c>
    </row>
    <row r="448" spans="1:14" ht="12.75">
      <c r="A448" t="s">
        <v>393</v>
      </c>
      <c r="B448" s="1">
        <v>36797</v>
      </c>
      <c r="C448" s="2">
        <v>0.9241898148148149</v>
      </c>
      <c r="D448" t="s">
        <v>436</v>
      </c>
      <c r="E448">
        <v>0.671</v>
      </c>
      <c r="F448">
        <v>10.2296</v>
      </c>
      <c r="G448" t="s">
        <v>437</v>
      </c>
      <c r="H448">
        <v>1.66</v>
      </c>
      <c r="I448">
        <v>95.6463</v>
      </c>
      <c r="K448" s="2">
        <v>0.924305555555553</v>
      </c>
      <c r="L448" s="3">
        <f t="shared" si="34"/>
        <v>272.9243055555556</v>
      </c>
      <c r="M448">
        <f t="shared" si="37"/>
        <v>574.016194286548</v>
      </c>
      <c r="N448">
        <f t="shared" si="39"/>
        <v>143.77277490323098</v>
      </c>
    </row>
    <row r="449" spans="1:14" ht="12.75">
      <c r="A449" t="s">
        <v>394</v>
      </c>
      <c r="B449" s="1">
        <v>36797</v>
      </c>
      <c r="C449" s="2">
        <v>0.9262615740740742</v>
      </c>
      <c r="D449" t="s">
        <v>436</v>
      </c>
      <c r="E449">
        <v>0.671</v>
      </c>
      <c r="F449">
        <v>10.1133</v>
      </c>
      <c r="G449" t="s">
        <v>437</v>
      </c>
      <c r="H449">
        <v>1.661</v>
      </c>
      <c r="I449">
        <v>91.9387</v>
      </c>
      <c r="K449" s="2">
        <v>0.926388888888886</v>
      </c>
      <c r="L449" s="3">
        <f t="shared" si="34"/>
        <v>272.9263888888889</v>
      </c>
      <c r="M449">
        <f t="shared" si="37"/>
        <v>567.490222264619</v>
      </c>
      <c r="N449">
        <f t="shared" si="39"/>
        <v>139.4532534555753</v>
      </c>
    </row>
    <row r="450" spans="1:14" ht="12.75">
      <c r="A450" t="s">
        <v>395</v>
      </c>
      <c r="B450" s="1">
        <v>36797</v>
      </c>
      <c r="C450" s="2">
        <v>0.9283564814814814</v>
      </c>
      <c r="D450" t="s">
        <v>436</v>
      </c>
      <c r="E450">
        <v>0.671</v>
      </c>
      <c r="F450">
        <v>9.985</v>
      </c>
      <c r="G450" t="s">
        <v>437</v>
      </c>
      <c r="H450">
        <v>1.663</v>
      </c>
      <c r="I450">
        <v>93.5387</v>
      </c>
      <c r="K450" s="2">
        <v>0.928472222222221</v>
      </c>
      <c r="L450" s="3">
        <f t="shared" si="34"/>
        <v>272.92847222222224</v>
      </c>
      <c r="M450">
        <f t="shared" si="37"/>
        <v>560.2908911346661</v>
      </c>
      <c r="N450">
        <f t="shared" si="39"/>
        <v>141.31732571694363</v>
      </c>
    </row>
    <row r="451" spans="1:14" ht="12.75">
      <c r="A451" t="s">
        <v>396</v>
      </c>
      <c r="B451" s="1">
        <v>36797</v>
      </c>
      <c r="C451" s="2">
        <v>0.9304398148148149</v>
      </c>
      <c r="D451" t="s">
        <v>436</v>
      </c>
      <c r="E451">
        <v>0.671</v>
      </c>
      <c r="F451">
        <v>9.5007</v>
      </c>
      <c r="G451" t="s">
        <v>437</v>
      </c>
      <c r="H451">
        <v>1.66</v>
      </c>
      <c r="I451">
        <v>94.638</v>
      </c>
      <c r="K451" s="2">
        <v>0.930555555555554</v>
      </c>
      <c r="L451" s="3">
        <f t="shared" si="34"/>
        <v>272.93055555555554</v>
      </c>
      <c r="M451">
        <f t="shared" si="37"/>
        <v>533.1152398000123</v>
      </c>
      <c r="N451">
        <f t="shared" si="39"/>
        <v>142.59805986501993</v>
      </c>
    </row>
    <row r="452" spans="1:14" ht="12.75">
      <c r="A452" t="s">
        <v>397</v>
      </c>
      <c r="B452" s="1">
        <v>36797</v>
      </c>
      <c r="C452" s="2">
        <v>0.9325231481481482</v>
      </c>
      <c r="D452" t="s">
        <v>436</v>
      </c>
      <c r="E452">
        <v>0.671</v>
      </c>
      <c r="F452">
        <v>9.9552</v>
      </c>
      <c r="G452" t="s">
        <v>437</v>
      </c>
      <c r="H452">
        <v>1.661</v>
      </c>
      <c r="I452">
        <v>90.8528</v>
      </c>
      <c r="K452" s="2">
        <v>0.932638888888887</v>
      </c>
      <c r="L452" s="3">
        <f t="shared" si="34"/>
        <v>272.9326388888889</v>
      </c>
      <c r="M452">
        <f t="shared" si="37"/>
        <v>558.6187160164075</v>
      </c>
      <c r="N452">
        <f t="shared" si="39"/>
        <v>138.18813091268794</v>
      </c>
    </row>
    <row r="453" spans="1:14" ht="12.75">
      <c r="A453" t="s">
        <v>398</v>
      </c>
      <c r="B453" s="1">
        <v>36797</v>
      </c>
      <c r="C453" s="2">
        <v>0.9346064814814815</v>
      </c>
      <c r="D453" t="s">
        <v>436</v>
      </c>
      <c r="E453">
        <v>0.671</v>
      </c>
      <c r="F453">
        <v>10.5474</v>
      </c>
      <c r="G453" t="s">
        <v>437</v>
      </c>
      <c r="H453">
        <v>1.661</v>
      </c>
      <c r="I453">
        <v>94.3483</v>
      </c>
      <c r="K453" s="2">
        <v>0.93472222222222</v>
      </c>
      <c r="L453" s="3">
        <f t="shared" si="34"/>
        <v>272.9347222222222</v>
      </c>
      <c r="M453">
        <f t="shared" si="37"/>
        <v>591.8489879973738</v>
      </c>
      <c r="N453">
        <f t="shared" si="39"/>
        <v>142.26054628119596</v>
      </c>
    </row>
    <row r="454" spans="1:14" ht="12.75">
      <c r="A454" t="s">
        <v>399</v>
      </c>
      <c r="B454" s="1">
        <v>36797</v>
      </c>
      <c r="C454" s="2">
        <v>0.9366898148148147</v>
      </c>
      <c r="D454" t="s">
        <v>436</v>
      </c>
      <c r="E454">
        <v>0.671</v>
      </c>
      <c r="F454">
        <v>9.5534</v>
      </c>
      <c r="G454" t="s">
        <v>437</v>
      </c>
      <c r="H454">
        <v>1.661</v>
      </c>
      <c r="I454">
        <v>93.0132</v>
      </c>
      <c r="K454" s="2">
        <v>0.936805555555553</v>
      </c>
      <c r="L454" s="3">
        <f aca="true" t="shared" si="40" ref="L454:L484">B454-DATE(1999,12,31)+K454</f>
        <v>272.93680555555557</v>
      </c>
      <c r="M454">
        <f t="shared" si="37"/>
        <v>536.0724085494161</v>
      </c>
      <c r="N454">
        <f t="shared" si="39"/>
        <v>140.70509448360042</v>
      </c>
    </row>
    <row r="455" spans="1:14" ht="12.75">
      <c r="A455" t="s">
        <v>400</v>
      </c>
      <c r="B455" s="1">
        <v>36797</v>
      </c>
      <c r="C455" s="2">
        <v>0.9387731481481482</v>
      </c>
      <c r="D455" t="s">
        <v>436</v>
      </c>
      <c r="E455">
        <v>0.67</v>
      </c>
      <c r="F455">
        <v>10.4242</v>
      </c>
      <c r="G455" t="s">
        <v>437</v>
      </c>
      <c r="H455">
        <v>1.661</v>
      </c>
      <c r="I455">
        <v>93.9525</v>
      </c>
      <c r="K455" s="2">
        <v>0.938888888888886</v>
      </c>
      <c r="L455" s="3">
        <f t="shared" si="40"/>
        <v>272.93888888888887</v>
      </c>
      <c r="M455">
        <f t="shared" si="37"/>
        <v>584.9358344883312</v>
      </c>
      <c r="N455">
        <f t="shared" si="39"/>
        <v>141.79942140554</v>
      </c>
    </row>
    <row r="456" spans="1:14" ht="12.75">
      <c r="A456" t="s">
        <v>401</v>
      </c>
      <c r="B456" s="1">
        <v>36797</v>
      </c>
      <c r="C456" s="2">
        <v>0.9408680555555556</v>
      </c>
      <c r="D456" t="s">
        <v>436</v>
      </c>
      <c r="E456">
        <v>0.67</v>
      </c>
      <c r="F456">
        <v>9.8087</v>
      </c>
      <c r="G456" t="s">
        <v>437</v>
      </c>
      <c r="H456">
        <v>1.661</v>
      </c>
      <c r="I456">
        <v>92.9158</v>
      </c>
      <c r="K456" s="2">
        <v>0.94097222222222</v>
      </c>
      <c r="L456" s="3">
        <f t="shared" si="40"/>
        <v>272.94097222222223</v>
      </c>
      <c r="M456">
        <f t="shared" si="37"/>
        <v>550.3981235726189</v>
      </c>
      <c r="N456">
        <f t="shared" si="39"/>
        <v>140.59161908468968</v>
      </c>
    </row>
    <row r="457" spans="1:14" ht="12.75">
      <c r="A457" t="s">
        <v>444</v>
      </c>
      <c r="B457" s="1">
        <v>36797</v>
      </c>
      <c r="C457">
        <f>AVERAGE(C456,C458)</f>
        <v>0.942951388888889</v>
      </c>
      <c r="D457" t="s">
        <v>436</v>
      </c>
      <c r="E457" t="s">
        <v>444</v>
      </c>
      <c r="F457" t="s">
        <v>444</v>
      </c>
      <c r="G457" t="s">
        <v>437</v>
      </c>
      <c r="H457" t="s">
        <v>444</v>
      </c>
      <c r="I457" t="s">
        <v>444</v>
      </c>
      <c r="K457" s="2">
        <v>0.943055555555554</v>
      </c>
      <c r="L457" s="3">
        <f t="shared" si="40"/>
        <v>272.94305555555553</v>
      </c>
      <c r="M457" t="s">
        <v>444</v>
      </c>
      <c r="N457" t="s">
        <v>444</v>
      </c>
    </row>
    <row r="458" spans="1:14" ht="12.75">
      <c r="A458" t="s">
        <v>402</v>
      </c>
      <c r="B458" s="1">
        <v>36797</v>
      </c>
      <c r="C458" s="2">
        <v>0.9450347222222222</v>
      </c>
      <c r="D458" t="s">
        <v>436</v>
      </c>
      <c r="E458">
        <v>0.67</v>
      </c>
      <c r="F458">
        <v>9.8773</v>
      </c>
      <c r="G458" t="s">
        <v>437</v>
      </c>
      <c r="H458">
        <v>1.661</v>
      </c>
      <c r="I458">
        <v>90.6575</v>
      </c>
      <c r="K458" s="2">
        <v>0.945138888888887</v>
      </c>
      <c r="L458" s="3">
        <f t="shared" si="40"/>
        <v>272.9451388888889</v>
      </c>
      <c r="M458">
        <f t="shared" si="37"/>
        <v>554.247493140154</v>
      </c>
      <c r="N458">
        <f aca="true" t="shared" si="41" ref="N458:N468">(277-103)/(-62+(AVERAGE($Q$4,$P$367)))*I458+277-((277-103)/(-62+(AVERAGE($Q$4,$P$367)))*210)</f>
        <v>137.96059759228467</v>
      </c>
    </row>
    <row r="459" spans="1:14" ht="12.75">
      <c r="A459" t="s">
        <v>403</v>
      </c>
      <c r="B459" s="1">
        <v>36797</v>
      </c>
      <c r="C459" s="2">
        <v>0.9471180555555555</v>
      </c>
      <c r="D459" t="s">
        <v>436</v>
      </c>
      <c r="E459">
        <v>0.671</v>
      </c>
      <c r="F459">
        <v>10.0965</v>
      </c>
      <c r="G459" t="s">
        <v>437</v>
      </c>
      <c r="H459">
        <v>1.661</v>
      </c>
      <c r="I459">
        <v>93.6026</v>
      </c>
      <c r="K459" s="2">
        <v>0.94722222222222</v>
      </c>
      <c r="L459" s="3">
        <f t="shared" si="40"/>
        <v>272.9472222222222</v>
      </c>
      <c r="M459">
        <f t="shared" si="37"/>
        <v>566.5475195133857</v>
      </c>
      <c r="N459">
        <f t="shared" si="41"/>
        <v>141.391772102882</v>
      </c>
    </row>
    <row r="460" spans="1:14" ht="12.75">
      <c r="A460" t="s">
        <v>404</v>
      </c>
      <c r="B460" s="1">
        <v>36797</v>
      </c>
      <c r="C460" s="2">
        <v>0.9492013888888889</v>
      </c>
      <c r="D460" t="s">
        <v>436</v>
      </c>
      <c r="E460">
        <v>0.671</v>
      </c>
      <c r="F460">
        <v>9.6072</v>
      </c>
      <c r="G460" t="s">
        <v>437</v>
      </c>
      <c r="H460">
        <v>1.663</v>
      </c>
      <c r="I460">
        <v>89.8694</v>
      </c>
      <c r="K460" s="2">
        <v>0.949305555555554</v>
      </c>
      <c r="L460" s="3">
        <f t="shared" si="40"/>
        <v>272.94930555555555</v>
      </c>
      <c r="M460">
        <f t="shared" si="37"/>
        <v>539.091301883722</v>
      </c>
      <c r="N460">
        <f t="shared" si="41"/>
        <v>137.04242549904444</v>
      </c>
    </row>
    <row r="461" spans="1:14" ht="12.75">
      <c r="A461" t="s">
        <v>405</v>
      </c>
      <c r="B461" s="1">
        <v>36797</v>
      </c>
      <c r="C461" s="2">
        <v>0.9512847222222223</v>
      </c>
      <c r="D461" t="s">
        <v>436</v>
      </c>
      <c r="E461">
        <v>0.67</v>
      </c>
      <c r="F461">
        <v>9.694</v>
      </c>
      <c r="G461" t="s">
        <v>437</v>
      </c>
      <c r="H461">
        <v>1.661</v>
      </c>
      <c r="I461">
        <v>91.6461</v>
      </c>
      <c r="K461" s="2">
        <v>0.951388888888887</v>
      </c>
      <c r="L461" s="3">
        <f t="shared" si="40"/>
        <v>272.9513888888889</v>
      </c>
      <c r="M461">
        <f t="shared" si="37"/>
        <v>543.961932765093</v>
      </c>
      <c r="N461">
        <f t="shared" si="41"/>
        <v>139.1123612407776</v>
      </c>
    </row>
    <row r="462" spans="1:14" ht="12.75">
      <c r="A462" t="s">
        <v>406</v>
      </c>
      <c r="B462" s="1">
        <v>36797</v>
      </c>
      <c r="C462" s="2">
        <v>0.9533680555555556</v>
      </c>
      <c r="D462" t="s">
        <v>436</v>
      </c>
      <c r="E462">
        <v>0.67</v>
      </c>
      <c r="F462">
        <v>9.4387</v>
      </c>
      <c r="G462" t="s">
        <v>437</v>
      </c>
      <c r="H462">
        <v>1.661</v>
      </c>
      <c r="I462">
        <v>90.4362</v>
      </c>
      <c r="K462" s="2">
        <v>0.95347222222222</v>
      </c>
      <c r="L462" s="3">
        <f t="shared" si="40"/>
        <v>272.9534722222222</v>
      </c>
      <c r="M462">
        <f t="shared" si="37"/>
        <v>529.6362177418903</v>
      </c>
      <c r="N462">
        <f t="shared" si="41"/>
        <v>137.70277309763412</v>
      </c>
    </row>
    <row r="463" spans="1:14" ht="12.75">
      <c r="A463" t="s">
        <v>407</v>
      </c>
      <c r="B463" s="1">
        <v>36797</v>
      </c>
      <c r="C463" s="2">
        <v>0.955462962962963</v>
      </c>
      <c r="D463" t="s">
        <v>436</v>
      </c>
      <c r="E463">
        <v>0.675</v>
      </c>
      <c r="F463">
        <v>9.7024</v>
      </c>
      <c r="G463" t="s">
        <v>437</v>
      </c>
      <c r="H463">
        <v>1.668</v>
      </c>
      <c r="I463">
        <v>88.3108</v>
      </c>
      <c r="K463" s="2">
        <v>0.955555555555553</v>
      </c>
      <c r="L463" s="3">
        <f t="shared" si="40"/>
        <v>272.9555555555556</v>
      </c>
      <c r="M463">
        <f t="shared" si="37"/>
        <v>544.4332841407097</v>
      </c>
      <c r="N463">
        <f t="shared" si="41"/>
        <v>135.22658610743906</v>
      </c>
    </row>
    <row r="464" spans="1:14" ht="12.75">
      <c r="A464" t="s">
        <v>408</v>
      </c>
      <c r="B464" s="1">
        <v>36797</v>
      </c>
      <c r="C464" s="2">
        <v>0.9575462962962963</v>
      </c>
      <c r="D464" t="s">
        <v>436</v>
      </c>
      <c r="E464">
        <v>0.67</v>
      </c>
      <c r="F464">
        <v>10.0385</v>
      </c>
      <c r="G464" t="s">
        <v>437</v>
      </c>
      <c r="H464">
        <v>1.663</v>
      </c>
      <c r="I464">
        <v>91.6266</v>
      </c>
      <c r="K464" s="2">
        <v>0.957638888888886</v>
      </c>
      <c r="L464" s="3">
        <f t="shared" si="40"/>
        <v>272.9576388888889</v>
      </c>
      <c r="M464">
        <f t="shared" si="37"/>
        <v>563.2929504912715</v>
      </c>
      <c r="N464">
        <f t="shared" si="41"/>
        <v>139.08964286009217</v>
      </c>
    </row>
    <row r="465" spans="1:14" ht="12.75">
      <c r="A465" t="s">
        <v>409</v>
      </c>
      <c r="B465" s="1">
        <v>36797</v>
      </c>
      <c r="C465" s="2">
        <v>0.9596296296296297</v>
      </c>
      <c r="D465" t="s">
        <v>436</v>
      </c>
      <c r="E465">
        <v>0.671</v>
      </c>
      <c r="F465">
        <v>10.2546</v>
      </c>
      <c r="G465" t="s">
        <v>437</v>
      </c>
      <c r="H465">
        <v>1.663</v>
      </c>
      <c r="I465">
        <v>91.6468</v>
      </c>
      <c r="K465" s="2">
        <v>0.959722222222219</v>
      </c>
      <c r="L465" s="3">
        <f t="shared" si="40"/>
        <v>272.95972222222224</v>
      </c>
      <c r="M465">
        <f t="shared" si="37"/>
        <v>575.4190257615971</v>
      </c>
      <c r="N465">
        <f t="shared" si="41"/>
        <v>139.11317677239197</v>
      </c>
    </row>
    <row r="466" spans="1:14" ht="12.75">
      <c r="A466" t="s">
        <v>410</v>
      </c>
      <c r="B466" s="1">
        <v>36797</v>
      </c>
      <c r="C466" s="2">
        <v>0.9617129629629629</v>
      </c>
      <c r="D466" t="s">
        <v>436</v>
      </c>
      <c r="E466">
        <v>0.67</v>
      </c>
      <c r="F466">
        <v>9.4932</v>
      </c>
      <c r="G466" t="s">
        <v>437</v>
      </c>
      <c r="H466">
        <v>1.661</v>
      </c>
      <c r="I466">
        <v>91.6182</v>
      </c>
      <c r="K466" s="2">
        <v>0.961805555555554</v>
      </c>
      <c r="L466" s="3">
        <f t="shared" si="40"/>
        <v>272.96180555555554</v>
      </c>
      <c r="M466">
        <f t="shared" si="37"/>
        <v>532.6943903574976</v>
      </c>
      <c r="N466">
        <f t="shared" si="41"/>
        <v>139.07985648071997</v>
      </c>
    </row>
    <row r="467" spans="1:14" ht="12.75">
      <c r="A467" t="s">
        <v>411</v>
      </c>
      <c r="B467" s="1">
        <v>36797</v>
      </c>
      <c r="C467" s="2">
        <v>0.9637962962962963</v>
      </c>
      <c r="D467" t="s">
        <v>436</v>
      </c>
      <c r="E467">
        <v>0.67</v>
      </c>
      <c r="F467">
        <v>10.121</v>
      </c>
      <c r="G467" t="s">
        <v>437</v>
      </c>
      <c r="H467">
        <v>1.661</v>
      </c>
      <c r="I467">
        <v>90.1959</v>
      </c>
      <c r="K467" s="2">
        <v>0.963888888888887</v>
      </c>
      <c r="L467" s="3">
        <f t="shared" si="40"/>
        <v>272.9638888888889</v>
      </c>
      <c r="M467">
        <f t="shared" si="37"/>
        <v>567.922294358934</v>
      </c>
      <c r="N467">
        <f t="shared" si="41"/>
        <v>137.42281274487993</v>
      </c>
    </row>
    <row r="468" spans="1:14" ht="12.75">
      <c r="A468" t="s">
        <v>412</v>
      </c>
      <c r="B468" s="1">
        <v>36797</v>
      </c>
      <c r="C468" s="2">
        <v>0.9658796296296296</v>
      </c>
      <c r="D468" t="s">
        <v>436</v>
      </c>
      <c r="E468">
        <v>0.67</v>
      </c>
      <c r="F468">
        <v>9.8979</v>
      </c>
      <c r="G468" t="s">
        <v>437</v>
      </c>
      <c r="H468">
        <v>1.663</v>
      </c>
      <c r="I468">
        <v>89.0839</v>
      </c>
      <c r="K468" s="2">
        <v>0.96597222222222</v>
      </c>
      <c r="L468" s="3">
        <f t="shared" si="40"/>
        <v>272.9659722222222</v>
      </c>
      <c r="M468">
        <f t="shared" si="37"/>
        <v>555.4034262755946</v>
      </c>
      <c r="N468">
        <f t="shared" si="41"/>
        <v>136.12728252322893</v>
      </c>
    </row>
    <row r="469" spans="1:14" ht="12.75">
      <c r="A469" t="s">
        <v>444</v>
      </c>
      <c r="B469" s="1">
        <v>36797</v>
      </c>
      <c r="C469">
        <f>AVERAGE(C468,C470)</f>
        <v>0.9679687499999999</v>
      </c>
      <c r="D469" t="s">
        <v>436</v>
      </c>
      <c r="E469" t="s">
        <v>444</v>
      </c>
      <c r="F469" t="s">
        <v>444</v>
      </c>
      <c r="G469" t="s">
        <v>437</v>
      </c>
      <c r="H469" t="s">
        <v>444</v>
      </c>
      <c r="I469" t="s">
        <v>444</v>
      </c>
      <c r="K469" s="2">
        <v>0.968055555555553</v>
      </c>
      <c r="L469" s="3">
        <f t="shared" si="40"/>
        <v>272.96805555555557</v>
      </c>
      <c r="M469" t="s">
        <v>444</v>
      </c>
      <c r="N469" t="s">
        <v>444</v>
      </c>
    </row>
    <row r="470" spans="1:14" ht="12.75">
      <c r="A470" t="s">
        <v>413</v>
      </c>
      <c r="B470" s="1">
        <v>36797</v>
      </c>
      <c r="C470" s="2">
        <v>0.9700578703703703</v>
      </c>
      <c r="D470" t="s">
        <v>436</v>
      </c>
      <c r="E470">
        <v>0.671</v>
      </c>
      <c r="F470">
        <v>9.8715</v>
      </c>
      <c r="G470" t="s">
        <v>437</v>
      </c>
      <c r="H470">
        <v>1.663</v>
      </c>
      <c r="I470">
        <v>85.8165</v>
      </c>
      <c r="K470" s="2">
        <v>0.970138888888886</v>
      </c>
      <c r="L470" s="3">
        <f t="shared" si="40"/>
        <v>272.97013888888887</v>
      </c>
      <c r="M470">
        <f t="shared" si="37"/>
        <v>553.9220362379426</v>
      </c>
      <c r="N470">
        <f>(277-103)/(-62+(AVERAGE($Q$4,$P$367)))*I470+277-((277-103)/(-62+(AVERAGE($Q$4,$P$367)))*210)</f>
        <v>132.32061395648225</v>
      </c>
    </row>
    <row r="471" spans="1:14" ht="12.75">
      <c r="A471" t="s">
        <v>444</v>
      </c>
      <c r="B471" s="1">
        <v>36797</v>
      </c>
      <c r="C471">
        <f>AVERAGE(C470,C472)</f>
        <v>0.9721412037037036</v>
      </c>
      <c r="D471" t="s">
        <v>436</v>
      </c>
      <c r="E471" t="s">
        <v>444</v>
      </c>
      <c r="F471" t="s">
        <v>444</v>
      </c>
      <c r="G471" t="s">
        <v>437</v>
      </c>
      <c r="H471" t="s">
        <v>444</v>
      </c>
      <c r="I471" t="s">
        <v>444</v>
      </c>
      <c r="K471" s="2">
        <v>0.97222222222222</v>
      </c>
      <c r="L471" s="3">
        <f t="shared" si="40"/>
        <v>272.97222222222223</v>
      </c>
      <c r="M471" t="s">
        <v>444</v>
      </c>
      <c r="N471" t="s">
        <v>444</v>
      </c>
    </row>
    <row r="472" spans="1:14" ht="12.75">
      <c r="A472" t="s">
        <v>414</v>
      </c>
      <c r="B472" s="1">
        <v>36797</v>
      </c>
      <c r="C472" s="2">
        <v>0.974224537037037</v>
      </c>
      <c r="D472" t="s">
        <v>436</v>
      </c>
      <c r="E472">
        <v>0.673</v>
      </c>
      <c r="F472">
        <v>9.6365</v>
      </c>
      <c r="G472" t="s">
        <v>437</v>
      </c>
      <c r="H472">
        <v>1.661</v>
      </c>
      <c r="I472">
        <v>88.9226</v>
      </c>
      <c r="K472" s="2">
        <v>0.974305555555554</v>
      </c>
      <c r="L472" s="3">
        <f t="shared" si="40"/>
        <v>272.97430555555553</v>
      </c>
      <c r="M472">
        <f t="shared" si="37"/>
        <v>540.7354203724798</v>
      </c>
      <c r="N472">
        <f aca="true" t="shared" si="42" ref="N472:N484">(277-103)/(-62+(AVERAGE($Q$4,$P$367)))*I472+277-((277-103)/(-62+(AVERAGE($Q$4,$P$367)))*210)</f>
        <v>135.93936073837978</v>
      </c>
    </row>
    <row r="473" spans="1:14" ht="12.75">
      <c r="A473" t="s">
        <v>415</v>
      </c>
      <c r="B473" s="1">
        <v>36797</v>
      </c>
      <c r="C473" s="2">
        <v>0.9763078703703704</v>
      </c>
      <c r="D473" t="s">
        <v>436</v>
      </c>
      <c r="E473">
        <v>0.673</v>
      </c>
      <c r="F473">
        <v>10.077</v>
      </c>
      <c r="G473" t="s">
        <v>437</v>
      </c>
      <c r="H473">
        <v>1.661</v>
      </c>
      <c r="I473">
        <v>88.872</v>
      </c>
      <c r="K473" s="2">
        <v>0.976388888888887</v>
      </c>
      <c r="L473" s="3">
        <f t="shared" si="40"/>
        <v>272.9763888888889</v>
      </c>
      <c r="M473">
        <f t="shared" si="37"/>
        <v>565.4533109628474</v>
      </c>
      <c r="N473">
        <f t="shared" si="42"/>
        <v>135.880409453114</v>
      </c>
    </row>
    <row r="474" spans="1:14" ht="12.75">
      <c r="A474" t="s">
        <v>416</v>
      </c>
      <c r="B474" s="1">
        <v>36797</v>
      </c>
      <c r="C474" s="2">
        <v>0.9783912037037038</v>
      </c>
      <c r="D474" t="s">
        <v>436</v>
      </c>
      <c r="E474">
        <v>0.671</v>
      </c>
      <c r="F474">
        <v>9.5648</v>
      </c>
      <c r="G474" t="s">
        <v>437</v>
      </c>
      <c r="H474">
        <v>1.658</v>
      </c>
      <c r="I474">
        <v>88.904</v>
      </c>
      <c r="K474" s="2">
        <v>0.97847222222222</v>
      </c>
      <c r="L474" s="3">
        <f t="shared" si="40"/>
        <v>272.9784722222222</v>
      </c>
      <c r="M474">
        <f t="shared" si="37"/>
        <v>536.7120997020385</v>
      </c>
      <c r="N474">
        <f t="shared" si="42"/>
        <v>135.91769089834133</v>
      </c>
    </row>
    <row r="475" spans="1:14" ht="12.75">
      <c r="A475" t="s">
        <v>417</v>
      </c>
      <c r="B475" s="1">
        <v>36797</v>
      </c>
      <c r="C475" s="2">
        <v>0.980474537037037</v>
      </c>
      <c r="D475" t="s">
        <v>436</v>
      </c>
      <c r="E475">
        <v>0.671</v>
      </c>
      <c r="F475">
        <v>9.7155</v>
      </c>
      <c r="G475" t="s">
        <v>437</v>
      </c>
      <c r="H475">
        <v>1.66</v>
      </c>
      <c r="I475">
        <v>89.6332</v>
      </c>
      <c r="K475" s="2">
        <v>0.980555555555554</v>
      </c>
      <c r="L475" s="3">
        <f t="shared" si="40"/>
        <v>272.98055555555555</v>
      </c>
      <c r="M475">
        <f t="shared" si="37"/>
        <v>545.1683678336353</v>
      </c>
      <c r="N475">
        <f t="shared" si="42"/>
        <v>136.76724183145996</v>
      </c>
    </row>
    <row r="476" spans="1:14" ht="12.75">
      <c r="A476" t="s">
        <v>418</v>
      </c>
      <c r="B476" s="1">
        <v>36797</v>
      </c>
      <c r="C476" s="2">
        <v>0.9825578703703703</v>
      </c>
      <c r="D476" t="s">
        <v>436</v>
      </c>
      <c r="E476">
        <v>0.671</v>
      </c>
      <c r="F476">
        <v>9.9973</v>
      </c>
      <c r="G476" t="s">
        <v>437</v>
      </c>
      <c r="H476">
        <v>1.66</v>
      </c>
      <c r="I476">
        <v>88.7677</v>
      </c>
      <c r="K476" s="2">
        <v>0.982638888888887</v>
      </c>
      <c r="L476" s="3">
        <f t="shared" si="40"/>
        <v>272.9826388888889</v>
      </c>
      <c r="M476">
        <f t="shared" si="37"/>
        <v>560.9810842203904</v>
      </c>
      <c r="N476">
        <f t="shared" si="42"/>
        <v>135.75889524257605</v>
      </c>
    </row>
    <row r="477" spans="1:14" ht="12.75">
      <c r="A477" t="s">
        <v>419</v>
      </c>
      <c r="B477" s="1">
        <v>36797</v>
      </c>
      <c r="C477" s="2">
        <v>0.9846412037037037</v>
      </c>
      <c r="D477" t="s">
        <v>436</v>
      </c>
      <c r="E477">
        <v>0.673</v>
      </c>
      <c r="F477">
        <v>10.1734</v>
      </c>
      <c r="G477" t="s">
        <v>437</v>
      </c>
      <c r="H477">
        <v>1.661</v>
      </c>
      <c r="I477">
        <v>90.2557</v>
      </c>
      <c r="K477" s="2">
        <v>0.98472222222222</v>
      </c>
      <c r="L477" s="3">
        <f t="shared" si="40"/>
        <v>272.9847222222222</v>
      </c>
      <c r="M477">
        <f t="shared" si="37"/>
        <v>570.8626291306373</v>
      </c>
      <c r="N477">
        <f t="shared" si="42"/>
        <v>137.49248244564853</v>
      </c>
    </row>
    <row r="478" spans="1:14" ht="12.75">
      <c r="A478" t="s">
        <v>420</v>
      </c>
      <c r="B478" s="1">
        <v>36797</v>
      </c>
      <c r="C478" s="2">
        <v>0.986736111111111</v>
      </c>
      <c r="D478" t="s">
        <v>436</v>
      </c>
      <c r="E478">
        <v>0.673</v>
      </c>
      <c r="F478">
        <v>9.9799</v>
      </c>
      <c r="G478" t="s">
        <v>437</v>
      </c>
      <c r="H478">
        <v>1.661</v>
      </c>
      <c r="I478">
        <v>92.2312</v>
      </c>
      <c r="K478" s="2">
        <v>0.986805555555553</v>
      </c>
      <c r="L478" s="3">
        <f t="shared" si="40"/>
        <v>272.9868055555556</v>
      </c>
      <c r="M478">
        <f t="shared" si="37"/>
        <v>560.0047135137562</v>
      </c>
      <c r="N478">
        <f t="shared" si="42"/>
        <v>139.79402916585673</v>
      </c>
    </row>
    <row r="479" spans="1:14" ht="12.75">
      <c r="A479" t="s">
        <v>421</v>
      </c>
      <c r="B479" s="1">
        <v>36797</v>
      </c>
      <c r="C479" s="2">
        <v>0.9888194444444444</v>
      </c>
      <c r="D479" t="s">
        <v>436</v>
      </c>
      <c r="E479">
        <v>0.673</v>
      </c>
      <c r="F479">
        <v>10.3623</v>
      </c>
      <c r="G479" t="s">
        <v>437</v>
      </c>
      <c r="H479">
        <v>1.661</v>
      </c>
      <c r="I479">
        <v>91.7931</v>
      </c>
      <c r="K479" s="2">
        <v>0.988888888888886</v>
      </c>
      <c r="L479" s="3">
        <f t="shared" si="40"/>
        <v>272.9888888888889</v>
      </c>
      <c r="M479">
        <f t="shared" si="37"/>
        <v>581.4624237561093</v>
      </c>
      <c r="N479">
        <f t="shared" si="42"/>
        <v>139.28362287979076</v>
      </c>
    </row>
    <row r="480" spans="1:14" ht="12.75">
      <c r="A480" t="s">
        <v>422</v>
      </c>
      <c r="B480" s="1">
        <v>36797</v>
      </c>
      <c r="C480" s="2">
        <v>0.9909027777777778</v>
      </c>
      <c r="D480" t="s">
        <v>436</v>
      </c>
      <c r="E480">
        <v>0.673</v>
      </c>
      <c r="F480">
        <v>10.0998</v>
      </c>
      <c r="G480" t="s">
        <v>437</v>
      </c>
      <c r="H480">
        <v>1.661</v>
      </c>
      <c r="I480">
        <v>90.4992</v>
      </c>
      <c r="K480" s="2">
        <v>0.990972222222219</v>
      </c>
      <c r="L480" s="3">
        <f t="shared" si="40"/>
        <v>272.99097222222224</v>
      </c>
      <c r="M480">
        <f t="shared" si="37"/>
        <v>566.7326932680922</v>
      </c>
      <c r="N480">
        <f t="shared" si="42"/>
        <v>137.77617094292555</v>
      </c>
    </row>
    <row r="481" spans="1:14" ht="12.75">
      <c r="A481" t="s">
        <v>423</v>
      </c>
      <c r="B481" s="1">
        <v>36797</v>
      </c>
      <c r="C481" s="2">
        <v>0.9929861111111111</v>
      </c>
      <c r="D481" t="s">
        <v>436</v>
      </c>
      <c r="E481">
        <v>0.678</v>
      </c>
      <c r="F481">
        <v>9.6858</v>
      </c>
      <c r="G481" t="s">
        <v>437</v>
      </c>
      <c r="H481">
        <v>1.665</v>
      </c>
      <c r="I481">
        <v>90.6805</v>
      </c>
      <c r="K481" s="2">
        <v>0.993055555555554</v>
      </c>
      <c r="L481" s="3">
        <f t="shared" si="40"/>
        <v>272.99305555555554</v>
      </c>
      <c r="M481">
        <f t="shared" si="37"/>
        <v>543.501804041277</v>
      </c>
      <c r="N481">
        <f t="shared" si="42"/>
        <v>137.9873936310418</v>
      </c>
    </row>
    <row r="482" spans="1:14" ht="12.75">
      <c r="A482" t="s">
        <v>424</v>
      </c>
      <c r="B482" s="1">
        <v>36797</v>
      </c>
      <c r="C482" s="2">
        <v>0.9950694444444445</v>
      </c>
      <c r="D482" t="s">
        <v>436</v>
      </c>
      <c r="E482">
        <v>0.673</v>
      </c>
      <c r="F482">
        <v>10.305</v>
      </c>
      <c r="G482" t="s">
        <v>437</v>
      </c>
      <c r="H482">
        <v>1.66</v>
      </c>
      <c r="I482">
        <v>91.2013</v>
      </c>
      <c r="K482" s="2">
        <v>0.995138888888887</v>
      </c>
      <c r="L482" s="3">
        <f t="shared" si="40"/>
        <v>272.9951388888889</v>
      </c>
      <c r="M482">
        <f t="shared" si="37"/>
        <v>578.2471340152964</v>
      </c>
      <c r="N482">
        <f t="shared" si="42"/>
        <v>138.5941491521172</v>
      </c>
    </row>
    <row r="483" spans="1:14" ht="12.75">
      <c r="A483" t="s">
        <v>425</v>
      </c>
      <c r="B483" s="1">
        <v>36797</v>
      </c>
      <c r="C483" s="2">
        <v>0.9971527777777777</v>
      </c>
      <c r="D483" t="s">
        <v>436</v>
      </c>
      <c r="E483">
        <v>0.671</v>
      </c>
      <c r="F483">
        <v>10.1221</v>
      </c>
      <c r="G483" t="s">
        <v>437</v>
      </c>
      <c r="H483">
        <v>1.66</v>
      </c>
      <c r="I483">
        <v>92.6354</v>
      </c>
      <c r="K483" s="2">
        <v>0.99722222222222</v>
      </c>
      <c r="L483" s="3">
        <f t="shared" si="40"/>
        <v>272.9972222222222</v>
      </c>
      <c r="M483">
        <f t="shared" si="37"/>
        <v>567.9840189438362</v>
      </c>
      <c r="N483">
        <f t="shared" si="42"/>
        <v>140.26494042088484</v>
      </c>
    </row>
    <row r="484" spans="1:14" ht="12.75">
      <c r="A484" t="s">
        <v>426</v>
      </c>
      <c r="B484" s="1">
        <v>36797</v>
      </c>
      <c r="C484" s="2">
        <v>0.9992361111111111</v>
      </c>
      <c r="D484" t="s">
        <v>436</v>
      </c>
      <c r="E484">
        <v>0.673</v>
      </c>
      <c r="F484">
        <v>10.1069</v>
      </c>
      <c r="G484" t="s">
        <v>437</v>
      </c>
      <c r="H484">
        <v>1.661</v>
      </c>
      <c r="I484">
        <v>91.9947</v>
      </c>
      <c r="K484" s="2">
        <v>0.999305555555553</v>
      </c>
      <c r="L484" s="3">
        <f t="shared" si="40"/>
        <v>272.99930555555557</v>
      </c>
      <c r="M484">
        <f t="shared" si="37"/>
        <v>567.1310974070062</v>
      </c>
      <c r="N484">
        <f t="shared" si="42"/>
        <v>139.5184959847232</v>
      </c>
    </row>
    <row r="485" ht="12.75">
      <c r="K48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