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<sst xmlns="http://schemas.openxmlformats.org/spreadsheetml/2006/main" count="1854" uniqueCount="436">
  <si>
    <t>c:\data\co\000924\fld1935</t>
  </si>
  <si>
    <t>c:\data\co\000924\fld1936</t>
  </si>
  <si>
    <t>c:\data\co\000924\fld1937</t>
  </si>
  <si>
    <t>c:\data\co\000924\fld1938</t>
  </si>
  <si>
    <t>c:\data\co\000924\fld1939</t>
  </si>
  <si>
    <t>c:\data\co\000924\fld1940</t>
  </si>
  <si>
    <t>c:\data\co\000924\fld1941</t>
  </si>
  <si>
    <t>c:\data\co\000924\fld1942</t>
  </si>
  <si>
    <t>c:\data\co\000924\fld1943</t>
  </si>
  <si>
    <t>c:\data\co\000924\fld1944</t>
  </si>
  <si>
    <t>c:\data\co\000924\fld1945</t>
  </si>
  <si>
    <t>c:\data\co\000924\fld1946</t>
  </si>
  <si>
    <t>c:\data\co\000924\fld1947</t>
  </si>
  <si>
    <t>c:\data\co\000924\fld1948</t>
  </si>
  <si>
    <t>c:\data\co\000924\fld1949</t>
  </si>
  <si>
    <t>c:\data\co\000924\fld1950</t>
  </si>
  <si>
    <t>c:\data\co\000924\fld1951</t>
  </si>
  <si>
    <t>c:\data\co\000924\fld1952</t>
  </si>
  <si>
    <t>c:\data\co\000924\fld1953</t>
  </si>
  <si>
    <t>c:\data\co\000924\fld1954</t>
  </si>
  <si>
    <t>c:\data\co\000924\fld1955</t>
  </si>
  <si>
    <t>c:\data\co\000924\fld1956</t>
  </si>
  <si>
    <t>c:\data\co\000924\fld1957</t>
  </si>
  <si>
    <t>c:\data\co\000924\fld1958</t>
  </si>
  <si>
    <t>c:\data\co\000924\fld1959</t>
  </si>
  <si>
    <t>c:\data\co\000924\fld1960</t>
  </si>
  <si>
    <t>c:\data\co\000924\fld1961</t>
  </si>
  <si>
    <t>c:\data\co\000924\fld1962</t>
  </si>
  <si>
    <t>c:\data\co\000924\fld1963</t>
  </si>
  <si>
    <t>c:\data\co\000924\fld1964</t>
  </si>
  <si>
    <t>c:\data\co\000929\fld</t>
  </si>
  <si>
    <t>c:\data\co\000929\fld01</t>
  </si>
  <si>
    <t>c:\data\co\000929\fld02</t>
  </si>
  <si>
    <t>c:\data\co\000929\fld03</t>
  </si>
  <si>
    <t>c:\data\co\000929\fld04</t>
  </si>
  <si>
    <t>c:\data\co\000929\fld05</t>
  </si>
  <si>
    <t>c:\data\co\000929\fld06</t>
  </si>
  <si>
    <t>c:\data\co\000929\fld07</t>
  </si>
  <si>
    <t>c:\data\co\000929\fld08</t>
  </si>
  <si>
    <t>c:\data\co\000929\fld09</t>
  </si>
  <si>
    <t>c:\data\co\000929\fld10</t>
  </si>
  <si>
    <t>c:\data\co\000929\fld11</t>
  </si>
  <si>
    <t>c:\data\co\000929\fld12</t>
  </si>
  <si>
    <t>c:\data\co\000929\fld13</t>
  </si>
  <si>
    <t>c:\data\co\000929\fld14</t>
  </si>
  <si>
    <t>c:\data\co\000929\fld15</t>
  </si>
  <si>
    <t>c:\data\co\000929\fld16</t>
  </si>
  <si>
    <t>c:\data\co\000929\fld17</t>
  </si>
  <si>
    <t>c:\data\co\000929\fld18</t>
  </si>
  <si>
    <t>c:\data\co\000929\fld19</t>
  </si>
  <si>
    <t>c:\data\co\000929\fld20</t>
  </si>
  <si>
    <t>c:\data\co\000929\fld21</t>
  </si>
  <si>
    <t>c:\data\co\000929\fld22</t>
  </si>
  <si>
    <t>c:\data\co\000929\fld23</t>
  </si>
  <si>
    <t>c:\data\co\000929\fld24</t>
  </si>
  <si>
    <t>c:\data\co\000929\fld25</t>
  </si>
  <si>
    <t>c:\data\co\000929\fld26</t>
  </si>
  <si>
    <t>c:\data\co\000929\fld27</t>
  </si>
  <si>
    <t>c:\data\co\000929\fld28</t>
  </si>
  <si>
    <t>c:\data\co\000929\fld29</t>
  </si>
  <si>
    <t>c:\data\co\000929\fld30</t>
  </si>
  <si>
    <t>c:\data\co\000929\fld31</t>
  </si>
  <si>
    <t>c:\data\co\000929\fld32</t>
  </si>
  <si>
    <t>c:\data\co\000929\fld33</t>
  </si>
  <si>
    <t>c:\data\co\000929\fld34</t>
  </si>
  <si>
    <t>c:\data\co\000929\fld35</t>
  </si>
  <si>
    <t>c:\data\co\000929\fld36</t>
  </si>
  <si>
    <t>c:\data\co\000929\fld37</t>
  </si>
  <si>
    <t>c:\data\co\000929\fld38</t>
  </si>
  <si>
    <t>c:\data\co\000929\fld39</t>
  </si>
  <si>
    <t>c:\data\co\000929\fld40</t>
  </si>
  <si>
    <t>c:\data\co\000929\fld41</t>
  </si>
  <si>
    <t>c:\data\co\000929\fld42</t>
  </si>
  <si>
    <t>c:\data\co\000929\fld43</t>
  </si>
  <si>
    <t>c:\data\co\000929\fld44</t>
  </si>
  <si>
    <t>c:\data\co\000929\fld45</t>
  </si>
  <si>
    <t>c:\data\co\000929\fld46</t>
  </si>
  <si>
    <t>c:\data\co\000929\fld47</t>
  </si>
  <si>
    <t>c:\data\co\000929\fld48</t>
  </si>
  <si>
    <t>c:\data\co\000929\fld49</t>
  </si>
  <si>
    <t>c:\data\co\000929\fld50</t>
  </si>
  <si>
    <t>c:\data\co\000929\fld51</t>
  </si>
  <si>
    <t>c:\data\co\000929\fld52</t>
  </si>
  <si>
    <t>c:\data\co\000929\fld53</t>
  </si>
  <si>
    <t>c:\data\co\000929\fld54</t>
  </si>
  <si>
    <t>c:\data\co\000929\fld55</t>
  </si>
  <si>
    <t>c:\data\co\000929\fld56</t>
  </si>
  <si>
    <t>c:\data\co\000929\fld57</t>
  </si>
  <si>
    <t>c:\data\co\000929\fld58</t>
  </si>
  <si>
    <t>c:\data\co\000929\fld59</t>
  </si>
  <si>
    <t>c:\data\co\000929\fld60</t>
  </si>
  <si>
    <t>c:\data\co\000929\fld61</t>
  </si>
  <si>
    <t>c:\data\co\000929\fld62</t>
  </si>
  <si>
    <t>c:\data\co\000929\fld63</t>
  </si>
  <si>
    <t>c:\data\co\000929\fld64</t>
  </si>
  <si>
    <t>c:\data\co\000929\fld65</t>
  </si>
  <si>
    <t>c:\data\co\000929\fld66</t>
  </si>
  <si>
    <t>c:\data\co\000929\fld67</t>
  </si>
  <si>
    <t>c:\data\co\000929\fld68</t>
  </si>
  <si>
    <t>c:\data\co\000929\fld69</t>
  </si>
  <si>
    <t>c:\data\co\000929\fld70</t>
  </si>
  <si>
    <t>c:\data\co\000929\fld71</t>
  </si>
  <si>
    <t>c:\data\co\000929\fld72</t>
  </si>
  <si>
    <t>c:\data\co\000929\fld73</t>
  </si>
  <si>
    <t>c:\data\co\000929\fld74</t>
  </si>
  <si>
    <t>c:\data\co\000929\fld75</t>
  </si>
  <si>
    <t>c:\data\co\000929\fld76</t>
  </si>
  <si>
    <t>c:\data\co\000929\fld77</t>
  </si>
  <si>
    <t>c:\data\co\000929\fld78</t>
  </si>
  <si>
    <t>c:\data\co\000929\fld79</t>
  </si>
  <si>
    <t>c:\data\co\000929\fld80</t>
  </si>
  <si>
    <t>c:\data\co\000929\fld81</t>
  </si>
  <si>
    <t>c:\data\co\000929\fld82</t>
  </si>
  <si>
    <t>c:\data\co\000929\fld83</t>
  </si>
  <si>
    <t>c:\data\co\000929\fld84</t>
  </si>
  <si>
    <t>c:\data\co\000929\fld85</t>
  </si>
  <si>
    <t>c:\data\co\000929\fld86</t>
  </si>
  <si>
    <t>c:\data\co\000929\fld87</t>
  </si>
  <si>
    <t>c:\data\co\000929\fld88</t>
  </si>
  <si>
    <t>c:\data\co\000929\fld89</t>
  </si>
  <si>
    <t>c:\data\co\000929\fld90</t>
  </si>
  <si>
    <t>c:\data\co\000929\fld91</t>
  </si>
  <si>
    <t>c:\data\co\000929\fld92</t>
  </si>
  <si>
    <t>c:\data\co\000929\fld93</t>
  </si>
  <si>
    <t>c:\data\co\000929\fld94</t>
  </si>
  <si>
    <t>c:\data\co\000929\fld95</t>
  </si>
  <si>
    <t>c:\data\co\000929\fld96</t>
  </si>
  <si>
    <t>c:\data\co\000929\fld97</t>
  </si>
  <si>
    <t>c:\data\co\000929\fld98</t>
  </si>
  <si>
    <t>c:\data\co\000929\fld99</t>
  </si>
  <si>
    <t>c:\data\co\000929\fld100</t>
  </si>
  <si>
    <t>c:\data\co\000929\fld101</t>
  </si>
  <si>
    <t>c:\data\co\000929\fld102</t>
  </si>
  <si>
    <t>c:\data\co\000929\fld103</t>
  </si>
  <si>
    <t>c:\data\co\000929\fld104</t>
  </si>
  <si>
    <t>c:\data\co\000929\fld105</t>
  </si>
  <si>
    <t>c:\data\co\000929\fld106</t>
  </si>
  <si>
    <t>c:\data\co\000929\fld107</t>
  </si>
  <si>
    <t>c:\data\co\000929\fld108</t>
  </si>
  <si>
    <t>c:\data\co\000929\fld109</t>
  </si>
  <si>
    <t>c:\data\co\000929\fld110</t>
  </si>
  <si>
    <t>c:\data\co\000929\fld111</t>
  </si>
  <si>
    <t>c:\data\co\000929\fld112</t>
  </si>
  <si>
    <t>c:\data\co\000929\fld113</t>
  </si>
  <si>
    <t>c:\data\co\000929\fld114</t>
  </si>
  <si>
    <t>c:\data\co\000929\fld115</t>
  </si>
  <si>
    <t>c:\data\co\000929\fld116</t>
  </si>
  <si>
    <t>c:\data\co\000929\fld117</t>
  </si>
  <si>
    <t>c:\data\co\000929\fld118</t>
  </si>
  <si>
    <t>c:\data\co\000929\fld119</t>
  </si>
  <si>
    <t>c:\data\co\000929\fld120</t>
  </si>
  <si>
    <t>c:\data\co\000929\fld121</t>
  </si>
  <si>
    <t>c:\data\co\000929\fld122</t>
  </si>
  <si>
    <t>c:\data\co\000929\fld123</t>
  </si>
  <si>
    <t>c:\data\co\000929\fld124</t>
  </si>
  <si>
    <t>c:\data\co\000929\fld125</t>
  </si>
  <si>
    <t>c:\data\co\000929\fld126</t>
  </si>
  <si>
    <t>c:\data\co\000929\fld127</t>
  </si>
  <si>
    <t>c:\data\co\000929\fld128</t>
  </si>
  <si>
    <t>c:\data\co\000929\fld129</t>
  </si>
  <si>
    <t>c:\data\co\000929\fld130</t>
  </si>
  <si>
    <t>c:\data\co\000929\fld131</t>
  </si>
  <si>
    <t>c:\data\co\000929\fld132</t>
  </si>
  <si>
    <t>c:\data\co\000929\fld133</t>
  </si>
  <si>
    <t>c:\data\co\000929\fld134</t>
  </si>
  <si>
    <t>c:\data\co\000929\fld135</t>
  </si>
  <si>
    <t>c:\data\co\000929\fld136</t>
  </si>
  <si>
    <t>c:\data\co\000929\fld137</t>
  </si>
  <si>
    <t>c:\data\co\000929\fld138</t>
  </si>
  <si>
    <t>c:\data\co\000929\fld139</t>
  </si>
  <si>
    <t>c:\data\co\000929\fld140</t>
  </si>
  <si>
    <t>c:\data\co\000929\fld141</t>
  </si>
  <si>
    <t>c:\data\co\000929\fld142</t>
  </si>
  <si>
    <t>c:\data\co\000929\fld143</t>
  </si>
  <si>
    <t>c:\data\co\000929\fld144</t>
  </si>
  <si>
    <t>c:\data\co\000929\fld145</t>
  </si>
  <si>
    <t>c:\data\co\000929\fld146</t>
  </si>
  <si>
    <t>c:\data\co\000929\fld147</t>
  </si>
  <si>
    <t>c:\data\co\000929\fld148</t>
  </si>
  <si>
    <t>c:\data\co\000929\fld149</t>
  </si>
  <si>
    <t>c:\data\co\000929\fld150</t>
  </si>
  <si>
    <t>c:\data\co\000929\fld151</t>
  </si>
  <si>
    <t>c:\data\co\000929\fld152</t>
  </si>
  <si>
    <t>c:\data\co\000929\fld153</t>
  </si>
  <si>
    <t>c:\data\co\000929\fld154</t>
  </si>
  <si>
    <t>c:\data\co\000929\fld155</t>
  </si>
  <si>
    <t>c:\data\co\000929\fld156</t>
  </si>
  <si>
    <t>c:\data\co\000929\fld157</t>
  </si>
  <si>
    <t>c:\data\co\000929\fld158</t>
  </si>
  <si>
    <t>c:\data\co\000929\fld159</t>
  </si>
  <si>
    <t>c:\data\co\000929\fld160</t>
  </si>
  <si>
    <t>c:\data\co\000929\fld161</t>
  </si>
  <si>
    <t>c:\data\co\000929\fld162</t>
  </si>
  <si>
    <t>c:\data\co\000929\fld163</t>
  </si>
  <si>
    <t>c:\data\co\000929\fld164</t>
  </si>
  <si>
    <t>c:\data\co\000929\fld165</t>
  </si>
  <si>
    <t>c:\data\co\000929\fld166</t>
  </si>
  <si>
    <t>c:\data\co\000929\fld167</t>
  </si>
  <si>
    <t>c:\data\co\000929\fld168</t>
  </si>
  <si>
    <t>c:\data\co\000929\fld169</t>
  </si>
  <si>
    <t>c:\data\co\000929\fld170</t>
  </si>
  <si>
    <t>c:\data\co\000929\fld171</t>
  </si>
  <si>
    <t>c:\data\co\000929\fld172</t>
  </si>
  <si>
    <t>c:\data\co\000929\fld173</t>
  </si>
  <si>
    <t>c:\data\co\000929\fld174</t>
  </si>
  <si>
    <t>c:\data\co\000929\fld175</t>
  </si>
  <si>
    <t>c:\data\co\000929\fld176</t>
  </si>
  <si>
    <t>c:\data\co\000929\fld177</t>
  </si>
  <si>
    <t>c:\data\co\000929\fld178</t>
  </si>
  <si>
    <t>c:\data\co\000929\fld179</t>
  </si>
  <si>
    <t>c:\data\co\000929\fld180</t>
  </si>
  <si>
    <t>c:\data\co\000929\fld181</t>
  </si>
  <si>
    <t>c:\data\co\000929\fld182</t>
  </si>
  <si>
    <t>c:\data\co\000929\fld183</t>
  </si>
  <si>
    <t>c:\data\co\000929\fld184</t>
  </si>
  <si>
    <t>c:\data\co\000929\fld185</t>
  </si>
  <si>
    <t>c:\data\co\000929\fld186</t>
  </si>
  <si>
    <t>c:\data\co\000929\fld187</t>
  </si>
  <si>
    <t>c:\data\co\000929\fld188</t>
  </si>
  <si>
    <t>c:\data\co\000929\fld189</t>
  </si>
  <si>
    <t>c:\data\co\000929\fld190</t>
  </si>
  <si>
    <t>c:\data\co\000929\fld191</t>
  </si>
  <si>
    <t>c:\data\co\000929\fld192</t>
  </si>
  <si>
    <t>c:\data\co\000929\fld193</t>
  </si>
  <si>
    <t>c:\data\co\000929\fld194</t>
  </si>
  <si>
    <t>c:\data\co\000929\fld195</t>
  </si>
  <si>
    <t>c:\data\co\000929\fld196</t>
  </si>
  <si>
    <t>c:\data\co\000929\fld197</t>
  </si>
  <si>
    <t>c:\data\co\000929\fld198</t>
  </si>
  <si>
    <t>c:\data\co\000929\fld199</t>
  </si>
  <si>
    <t>c:\data\co\000929\fld200</t>
  </si>
  <si>
    <t>c:\data\co\000929\fld201</t>
  </si>
  <si>
    <t>c:\data\co\000929\fld202</t>
  </si>
  <si>
    <t>c:\data\co\000929\fld203</t>
  </si>
  <si>
    <t>c:\data\co\000929\fld204</t>
  </si>
  <si>
    <t>c:\data\co\000929\fld205</t>
  </si>
  <si>
    <t>c:\data\co\000929\fld206</t>
  </si>
  <si>
    <t>c:\data\co\000929\fld207</t>
  </si>
  <si>
    <t>c:\data\co\000929\fld208</t>
  </si>
  <si>
    <t>c:\data\co\000929\fld209</t>
  </si>
  <si>
    <t>c:\data\co\000929\fld210</t>
  </si>
  <si>
    <t>c:\data\co\000929\fld211</t>
  </si>
  <si>
    <t>c:\data\co\000929\fld212</t>
  </si>
  <si>
    <t>c:\data\co\000929\fld213</t>
  </si>
  <si>
    <t>c:\data\co\000929\fld214</t>
  </si>
  <si>
    <t>c:\data\co\000929\fld215</t>
  </si>
  <si>
    <t>c:\data\co\000929\fld216</t>
  </si>
  <si>
    <t>c:\data\co\000929\fld217</t>
  </si>
  <si>
    <t>c:\data\co\000929\fld218</t>
  </si>
  <si>
    <t>c:\data\co\000929\fld219</t>
  </si>
  <si>
    <t>c:\data\co\000929\fld220</t>
  </si>
  <si>
    <t>c:\data\co\000929\fld221</t>
  </si>
  <si>
    <t>c:\data\co\000929\fld222</t>
  </si>
  <si>
    <t>c:\data\co\000929\fld223</t>
  </si>
  <si>
    <t>c:\data\co\000929\fld224</t>
  </si>
  <si>
    <t>c:\data\co\000929\fld225</t>
  </si>
  <si>
    <t>c:\data\co\000929\fld226</t>
  </si>
  <si>
    <t>c:\data\co\000929\fld227</t>
  </si>
  <si>
    <t>c:\data\co\000929\fld228</t>
  </si>
  <si>
    <t>c:\data\co\000929\fld229</t>
  </si>
  <si>
    <t>c:\data\co\000929\fld231</t>
  </si>
  <si>
    <t>c:\data\co\000929\fld232</t>
  </si>
  <si>
    <t>c:\data\co\000929\fld233</t>
  </si>
  <si>
    <t>c:\data\co\000929\fld234</t>
  </si>
  <si>
    <t>c:\data\co\000929\fld235</t>
  </si>
  <si>
    <t>c:\data\co\000929\fld236</t>
  </si>
  <si>
    <t>c:\data\co\000929\fld237</t>
  </si>
  <si>
    <t>c:\data\co\000929\fld238</t>
  </si>
  <si>
    <t>c:\data\co\000929\fld239</t>
  </si>
  <si>
    <t>c:\data\co\000929\fld240</t>
  </si>
  <si>
    <t>c:\data\co\000929\fld241</t>
  </si>
  <si>
    <t>c:\data\co\000929\fld242</t>
  </si>
  <si>
    <t>c:\data\co\000929\fld243</t>
  </si>
  <si>
    <t>c:\data\co\000929\fld244</t>
  </si>
  <si>
    <t>c:\data\co\000929\fld245</t>
  </si>
  <si>
    <t>c:\data\co\000929\fld246</t>
  </si>
  <si>
    <t>c:\data\co\000929\fld247</t>
  </si>
  <si>
    <t>c:\data\co\000929\fld248</t>
  </si>
  <si>
    <t>c:\data\co\000929\fld249</t>
  </si>
  <si>
    <t>c:\data\co\000929\fld250</t>
  </si>
  <si>
    <t>c:\data\co\000929\fld251</t>
  </si>
  <si>
    <t>c:\data\co\000929\fld252</t>
  </si>
  <si>
    <t>c:\data\co\000929\fld253</t>
  </si>
  <si>
    <t>c:\data\co\000929\fld254</t>
  </si>
  <si>
    <t>c:\data\co\000929\fld255</t>
  </si>
  <si>
    <t>c:\data\co\000929\fld256</t>
  </si>
  <si>
    <t>c:\data\co\000929\fld257</t>
  </si>
  <si>
    <t>c:\data\co\000929\fld258</t>
  </si>
  <si>
    <t>c:\data\co\000929\fld259</t>
  </si>
  <si>
    <t>c:\data\co\000929\fld260</t>
  </si>
  <si>
    <t>c:\data\co\000929\fld261</t>
  </si>
  <si>
    <t>c:\data\co\000924\fld1809</t>
  </si>
  <si>
    <t>c:\data\co\000924\fld1810</t>
  </si>
  <si>
    <t>c:\data\co\000924\fld1811</t>
  </si>
  <si>
    <t>c:\data\co\000924\fld1812</t>
  </si>
  <si>
    <t>c:\data\co\000924\fld1813</t>
  </si>
  <si>
    <t>c:\data\co\000924\fld1814</t>
  </si>
  <si>
    <t>c:\data\co\000924\fld1815</t>
  </si>
  <si>
    <t>c:\data\co\000924\fld1816</t>
  </si>
  <si>
    <t>c:\data\co\000924\fld1817</t>
  </si>
  <si>
    <t>c:\data\co\000924\fld1818</t>
  </si>
  <si>
    <t>c:\data\co\000924\fld1819</t>
  </si>
  <si>
    <t>c:\data\co\000924\fld1820</t>
  </si>
  <si>
    <t>c:\data\co\000924\fld1821</t>
  </si>
  <si>
    <t>c:\data\co\000924\fld1822</t>
  </si>
  <si>
    <t>c:\data\co\000924\fld1823</t>
  </si>
  <si>
    <t>c:\data\co\000924\fld1824</t>
  </si>
  <si>
    <t>c:\data\co\000924\fld1825</t>
  </si>
  <si>
    <t>c:\data\co\000924\fld1826</t>
  </si>
  <si>
    <t>c:\data\co\000924\fld1827</t>
  </si>
  <si>
    <t>c:\data\co\000924\fld1828</t>
  </si>
  <si>
    <t>c:\data\co\000924\fld1829</t>
  </si>
  <si>
    <t>c:\data\co\000924\fld1830</t>
  </si>
  <si>
    <t>c:\data\co\000924\fld1831</t>
  </si>
  <si>
    <t>c:\data\co\000924\fld1832</t>
  </si>
  <si>
    <t>c:\data\co\000924\fld1833</t>
  </si>
  <si>
    <t>c:\data\co\000924\fld1834</t>
  </si>
  <si>
    <t>c:\data\co\000924\fld1835</t>
  </si>
  <si>
    <t>c:\data\co\000924\fld1836</t>
  </si>
  <si>
    <t>c:\data\co\000924\fld1837</t>
  </si>
  <si>
    <t>c:\data\co\000924\fld1838</t>
  </si>
  <si>
    <t>c:\data\co\000924\fld1839</t>
  </si>
  <si>
    <t>c:\data\co\000924\fld1840</t>
  </si>
  <si>
    <t>c:\data\co\000924\fld1841</t>
  </si>
  <si>
    <t>c:\data\co\000924\fld1842</t>
  </si>
  <si>
    <t>c:\data\co\000924\fld1843</t>
  </si>
  <si>
    <t>c:\data\co\000924\fld1844</t>
  </si>
  <si>
    <t>c:\data\co\000924\fld1845</t>
  </si>
  <si>
    <t>c:\data\co\000924\fld1846</t>
  </si>
  <si>
    <t>c:\data\co\000924\fld1847</t>
  </si>
  <si>
    <t>c:\data\co\000924\fld1848</t>
  </si>
  <si>
    <t>c:\data\co\000924\fld1849</t>
  </si>
  <si>
    <t>c:\data\co\000924\fld1850</t>
  </si>
  <si>
    <t>c:\data\co\000924\fld1851</t>
  </si>
  <si>
    <t>c:\data\co\000924\fld1852</t>
  </si>
  <si>
    <t>c:\data\co\000924\fld1853</t>
  </si>
  <si>
    <t>c:\data\co\000924\fld1854</t>
  </si>
  <si>
    <t>c:\data\co\000924\fld1855</t>
  </si>
  <si>
    <t>c:\data\co\000924\fld1856</t>
  </si>
  <si>
    <t>c:\data\co\000924\fld1857</t>
  </si>
  <si>
    <t>c:\data\co\000924\fld1858</t>
  </si>
  <si>
    <t>c:\data\co\000924\fld1859</t>
  </si>
  <si>
    <t>c:\data\co\000924\fld1860</t>
  </si>
  <si>
    <t>c:\data\co\000924\fld1861</t>
  </si>
  <si>
    <t>c:\data\co\000924\fld1862</t>
  </si>
  <si>
    <t>c:\data\co\000924\fld1863</t>
  </si>
  <si>
    <t>c:\data\co\000924\fld1864</t>
  </si>
  <si>
    <t>c:\data\co\000924\fld1865</t>
  </si>
  <si>
    <t>c:\data\co\000924\fld1866</t>
  </si>
  <si>
    <t>c:\data\co\000924\fld1867</t>
  </si>
  <si>
    <t>c:\data\co\000924\fld1868</t>
  </si>
  <si>
    <t>c:\data\co\000924\fld1869</t>
  </si>
  <si>
    <t>c:\data\co\000924\fld1870</t>
  </si>
  <si>
    <t>c:\data\co\000924\fld1871</t>
  </si>
  <si>
    <t>c:\data\co\000924\fld1872</t>
  </si>
  <si>
    <t>c:\data\co\000924\fld1873</t>
  </si>
  <si>
    <t>c:\data\co\000924\fld1874</t>
  </si>
  <si>
    <t>c:\data\co\000924\fld1875</t>
  </si>
  <si>
    <t>c:\data\co\000924\fld1876</t>
  </si>
  <si>
    <t>c:\data\co\000924\fld1877</t>
  </si>
  <si>
    <t>c:\data\co\000924\fld1878</t>
  </si>
  <si>
    <t>c:\data\co\000924\fld1879</t>
  </si>
  <si>
    <t>c:\data\co\000924\fld1880</t>
  </si>
  <si>
    <t>c:\data\co\000924\fld1881</t>
  </si>
  <si>
    <t>c:\data\co\000924\fld1882</t>
  </si>
  <si>
    <t>c:\data\co\000924\fld1883</t>
  </si>
  <si>
    <t>c:\data\co\000924\fld1884</t>
  </si>
  <si>
    <t>c:\data\co\000924\fld1885</t>
  </si>
  <si>
    <t>c:\data\co\000924\fld1886</t>
  </si>
  <si>
    <t>c:\data\co\000924\fld1887</t>
  </si>
  <si>
    <t>c:\data\co\000924\fld1888</t>
  </si>
  <si>
    <t>c:\data\co\000924\fld1889</t>
  </si>
  <si>
    <t>c:\data\co\000924\fld1890</t>
  </si>
  <si>
    <t>c:\data\co\000924\fld1891</t>
  </si>
  <si>
    <t>c:\data\co\000924\fld1892</t>
  </si>
  <si>
    <t>c:\data\co\000924\fld1893</t>
  </si>
  <si>
    <t>c:\data\co\000924\fld1894</t>
  </si>
  <si>
    <t>c:\data\co\000924\fld1895</t>
  </si>
  <si>
    <t>c:\data\co\000924\fld1896</t>
  </si>
  <si>
    <t>c:\data\co\000924\fld1897</t>
  </si>
  <si>
    <t>c:\data\co\000924\fld1898</t>
  </si>
  <si>
    <t>c:\data\co\000924\fld1899</t>
  </si>
  <si>
    <t>c:\data\co\000924\fld1900</t>
  </si>
  <si>
    <t>c:\data\co\000924\fld1901</t>
  </si>
  <si>
    <t>c:\data\co\000924\fld1902</t>
  </si>
  <si>
    <t>c:\data\co\000924\fld1903</t>
  </si>
  <si>
    <t>c:\data\co\000924\fld1904</t>
  </si>
  <si>
    <t>c:\data\co\000924\fld1905</t>
  </si>
  <si>
    <t>c:\data\co\000924\fld1906</t>
  </si>
  <si>
    <t>c:\data\co\000924\fld1907</t>
  </si>
  <si>
    <t>c:\data\co\000924\fld1908</t>
  </si>
  <si>
    <t>c:\data\co\000924\fld1909</t>
  </si>
  <si>
    <t>c:\data\co\000924\fld1910</t>
  </si>
  <si>
    <t>c:\data\co\000924\fld1911</t>
  </si>
  <si>
    <t>c:\data\co\000924\fld1912</t>
  </si>
  <si>
    <t>c:\data\co\000924\fld1913</t>
  </si>
  <si>
    <t>c:\data\co\000924\fld1914</t>
  </si>
  <si>
    <t>c:\data\co\000924\fld1915</t>
  </si>
  <si>
    <t>c:\data\co\000924\fld1916</t>
  </si>
  <si>
    <t>c:\data\co\000924\fld1917</t>
  </si>
  <si>
    <t>c:\data\co\000924\fld1918</t>
  </si>
  <si>
    <t>c:\data\co\000924\fld1919</t>
  </si>
  <si>
    <t>c:\data\co\000924\fld1920</t>
  </si>
  <si>
    <t>c:\data\co\000924\fld1921</t>
  </si>
  <si>
    <t>c:\data\co\000924\fld1922</t>
  </si>
  <si>
    <t>c:\data\co\000924\fld1923</t>
  </si>
  <si>
    <t>c:\data\co\000924\fld1924</t>
  </si>
  <si>
    <t>c:\data\co\000924\fld1925</t>
  </si>
  <si>
    <t>c:\data\co\000924\fld1926</t>
  </si>
  <si>
    <t>c:\data\co\000924\fld1927</t>
  </si>
  <si>
    <t>c:\data\co\000924\fld1928</t>
  </si>
  <si>
    <t>c:\data\co\000924\fld1929</t>
  </si>
  <si>
    <t>c:\data\co\000924\fld1930</t>
  </si>
  <si>
    <t>c:\data\co\000924\fld1931</t>
  </si>
  <si>
    <t>c:\data\co\000924\fld1932</t>
  </si>
  <si>
    <t>c:\data\co\000924\fld1933</t>
  </si>
  <si>
    <t>c:\data\co\000924\fld1934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</si>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</sst>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4">
      <selection activeCell="J5" sqref="J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417</v>
      </c>
      <c r="B3" t="s">
        <v>418</v>
      </c>
      <c r="C3" t="s">
        <v>419</v>
      </c>
      <c r="E3" t="s">
        <v>420</v>
      </c>
      <c r="F3" t="s">
        <v>421</v>
      </c>
      <c r="H3" t="s">
        <v>422</v>
      </c>
      <c r="I3" t="s">
        <v>423</v>
      </c>
      <c r="K3" t="s">
        <v>424</v>
      </c>
      <c r="L3" t="s">
        <v>425</v>
      </c>
      <c r="M3" t="s">
        <v>426</v>
      </c>
      <c r="N3" t="s">
        <v>427</v>
      </c>
      <c r="O3" t="s">
        <v>428</v>
      </c>
      <c r="P3" t="s">
        <v>429</v>
      </c>
      <c r="Q3" t="s">
        <v>430</v>
      </c>
    </row>
    <row r="4" spans="11:17" ht="12.75">
      <c r="K4" t="s">
        <v>431</v>
      </c>
      <c r="M4" t="s">
        <v>432</v>
      </c>
      <c r="N4" t="s">
        <v>433</v>
      </c>
      <c r="O4">
        <v>277</v>
      </c>
      <c r="P4">
        <v>210.09176666666667</v>
      </c>
      <c r="Q4">
        <v>213.5018</v>
      </c>
    </row>
    <row r="5" spans="1:16" ht="12.75">
      <c r="A5" t="s">
        <v>291</v>
      </c>
      <c r="B5" s="1">
        <v>36798</v>
      </c>
      <c r="C5" s="2">
        <v>0.0013310185185185185</v>
      </c>
      <c r="D5" t="s">
        <v>426</v>
      </c>
      <c r="E5">
        <v>0.673</v>
      </c>
      <c r="F5">
        <v>9.7195</v>
      </c>
      <c r="G5" t="s">
        <v>427</v>
      </c>
      <c r="H5">
        <v>1.661</v>
      </c>
      <c r="I5">
        <v>92.0456</v>
      </c>
      <c r="K5" s="2">
        <v>0.001388888888888889</v>
      </c>
      <c r="L5" s="3">
        <f>B5-DATE(1999,12,31)+K5</f>
        <v>273.00138888888887</v>
      </c>
      <c r="M5">
        <f>500*F5/AVERAGE($Q$47,$P$6)</f>
        <v>545.3928208696433</v>
      </c>
      <c r="N5">
        <f aca="true" t="shared" si="0" ref="N5:N12">(277-103)/(-62+(AVERAGE($P$4,$P$47)))*I5+277-((277-103)/(-62+(AVERAGE($P$4,$P$47)))*210)</f>
        <v>139.57779678353796</v>
      </c>
      <c r="P5" t="s">
        <v>426</v>
      </c>
    </row>
    <row r="6" spans="1:17" ht="12.75">
      <c r="A6" t="s">
        <v>292</v>
      </c>
      <c r="B6" s="1">
        <v>36798</v>
      </c>
      <c r="C6" s="2">
        <v>0.003414351851851852</v>
      </c>
      <c r="D6" t="s">
        <v>426</v>
      </c>
      <c r="E6">
        <v>0.673</v>
      </c>
      <c r="F6">
        <v>10.7587</v>
      </c>
      <c r="G6" t="s">
        <v>427</v>
      </c>
      <c r="H6">
        <v>1.661</v>
      </c>
      <c r="I6">
        <v>93.2172</v>
      </c>
      <c r="K6" s="2">
        <v>0.003472222222222222</v>
      </c>
      <c r="L6" s="3">
        <f aca="true" t="shared" si="1" ref="L6:L69">B6-DATE(1999,12,31)+K6</f>
        <v>273.00347222222223</v>
      </c>
      <c r="M6">
        <f aca="true" t="shared" si="2" ref="M6:M44">500*F6/AVERAGE($Q$47,$P$6)</f>
        <v>603.7057196244899</v>
      </c>
      <c r="N6">
        <f t="shared" si="0"/>
        <v>140.94276369692489</v>
      </c>
      <c r="P6">
        <v>8.992400000000002</v>
      </c>
      <c r="Q6">
        <v>9.5098</v>
      </c>
    </row>
    <row r="7" spans="1:14" ht="12.75">
      <c r="A7" t="s">
        <v>293</v>
      </c>
      <c r="B7" s="1">
        <v>36798</v>
      </c>
      <c r="C7" s="2">
        <v>0.005497685185185185</v>
      </c>
      <c r="D7" t="s">
        <v>426</v>
      </c>
      <c r="E7">
        <v>0.673</v>
      </c>
      <c r="F7">
        <v>10.5163</v>
      </c>
      <c r="G7" t="s">
        <v>427</v>
      </c>
      <c r="H7">
        <v>1.661</v>
      </c>
      <c r="I7">
        <v>93.0546</v>
      </c>
      <c r="K7" s="2">
        <v>0.005555555555555556</v>
      </c>
      <c r="L7" s="3">
        <f t="shared" si="1"/>
        <v>273.00555555555553</v>
      </c>
      <c r="M7">
        <f t="shared" si="2"/>
        <v>590.1038656424125</v>
      </c>
      <c r="N7">
        <f t="shared" si="0"/>
        <v>140.75332735336337</v>
      </c>
    </row>
    <row r="8" spans="1:14" ht="12.75">
      <c r="A8" t="s">
        <v>294</v>
      </c>
      <c r="B8" s="1">
        <v>36798</v>
      </c>
      <c r="C8" s="2">
        <v>0.007581018518518518</v>
      </c>
      <c r="D8" t="s">
        <v>426</v>
      </c>
      <c r="E8">
        <v>0.673</v>
      </c>
      <c r="F8">
        <v>9.7986</v>
      </c>
      <c r="G8" t="s">
        <v>427</v>
      </c>
      <c r="H8">
        <v>1.66</v>
      </c>
      <c r="I8">
        <v>91.6003</v>
      </c>
      <c r="K8" s="2">
        <v>0.007638888888888889</v>
      </c>
      <c r="L8" s="3">
        <f t="shared" si="1"/>
        <v>273.0076388888889</v>
      </c>
      <c r="M8">
        <f t="shared" si="2"/>
        <v>549.831379656699</v>
      </c>
      <c r="N8">
        <f t="shared" si="0"/>
        <v>139.0590021722959</v>
      </c>
    </row>
    <row r="9" spans="1:14" ht="12.75">
      <c r="A9" t="s">
        <v>295</v>
      </c>
      <c r="B9" s="1">
        <v>36798</v>
      </c>
      <c r="C9" s="2">
        <v>0.009664351851851851</v>
      </c>
      <c r="D9" t="s">
        <v>426</v>
      </c>
      <c r="E9">
        <v>0.673</v>
      </c>
      <c r="F9">
        <v>9.9445</v>
      </c>
      <c r="G9" t="s">
        <v>427</v>
      </c>
      <c r="H9">
        <v>1.658</v>
      </c>
      <c r="I9">
        <v>102.0021</v>
      </c>
      <c r="K9" s="2">
        <v>0.009722222222222222</v>
      </c>
      <c r="L9" s="3">
        <f t="shared" si="1"/>
        <v>273.0097222222222</v>
      </c>
      <c r="M9">
        <f t="shared" si="2"/>
        <v>558.0183041450864</v>
      </c>
      <c r="N9">
        <f t="shared" si="0"/>
        <v>151.1775689524838</v>
      </c>
    </row>
    <row r="10" spans="1:14" ht="12.75">
      <c r="A10" t="s">
        <v>296</v>
      </c>
      <c r="B10" s="1">
        <v>36798</v>
      </c>
      <c r="C10" s="2">
        <v>0.01175925925925926</v>
      </c>
      <c r="D10" t="s">
        <v>426</v>
      </c>
      <c r="E10">
        <v>0.671</v>
      </c>
      <c r="F10">
        <v>10.0147</v>
      </c>
      <c r="G10" t="s">
        <v>427</v>
      </c>
      <c r="H10">
        <v>1.658</v>
      </c>
      <c r="I10">
        <v>101.4819</v>
      </c>
      <c r="K10" s="2">
        <v>0.011805555555555555</v>
      </c>
      <c r="L10" s="3">
        <f t="shared" si="1"/>
        <v>273.01180555555555</v>
      </c>
      <c r="M10">
        <f t="shared" si="2"/>
        <v>561.9574549270246</v>
      </c>
      <c r="N10">
        <f t="shared" si="0"/>
        <v>150.57151245850645</v>
      </c>
    </row>
    <row r="11" spans="1:14" ht="12.75">
      <c r="A11" t="s">
        <v>297</v>
      </c>
      <c r="B11" s="1">
        <v>36798</v>
      </c>
      <c r="C11" s="2">
        <v>0.013842592592592594</v>
      </c>
      <c r="D11" t="s">
        <v>426</v>
      </c>
      <c r="E11">
        <v>0.673</v>
      </c>
      <c r="F11">
        <v>10.2555</v>
      </c>
      <c r="G11" t="s">
        <v>427</v>
      </c>
      <c r="H11">
        <v>1.658</v>
      </c>
      <c r="I11">
        <v>91.2037</v>
      </c>
      <c r="K11" s="2">
        <v>0.013888888888888888</v>
      </c>
      <c r="L11" s="3">
        <f t="shared" si="1"/>
        <v>273.0138888888889</v>
      </c>
      <c r="M11">
        <f t="shared" si="2"/>
        <v>575.469527694699</v>
      </c>
      <c r="N11">
        <f t="shared" si="0"/>
        <v>138.59694526050924</v>
      </c>
    </row>
    <row r="12" spans="1:14" ht="12.75">
      <c r="A12" t="s">
        <v>298</v>
      </c>
      <c r="B12" s="1">
        <v>36798</v>
      </c>
      <c r="C12" s="2">
        <v>0.015925925925925927</v>
      </c>
      <c r="D12" t="s">
        <v>426</v>
      </c>
      <c r="E12">
        <v>0.678</v>
      </c>
      <c r="F12">
        <v>10.654</v>
      </c>
      <c r="G12" t="s">
        <v>427</v>
      </c>
      <c r="H12">
        <v>1.665</v>
      </c>
      <c r="I12">
        <v>96.1212</v>
      </c>
      <c r="K12" s="2">
        <v>0.015972222222222224</v>
      </c>
      <c r="L12" s="3">
        <f t="shared" si="1"/>
        <v>273.0159722222222</v>
      </c>
      <c r="M12">
        <f t="shared" si="2"/>
        <v>597.8306614069838</v>
      </c>
      <c r="N12">
        <f t="shared" si="0"/>
        <v>144.32605485130836</v>
      </c>
    </row>
    <row r="13" spans="1:14" ht="12.75">
      <c r="A13" t="s">
        <v>434</v>
      </c>
      <c r="B13" s="1">
        <v>36798</v>
      </c>
      <c r="C13">
        <f>AVERAGE(C12,C14)</f>
        <v>0.01800925925925926</v>
      </c>
      <c r="D13" t="s">
        <v>426</v>
      </c>
      <c r="E13" t="s">
        <v>434</v>
      </c>
      <c r="F13" t="s">
        <v>434</v>
      </c>
      <c r="G13" t="s">
        <v>427</v>
      </c>
      <c r="H13" t="s">
        <v>434</v>
      </c>
      <c r="I13" t="s">
        <v>434</v>
      </c>
      <c r="K13" s="2">
        <v>0.018055555555555557</v>
      </c>
      <c r="L13" s="3">
        <f t="shared" si="1"/>
        <v>273.0180555555556</v>
      </c>
      <c r="M13" t="s">
        <v>434</v>
      </c>
      <c r="N13" t="s">
        <v>434</v>
      </c>
    </row>
    <row r="14" spans="1:14" ht="12.75">
      <c r="A14" t="s">
        <v>299</v>
      </c>
      <c r="B14" s="1">
        <v>36798</v>
      </c>
      <c r="C14" s="2">
        <v>0.020092592592592592</v>
      </c>
      <c r="D14" t="s">
        <v>426</v>
      </c>
      <c r="E14">
        <v>0.673</v>
      </c>
      <c r="F14">
        <v>10.3607</v>
      </c>
      <c r="G14" t="s">
        <v>427</v>
      </c>
      <c r="H14">
        <v>1.661</v>
      </c>
      <c r="I14">
        <v>93.914</v>
      </c>
      <c r="K14" s="2">
        <v>0.02013888888888889</v>
      </c>
      <c r="L14" s="3">
        <f t="shared" si="1"/>
        <v>273.0201388888889</v>
      </c>
      <c r="M14">
        <f t="shared" si="2"/>
        <v>581.3726425417061</v>
      </c>
      <c r="N14">
        <f>(277-103)/(-62+(AVERAGE($P$4,$P$47)))*I14+277-((277-103)/(-62+(AVERAGE($P$4,$P$47)))*210)</f>
        <v>141.7545671667508</v>
      </c>
    </row>
    <row r="15" spans="1:14" ht="12.75">
      <c r="A15" t="s">
        <v>434</v>
      </c>
      <c r="B15" s="1">
        <v>36798</v>
      </c>
      <c r="C15">
        <f>AVERAGE(C14,C16)</f>
        <v>0.022175925925925925</v>
      </c>
      <c r="D15" t="s">
        <v>426</v>
      </c>
      <c r="E15" t="s">
        <v>434</v>
      </c>
      <c r="F15" t="s">
        <v>434</v>
      </c>
      <c r="G15" t="s">
        <v>427</v>
      </c>
      <c r="H15" t="s">
        <v>434</v>
      </c>
      <c r="I15" t="s">
        <v>434</v>
      </c>
      <c r="K15" s="2">
        <v>0.022222222222222223</v>
      </c>
      <c r="L15" s="3">
        <f t="shared" si="1"/>
        <v>273.02222222222224</v>
      </c>
      <c r="M15" t="s">
        <v>434</v>
      </c>
      <c r="N15" t="s">
        <v>434</v>
      </c>
    </row>
    <row r="16" spans="1:14" ht="12.75">
      <c r="A16" t="s">
        <v>300</v>
      </c>
      <c r="B16" s="1">
        <v>36798</v>
      </c>
      <c r="C16" s="2">
        <v>0.024259259259259258</v>
      </c>
      <c r="D16" t="s">
        <v>426</v>
      </c>
      <c r="E16">
        <v>0.673</v>
      </c>
      <c r="F16">
        <v>9.7495</v>
      </c>
      <c r="G16" t="s">
        <v>427</v>
      </c>
      <c r="H16">
        <v>1.66</v>
      </c>
      <c r="I16">
        <v>88.3484</v>
      </c>
      <c r="K16" s="2">
        <v>0.024305555555555556</v>
      </c>
      <c r="L16" s="3">
        <f t="shared" si="1"/>
        <v>273.02430555555554</v>
      </c>
      <c r="M16">
        <f t="shared" si="2"/>
        <v>547.0762186397023</v>
      </c>
      <c r="N16">
        <f>(277-103)/(-62+(AVERAGE($P$4,$P$47)))*I16+277-((277-103)/(-62+(AVERAGE($P$4,$P$47)))*210)</f>
        <v>135.2703918055812</v>
      </c>
    </row>
    <row r="17" spans="1:14" ht="12.75">
      <c r="A17" t="s">
        <v>301</v>
      </c>
      <c r="B17" s="1">
        <v>36798</v>
      </c>
      <c r="C17" s="2">
        <v>0.026354166666666668</v>
      </c>
      <c r="D17" t="s">
        <v>426</v>
      </c>
      <c r="E17">
        <v>0.671</v>
      </c>
      <c r="F17">
        <v>10.7188</v>
      </c>
      <c r="G17" t="s">
        <v>427</v>
      </c>
      <c r="H17">
        <v>1.658</v>
      </c>
      <c r="I17">
        <v>90.3993</v>
      </c>
      <c r="K17" s="2">
        <v>0.02638888888888889</v>
      </c>
      <c r="L17" s="3">
        <f t="shared" si="1"/>
        <v>273.0263888888889</v>
      </c>
      <c r="M17">
        <f t="shared" si="2"/>
        <v>601.4668005903114</v>
      </c>
      <c r="N17">
        <f>(277-103)/(-62+(AVERAGE($P$4,$P$47)))*I17+277-((277-103)/(-62+(AVERAGE($P$4,$P$47)))*210)</f>
        <v>137.65978293110635</v>
      </c>
    </row>
    <row r="18" spans="1:14" ht="12.75">
      <c r="A18" t="s">
        <v>302</v>
      </c>
      <c r="B18" s="1">
        <v>36798</v>
      </c>
      <c r="C18" s="2">
        <v>0.02849537037037037</v>
      </c>
      <c r="D18" t="s">
        <v>426</v>
      </c>
      <c r="E18">
        <v>0.673</v>
      </c>
      <c r="F18">
        <v>9.7834</v>
      </c>
      <c r="G18" t="s">
        <v>427</v>
      </c>
      <c r="H18">
        <v>1.66</v>
      </c>
      <c r="I18">
        <v>92.1403</v>
      </c>
      <c r="K18" s="2">
        <v>0.02847222222222222</v>
      </c>
      <c r="L18" s="3">
        <f t="shared" si="1"/>
        <v>273.0284722222222</v>
      </c>
      <c r="M18">
        <f t="shared" si="2"/>
        <v>548.9784581198691</v>
      </c>
      <c r="N18">
        <f>(277-103)/(-62+(AVERAGE($P$4,$P$47)))*I18+277-((277-103)/(-62+(AVERAGE($P$4,$P$47)))*210)</f>
        <v>139.68812656050773</v>
      </c>
    </row>
    <row r="19" spans="1:14" ht="12.75">
      <c r="A19" t="s">
        <v>303</v>
      </c>
      <c r="B19" s="1">
        <v>36798</v>
      </c>
      <c r="C19" s="2">
        <v>0.030520833333333334</v>
      </c>
      <c r="D19" t="s">
        <v>426</v>
      </c>
      <c r="E19">
        <v>0.673</v>
      </c>
      <c r="F19">
        <v>10.1989</v>
      </c>
      <c r="G19" t="s">
        <v>427</v>
      </c>
      <c r="H19">
        <v>1.66</v>
      </c>
      <c r="I19">
        <v>92.7511</v>
      </c>
      <c r="K19" s="2">
        <v>0.030555555555555555</v>
      </c>
      <c r="L19" s="3">
        <f t="shared" si="1"/>
        <v>273.03055555555557</v>
      </c>
      <c r="M19">
        <f t="shared" si="2"/>
        <v>572.2935172351874</v>
      </c>
      <c r="N19">
        <f>(277-103)/(-62+(AVERAGE($P$4,$P$47)))*I19+277-((277-103)/(-62+(AVERAGE($P$4,$P$47)))*210)</f>
        <v>140.39973614628502</v>
      </c>
    </row>
    <row r="20" spans="1:14" ht="12.75">
      <c r="A20" t="s">
        <v>434</v>
      </c>
      <c r="B20" s="1">
        <v>36798</v>
      </c>
      <c r="C20">
        <f>AVERAGE(C19,C21)</f>
        <v>0.03260416666666667</v>
      </c>
      <c r="D20" t="s">
        <v>426</v>
      </c>
      <c r="E20" t="s">
        <v>434</v>
      </c>
      <c r="F20" t="s">
        <v>434</v>
      </c>
      <c r="G20" t="s">
        <v>427</v>
      </c>
      <c r="H20" t="s">
        <v>434</v>
      </c>
      <c r="I20" t="s">
        <v>434</v>
      </c>
      <c r="K20" s="2">
        <v>0.03263888888888889</v>
      </c>
      <c r="L20" s="3">
        <f t="shared" si="1"/>
        <v>273.03263888888887</v>
      </c>
      <c r="M20" t="s">
        <v>434</v>
      </c>
      <c r="N20" t="s">
        <v>434</v>
      </c>
    </row>
    <row r="21" spans="1:14" ht="12.75">
      <c r="A21" t="s">
        <v>304</v>
      </c>
      <c r="B21" s="1">
        <v>36798</v>
      </c>
      <c r="C21" s="2">
        <v>0.0346875</v>
      </c>
      <c r="D21" t="s">
        <v>426</v>
      </c>
      <c r="E21">
        <v>0.673</v>
      </c>
      <c r="F21">
        <v>9.9306</v>
      </c>
      <c r="G21" t="s">
        <v>427</v>
      </c>
      <c r="H21">
        <v>1.66</v>
      </c>
      <c r="I21">
        <v>87.7578</v>
      </c>
      <c r="K21" s="2">
        <v>0.034722222222222224</v>
      </c>
      <c r="L21" s="3">
        <f t="shared" si="1"/>
        <v>273.03472222222223</v>
      </c>
      <c r="M21">
        <f t="shared" si="2"/>
        <v>557.238329844959</v>
      </c>
      <c r="N21">
        <f aca="true" t="shared" si="3" ref="N21:N27">(277-103)/(-62+(AVERAGE($P$4,$P$47)))*I21+277-((277-103)/(-62+(AVERAGE($P$4,$P$47)))*210)</f>
        <v>134.58231613210364</v>
      </c>
    </row>
    <row r="22" spans="1:14" ht="12.75">
      <c r="A22" t="s">
        <v>305</v>
      </c>
      <c r="B22" s="1">
        <v>36798</v>
      </c>
      <c r="C22" s="2">
        <v>0.036770833333333336</v>
      </c>
      <c r="D22" t="s">
        <v>426</v>
      </c>
      <c r="E22">
        <v>0.673</v>
      </c>
      <c r="F22">
        <v>10.0183</v>
      </c>
      <c r="G22" t="s">
        <v>427</v>
      </c>
      <c r="H22">
        <v>1.66</v>
      </c>
      <c r="I22">
        <v>91.5944</v>
      </c>
      <c r="K22" s="2">
        <v>0.03680555555555556</v>
      </c>
      <c r="L22" s="3">
        <f t="shared" si="1"/>
        <v>273.03680555555553</v>
      </c>
      <c r="M22">
        <f t="shared" si="2"/>
        <v>562.1594626594317</v>
      </c>
      <c r="N22">
        <f t="shared" si="3"/>
        <v>139.0521284058321</v>
      </c>
    </row>
    <row r="23" spans="1:14" ht="12.75">
      <c r="A23" t="s">
        <v>306</v>
      </c>
      <c r="B23" s="1">
        <v>36798</v>
      </c>
      <c r="C23" s="2">
        <v>0.03885416666666667</v>
      </c>
      <c r="D23" t="s">
        <v>426</v>
      </c>
      <c r="E23">
        <v>0.673</v>
      </c>
      <c r="F23">
        <v>10.33</v>
      </c>
      <c r="G23" t="s">
        <v>427</v>
      </c>
      <c r="H23">
        <v>1.661</v>
      </c>
      <c r="I23">
        <v>93.088</v>
      </c>
      <c r="K23" s="2">
        <v>0.03888888888888889</v>
      </c>
      <c r="L23" s="3">
        <f t="shared" si="1"/>
        <v>273.0388888888889</v>
      </c>
      <c r="M23">
        <f t="shared" si="2"/>
        <v>579.6499654903457</v>
      </c>
      <c r="N23">
        <f t="shared" si="3"/>
        <v>140.79223986181944</v>
      </c>
    </row>
    <row r="24" spans="1:14" ht="12.75">
      <c r="A24" t="s">
        <v>307</v>
      </c>
      <c r="B24" s="1">
        <v>36798</v>
      </c>
      <c r="C24" s="2">
        <v>0.0409375</v>
      </c>
      <c r="D24" t="s">
        <v>426</v>
      </c>
      <c r="E24">
        <v>0.673</v>
      </c>
      <c r="F24">
        <v>9.4281</v>
      </c>
      <c r="G24" t="s">
        <v>427</v>
      </c>
      <c r="H24">
        <v>1.66</v>
      </c>
      <c r="I24">
        <v>93.6248</v>
      </c>
      <c r="K24" s="2">
        <v>0.04097222222222222</v>
      </c>
      <c r="L24" s="3">
        <f t="shared" si="1"/>
        <v>273.0409722222222</v>
      </c>
      <c r="M24">
        <f t="shared" si="2"/>
        <v>529.0414171964693</v>
      </c>
      <c r="N24">
        <f t="shared" si="3"/>
        <v>141.41763610550845</v>
      </c>
    </row>
    <row r="25" spans="1:14" ht="12.75">
      <c r="A25" t="s">
        <v>308</v>
      </c>
      <c r="B25" s="1">
        <v>36798</v>
      </c>
      <c r="C25" s="2">
        <v>0.04303240740740741</v>
      </c>
      <c r="D25" t="s">
        <v>426</v>
      </c>
      <c r="E25">
        <v>0.673</v>
      </c>
      <c r="F25">
        <v>9.9195</v>
      </c>
      <c r="G25" t="s">
        <v>427</v>
      </c>
      <c r="H25">
        <v>1.66</v>
      </c>
      <c r="I25">
        <v>91.5328</v>
      </c>
      <c r="K25" s="2">
        <v>0.04305555555555556</v>
      </c>
      <c r="L25" s="3">
        <f t="shared" si="1"/>
        <v>273.04305555555555</v>
      </c>
      <c r="M25">
        <f t="shared" si="2"/>
        <v>556.6154726700372</v>
      </c>
      <c r="N25">
        <f t="shared" si="3"/>
        <v>138.98036162376945</v>
      </c>
    </row>
    <row r="26" spans="1:14" ht="12.75">
      <c r="A26" t="s">
        <v>309</v>
      </c>
      <c r="B26" s="1">
        <v>36798</v>
      </c>
      <c r="C26" s="2">
        <v>0.04511574074074074</v>
      </c>
      <c r="D26" t="s">
        <v>426</v>
      </c>
      <c r="E26">
        <v>0.671</v>
      </c>
      <c r="F26">
        <v>10.6543</v>
      </c>
      <c r="G26" t="s">
        <v>427</v>
      </c>
      <c r="H26">
        <v>1.656</v>
      </c>
      <c r="I26">
        <v>89.9549</v>
      </c>
      <c r="K26" s="2">
        <v>0.04513888888888889</v>
      </c>
      <c r="L26" s="3">
        <f t="shared" si="1"/>
        <v>273.0451388888889</v>
      </c>
      <c r="M26">
        <f t="shared" si="2"/>
        <v>597.8474953846844</v>
      </c>
      <c r="N26">
        <f t="shared" si="3"/>
        <v>137.14203686051133</v>
      </c>
    </row>
    <row r="27" spans="1:14" ht="12.75">
      <c r="A27" t="s">
        <v>310</v>
      </c>
      <c r="B27" s="1">
        <v>36798</v>
      </c>
      <c r="C27" s="2">
        <v>0.04719907407407407</v>
      </c>
      <c r="D27" t="s">
        <v>426</v>
      </c>
      <c r="E27">
        <v>0.673</v>
      </c>
      <c r="F27">
        <v>9.8761</v>
      </c>
      <c r="G27" t="s">
        <v>427</v>
      </c>
      <c r="H27">
        <v>1.658</v>
      </c>
      <c r="I27">
        <v>94.8447</v>
      </c>
      <c r="K27" s="2">
        <v>0.04722222222222222</v>
      </c>
      <c r="L27" s="3">
        <f t="shared" si="1"/>
        <v>273.0472222222222</v>
      </c>
      <c r="M27">
        <f t="shared" si="2"/>
        <v>554.1801572293516</v>
      </c>
      <c r="N27">
        <f t="shared" si="3"/>
        <v>142.8388747002855</v>
      </c>
    </row>
    <row r="28" spans="1:14" ht="12.75">
      <c r="A28" t="s">
        <v>434</v>
      </c>
      <c r="B28" s="1">
        <v>36798</v>
      </c>
      <c r="C28">
        <f>AVERAGE(C27,C29)</f>
        <v>0.0492824074074074</v>
      </c>
      <c r="D28" t="s">
        <v>426</v>
      </c>
      <c r="E28" t="s">
        <v>434</v>
      </c>
      <c r="F28" t="s">
        <v>434</v>
      </c>
      <c r="G28" t="s">
        <v>427</v>
      </c>
      <c r="H28" t="s">
        <v>434</v>
      </c>
      <c r="I28" t="s">
        <v>434</v>
      </c>
      <c r="K28" s="2">
        <v>0.049305555555555554</v>
      </c>
      <c r="L28" s="3">
        <f t="shared" si="1"/>
        <v>273.0493055555556</v>
      </c>
      <c r="M28" t="s">
        <v>434</v>
      </c>
      <c r="N28" t="s">
        <v>434</v>
      </c>
    </row>
    <row r="29" spans="1:14" ht="12.75">
      <c r="A29" t="s">
        <v>311</v>
      </c>
      <c r="B29" s="1">
        <v>36798</v>
      </c>
      <c r="C29" s="2">
        <v>0.05136574074074074</v>
      </c>
      <c r="D29" t="s">
        <v>426</v>
      </c>
      <c r="E29">
        <v>0.673</v>
      </c>
      <c r="F29">
        <v>10.6689</v>
      </c>
      <c r="G29" t="s">
        <v>427</v>
      </c>
      <c r="H29">
        <v>1.66</v>
      </c>
      <c r="I29">
        <v>91.4209</v>
      </c>
      <c r="K29" s="2">
        <v>0.051388888888888894</v>
      </c>
      <c r="L29" s="3">
        <f t="shared" si="1"/>
        <v>273.0513888888889</v>
      </c>
      <c r="M29">
        <f t="shared" si="2"/>
        <v>598.6667489661132</v>
      </c>
      <c r="N29">
        <f aca="true" t="shared" si="4" ref="N29:N43">(277-103)/(-62+(AVERAGE($P$4,$P$47)))*I29+277-((277-103)/(-62+(AVERAGE($P$4,$P$47)))*210)</f>
        <v>138.84999306998998</v>
      </c>
    </row>
    <row r="30" spans="1:14" ht="12.75">
      <c r="A30" t="s">
        <v>312</v>
      </c>
      <c r="B30" s="1">
        <v>36798</v>
      </c>
      <c r="C30" s="2">
        <v>0.05344907407407407</v>
      </c>
      <c r="D30" t="s">
        <v>426</v>
      </c>
      <c r="E30">
        <v>0.673</v>
      </c>
      <c r="F30">
        <v>10.1078</v>
      </c>
      <c r="G30" t="s">
        <v>427</v>
      </c>
      <c r="H30">
        <v>1.66</v>
      </c>
      <c r="I30">
        <v>92.0362</v>
      </c>
      <c r="K30" s="2">
        <v>0.05347222222222222</v>
      </c>
      <c r="L30" s="3">
        <f t="shared" si="1"/>
        <v>273.05347222222224</v>
      </c>
      <c r="M30">
        <f t="shared" si="2"/>
        <v>567.1815993401079</v>
      </c>
      <c r="N30">
        <f t="shared" si="4"/>
        <v>139.5668453590024</v>
      </c>
    </row>
    <row r="31" spans="1:14" ht="12.75">
      <c r="A31" t="s">
        <v>313</v>
      </c>
      <c r="B31" s="1">
        <v>36798</v>
      </c>
      <c r="C31" s="2">
        <v>0.05553240740740741</v>
      </c>
      <c r="D31" t="s">
        <v>426</v>
      </c>
      <c r="E31">
        <v>0.673</v>
      </c>
      <c r="F31">
        <v>10.2917</v>
      </c>
      <c r="G31" t="s">
        <v>427</v>
      </c>
      <c r="H31">
        <v>1.66</v>
      </c>
      <c r="I31">
        <v>90.6682</v>
      </c>
      <c r="K31" s="2">
        <v>0.05555555555555555</v>
      </c>
      <c r="L31" s="3">
        <f t="shared" si="1"/>
        <v>273.05555555555554</v>
      </c>
      <c r="M31">
        <f t="shared" si="2"/>
        <v>577.5008276705703</v>
      </c>
      <c r="N31">
        <f t="shared" si="4"/>
        <v>137.97306357553254</v>
      </c>
    </row>
    <row r="32" spans="1:14" ht="12.75">
      <c r="A32" t="s">
        <v>314</v>
      </c>
      <c r="B32" s="1">
        <v>36798</v>
      </c>
      <c r="C32" s="2">
        <v>0.05762731481481481</v>
      </c>
      <c r="D32" t="s">
        <v>426</v>
      </c>
      <c r="E32">
        <v>0.671</v>
      </c>
      <c r="F32">
        <v>9.9137</v>
      </c>
      <c r="G32" t="s">
        <v>427</v>
      </c>
      <c r="H32">
        <v>1.658</v>
      </c>
      <c r="I32">
        <v>93.5979</v>
      </c>
      <c r="K32" s="2">
        <v>0.057638888888888885</v>
      </c>
      <c r="L32" s="3">
        <f t="shared" si="1"/>
        <v>273.0576388888889</v>
      </c>
      <c r="M32">
        <f t="shared" si="2"/>
        <v>556.2900157678258</v>
      </c>
      <c r="N32">
        <f t="shared" si="4"/>
        <v>141.38629639061423</v>
      </c>
    </row>
    <row r="33" spans="1:14" ht="12.75">
      <c r="A33" t="s">
        <v>315</v>
      </c>
      <c r="B33" s="1">
        <v>36798</v>
      </c>
      <c r="C33" s="2">
        <v>0.059710648148148145</v>
      </c>
      <c r="D33" t="s">
        <v>426</v>
      </c>
      <c r="E33">
        <v>0.673</v>
      </c>
      <c r="F33">
        <v>10.6718</v>
      </c>
      <c r="G33" t="s">
        <v>427</v>
      </c>
      <c r="H33">
        <v>1.658</v>
      </c>
      <c r="I33">
        <v>94.7416</v>
      </c>
      <c r="K33" s="2">
        <v>0.059722222222222225</v>
      </c>
      <c r="L33" s="3">
        <f t="shared" si="1"/>
        <v>273.0597222222222</v>
      </c>
      <c r="M33">
        <f t="shared" si="2"/>
        <v>598.8294774172189</v>
      </c>
      <c r="N33">
        <f t="shared" si="4"/>
        <v>142.71875854394352</v>
      </c>
    </row>
    <row r="34" spans="1:14" ht="12.75">
      <c r="A34" t="s">
        <v>316</v>
      </c>
      <c r="B34" s="1">
        <v>36798</v>
      </c>
      <c r="C34" s="2">
        <v>0.061793981481481484</v>
      </c>
      <c r="D34" t="s">
        <v>426</v>
      </c>
      <c r="E34">
        <v>0.671</v>
      </c>
      <c r="F34">
        <v>10.4087</v>
      </c>
      <c r="G34" t="s">
        <v>427</v>
      </c>
      <c r="H34">
        <v>1.656</v>
      </c>
      <c r="I34">
        <v>92.623</v>
      </c>
      <c r="K34" s="2">
        <v>0.06180555555555556</v>
      </c>
      <c r="L34" s="3">
        <f t="shared" si="1"/>
        <v>273.06180555555557</v>
      </c>
      <c r="M34">
        <f t="shared" si="2"/>
        <v>584.0660789738006</v>
      </c>
      <c r="N34">
        <f t="shared" si="4"/>
        <v>140.25049386085925</v>
      </c>
    </row>
    <row r="35" spans="1:14" ht="12.75">
      <c r="A35" t="s">
        <v>317</v>
      </c>
      <c r="B35" s="1">
        <v>36798</v>
      </c>
      <c r="C35" s="2">
        <v>0.06387731481481482</v>
      </c>
      <c r="D35" t="s">
        <v>426</v>
      </c>
      <c r="E35">
        <v>0.671</v>
      </c>
      <c r="F35">
        <v>10.1885</v>
      </c>
      <c r="G35" t="s">
        <v>427</v>
      </c>
      <c r="H35">
        <v>1.658</v>
      </c>
      <c r="I35">
        <v>93.6339</v>
      </c>
      <c r="K35" s="2">
        <v>0.06388888888888888</v>
      </c>
      <c r="L35" s="3">
        <f t="shared" si="1"/>
        <v>273.06388888888887</v>
      </c>
      <c r="M35">
        <f t="shared" si="2"/>
        <v>571.709939341567</v>
      </c>
      <c r="N35">
        <f t="shared" si="4"/>
        <v>141.42823801649502</v>
      </c>
    </row>
    <row r="36" spans="1:14" ht="12.75">
      <c r="A36" t="s">
        <v>318</v>
      </c>
      <c r="B36" s="1">
        <v>36798</v>
      </c>
      <c r="C36" s="2">
        <v>0.06596064814814816</v>
      </c>
      <c r="D36" t="s">
        <v>426</v>
      </c>
      <c r="E36">
        <v>0.673</v>
      </c>
      <c r="F36">
        <v>10.2376</v>
      </c>
      <c r="G36" t="s">
        <v>427</v>
      </c>
      <c r="H36">
        <v>1.658</v>
      </c>
      <c r="I36">
        <v>92.4438</v>
      </c>
      <c r="K36" s="2">
        <v>0.06597222222222222</v>
      </c>
      <c r="L36" s="3">
        <f t="shared" si="1"/>
        <v>273.06597222222223</v>
      </c>
      <c r="M36">
        <f t="shared" si="2"/>
        <v>574.4651003585637</v>
      </c>
      <c r="N36">
        <f t="shared" si="4"/>
        <v>140.04171776758602</v>
      </c>
    </row>
    <row r="37" spans="1:14" ht="12.75">
      <c r="A37" t="s">
        <v>319</v>
      </c>
      <c r="B37" s="1">
        <v>36798</v>
      </c>
      <c r="C37" s="2">
        <v>0.06804398148148148</v>
      </c>
      <c r="D37" t="s">
        <v>426</v>
      </c>
      <c r="E37">
        <v>0.673</v>
      </c>
      <c r="F37">
        <v>10.1023</v>
      </c>
      <c r="G37" t="s">
        <v>427</v>
      </c>
      <c r="H37">
        <v>1.66</v>
      </c>
      <c r="I37">
        <v>93.4162</v>
      </c>
      <c r="K37" s="2">
        <v>0.06805555555555555</v>
      </c>
      <c r="L37" s="3">
        <f t="shared" si="1"/>
        <v>273.06805555555553</v>
      </c>
      <c r="M37">
        <f t="shared" si="2"/>
        <v>566.8729764155971</v>
      </c>
      <c r="N37">
        <f t="shared" si="4"/>
        <v>141.1746076844326</v>
      </c>
    </row>
    <row r="38" spans="1:14" ht="12.75">
      <c r="A38" t="s">
        <v>320</v>
      </c>
      <c r="B38" s="1">
        <v>36798</v>
      </c>
      <c r="C38" s="2">
        <v>0.07013888888888889</v>
      </c>
      <c r="D38" t="s">
        <v>426</v>
      </c>
      <c r="E38">
        <v>0.675</v>
      </c>
      <c r="F38">
        <v>10.2845</v>
      </c>
      <c r="G38" t="s">
        <v>427</v>
      </c>
      <c r="H38">
        <v>1.661</v>
      </c>
      <c r="I38">
        <v>93.162</v>
      </c>
      <c r="K38" s="2">
        <v>0.07013888888888889</v>
      </c>
      <c r="L38" s="3">
        <f t="shared" si="1"/>
        <v>273.0701388888889</v>
      </c>
      <c r="M38">
        <f t="shared" si="2"/>
        <v>577.096812205756</v>
      </c>
      <c r="N38">
        <f t="shared" si="4"/>
        <v>140.87845320390772</v>
      </c>
    </row>
    <row r="39" spans="1:14" ht="12.75">
      <c r="A39" t="s">
        <v>321</v>
      </c>
      <c r="B39" s="1">
        <v>36798</v>
      </c>
      <c r="C39" s="2">
        <v>0.07222222222222223</v>
      </c>
      <c r="D39" t="s">
        <v>426</v>
      </c>
      <c r="E39">
        <v>0.673</v>
      </c>
      <c r="F39">
        <v>10.0882</v>
      </c>
      <c r="G39" t="s">
        <v>427</v>
      </c>
      <c r="H39">
        <v>1.658</v>
      </c>
      <c r="I39">
        <v>93.3171</v>
      </c>
      <c r="K39" s="2">
        <v>0.07222222222222223</v>
      </c>
      <c r="L39" s="3">
        <f t="shared" si="1"/>
        <v>273.0722222222222</v>
      </c>
      <c r="M39">
        <f t="shared" si="2"/>
        <v>566.0817794636695</v>
      </c>
      <c r="N39">
        <f t="shared" si="4"/>
        <v>141.05915170874408</v>
      </c>
    </row>
    <row r="40" spans="1:14" ht="12.75">
      <c r="A40" t="s">
        <v>322</v>
      </c>
      <c r="B40" s="1">
        <v>36798</v>
      </c>
      <c r="C40" s="2">
        <v>0.07436342592592593</v>
      </c>
      <c r="D40" t="s">
        <v>426</v>
      </c>
      <c r="E40">
        <v>0.673</v>
      </c>
      <c r="F40">
        <v>10.0426</v>
      </c>
      <c r="G40" t="s">
        <v>427</v>
      </c>
      <c r="H40">
        <v>1.658</v>
      </c>
      <c r="I40">
        <v>94.4487</v>
      </c>
      <c r="K40" s="2">
        <v>0.07430555555555556</v>
      </c>
      <c r="L40" s="3">
        <f t="shared" si="1"/>
        <v>273.07430555555555</v>
      </c>
      <c r="M40">
        <f t="shared" si="2"/>
        <v>563.5230148531797</v>
      </c>
      <c r="N40">
        <f t="shared" si="4"/>
        <v>142.37751681559678</v>
      </c>
    </row>
    <row r="41" spans="1:14" ht="12.75">
      <c r="A41" t="s">
        <v>323</v>
      </c>
      <c r="B41" s="1">
        <v>36798</v>
      </c>
      <c r="C41" s="2">
        <v>0.0763888888888889</v>
      </c>
      <c r="D41" t="s">
        <v>426</v>
      </c>
      <c r="E41">
        <v>0.673</v>
      </c>
      <c r="F41">
        <v>9.6353</v>
      </c>
      <c r="G41" t="s">
        <v>427</v>
      </c>
      <c r="H41">
        <v>1.658</v>
      </c>
      <c r="I41">
        <v>93.6288</v>
      </c>
      <c r="K41" s="2">
        <v>0.0763888888888889</v>
      </c>
      <c r="L41" s="3">
        <f t="shared" si="1"/>
        <v>273.0763888888889</v>
      </c>
      <c r="M41">
        <f t="shared" si="2"/>
        <v>540.6680844616775</v>
      </c>
      <c r="N41">
        <f t="shared" si="4"/>
        <v>141.4222962861619</v>
      </c>
    </row>
    <row r="42" spans="1:14" ht="12.75">
      <c r="A42" t="s">
        <v>324</v>
      </c>
      <c r="B42" s="1">
        <v>36798</v>
      </c>
      <c r="C42" s="2">
        <v>0.07847222222222222</v>
      </c>
      <c r="D42" t="s">
        <v>426</v>
      </c>
      <c r="E42">
        <v>0.673</v>
      </c>
      <c r="F42">
        <v>10.5323</v>
      </c>
      <c r="G42" t="s">
        <v>427</v>
      </c>
      <c r="H42">
        <v>1.658</v>
      </c>
      <c r="I42">
        <v>89.2727</v>
      </c>
      <c r="K42" s="2">
        <v>0.07847222222222222</v>
      </c>
      <c r="L42" s="3">
        <f t="shared" si="1"/>
        <v>273.0784722222222</v>
      </c>
      <c r="M42">
        <f t="shared" si="2"/>
        <v>591.001677786444</v>
      </c>
      <c r="N42">
        <f t="shared" si="4"/>
        <v>136.3472430500704</v>
      </c>
    </row>
    <row r="43" spans="1:14" ht="12.75">
      <c r="A43" t="s">
        <v>325</v>
      </c>
      <c r="B43" s="1">
        <v>36798</v>
      </c>
      <c r="C43" s="2">
        <v>0.08055555555555556</v>
      </c>
      <c r="D43" t="s">
        <v>426</v>
      </c>
      <c r="E43">
        <v>0.676</v>
      </c>
      <c r="F43">
        <v>10.2422</v>
      </c>
      <c r="G43" t="s">
        <v>427</v>
      </c>
      <c r="H43">
        <v>1.663</v>
      </c>
      <c r="I43">
        <v>92.6159</v>
      </c>
      <c r="K43" s="2">
        <v>0.08055555555555556</v>
      </c>
      <c r="L43" s="3">
        <f t="shared" si="1"/>
        <v>273.0805555555556</v>
      </c>
      <c r="M43">
        <f t="shared" si="2"/>
        <v>574.7232213499727</v>
      </c>
      <c r="N43">
        <f t="shared" si="4"/>
        <v>140.2422220401994</v>
      </c>
    </row>
    <row r="44" spans="1:14" ht="12.75">
      <c r="A44" t="s">
        <v>326</v>
      </c>
      <c r="B44" s="1">
        <v>36798</v>
      </c>
      <c r="C44" s="2">
        <v>0.08263888888888889</v>
      </c>
      <c r="D44" t="s">
        <v>426</v>
      </c>
      <c r="E44">
        <v>0.671</v>
      </c>
      <c r="F44">
        <v>10.1865</v>
      </c>
      <c r="G44" t="s">
        <v>427</v>
      </c>
      <c r="H44">
        <v>1.66</v>
      </c>
      <c r="I44">
        <v>87.7327</v>
      </c>
      <c r="K44" s="2">
        <v>0.08263888888888889</v>
      </c>
      <c r="L44" s="3">
        <f t="shared" si="1"/>
        <v>273.0826388888889</v>
      </c>
      <c r="M44">
        <f t="shared" si="2"/>
        <v>571.597712823563</v>
      </c>
      <c r="N44">
        <f>$O$4/AVERAGE($P$4,$P$47)*I44</f>
        <v>114.98418771477954</v>
      </c>
    </row>
    <row r="45" spans="1:17" ht="12.75">
      <c r="A45" t="s">
        <v>327</v>
      </c>
      <c r="B45" s="1">
        <v>36798</v>
      </c>
      <c r="C45" s="2">
        <v>0.08472222222222221</v>
      </c>
      <c r="D45" t="s">
        <v>426</v>
      </c>
      <c r="E45">
        <v>0.673</v>
      </c>
      <c r="F45">
        <v>8.7403</v>
      </c>
      <c r="G45" t="s">
        <v>427</v>
      </c>
      <c r="H45">
        <v>1.66</v>
      </c>
      <c r="I45">
        <v>215.9528</v>
      </c>
      <c r="K45" s="2">
        <v>0.08472222222222221</v>
      </c>
      <c r="L45" s="3">
        <f t="shared" si="1"/>
        <v>273.08472222222224</v>
      </c>
      <c r="M45" t="s">
        <v>434</v>
      </c>
      <c r="N45" t="s">
        <v>434</v>
      </c>
      <c r="P45" t="s">
        <v>435</v>
      </c>
      <c r="Q45" t="s">
        <v>426</v>
      </c>
    </row>
    <row r="46" spans="1:14" ht="12.75">
      <c r="A46" t="s">
        <v>328</v>
      </c>
      <c r="B46" s="1">
        <v>36798</v>
      </c>
      <c r="C46" s="2">
        <v>0.086875</v>
      </c>
      <c r="D46" t="s">
        <v>426</v>
      </c>
      <c r="E46">
        <v>0.671</v>
      </c>
      <c r="F46">
        <v>8.8287</v>
      </c>
      <c r="G46" t="s">
        <v>427</v>
      </c>
      <c r="H46">
        <v>1.66</v>
      </c>
      <c r="I46">
        <v>212.6091</v>
      </c>
      <c r="K46" s="2">
        <v>0.08680555555555557</v>
      </c>
      <c r="L46" s="3">
        <f t="shared" si="1"/>
        <v>273.08680555555554</v>
      </c>
      <c r="M46" t="s">
        <v>434</v>
      </c>
      <c r="N46" t="s">
        <v>434</v>
      </c>
    </row>
    <row r="47" spans="1:17" ht="12.75">
      <c r="A47" t="s">
        <v>434</v>
      </c>
      <c r="B47" s="1">
        <v>36798</v>
      </c>
      <c r="C47">
        <f>AVERAGE(C46,C50)</f>
        <v>0.09101273148148148</v>
      </c>
      <c r="D47" t="s">
        <v>426</v>
      </c>
      <c r="E47" t="s">
        <v>434</v>
      </c>
      <c r="F47" t="s">
        <v>434</v>
      </c>
      <c r="G47" t="s">
        <v>427</v>
      </c>
      <c r="H47" t="s">
        <v>434</v>
      </c>
      <c r="I47" t="s">
        <v>434</v>
      </c>
      <c r="K47" s="2">
        <v>0.08888888888888889</v>
      </c>
      <c r="L47" s="3">
        <f t="shared" si="1"/>
        <v>273.0888888888889</v>
      </c>
      <c r="M47" t="s">
        <v>434</v>
      </c>
      <c r="N47" t="s">
        <v>434</v>
      </c>
      <c r="P47">
        <f>AVERAGE(I46:I48)</f>
        <v>212.6091</v>
      </c>
      <c r="Q47">
        <f>AVERAGE(F46:F48)</f>
        <v>8.8287</v>
      </c>
    </row>
    <row r="48" spans="1:17" ht="12.75">
      <c r="A48" t="s">
        <v>434</v>
      </c>
      <c r="B48" s="1">
        <v>36798</v>
      </c>
      <c r="C48">
        <f>AVERAGE(C47,C50)</f>
        <v>0.09308159722222223</v>
      </c>
      <c r="D48" t="s">
        <v>426</v>
      </c>
      <c r="E48" t="s">
        <v>434</v>
      </c>
      <c r="F48" t="s">
        <v>434</v>
      </c>
      <c r="G48" t="s">
        <v>427</v>
      </c>
      <c r="H48" t="s">
        <v>434</v>
      </c>
      <c r="I48" t="s">
        <v>434</v>
      </c>
      <c r="K48" s="2">
        <v>0.09097222222222222</v>
      </c>
      <c r="L48" s="3">
        <f t="shared" si="1"/>
        <v>273.0909722222222</v>
      </c>
      <c r="M48" t="s">
        <v>434</v>
      </c>
      <c r="N48" t="s">
        <v>434</v>
      </c>
      <c r="P48" t="e">
        <f>STDEV(I46:I48)</f>
        <v>#DIV/0!</v>
      </c>
      <c r="Q48" t="e">
        <f>STDEV(F46:F48)</f>
        <v>#DIV/0!</v>
      </c>
    </row>
    <row r="49" spans="1:14" ht="12.75">
      <c r="A49" t="s">
        <v>434</v>
      </c>
      <c r="B49" s="1">
        <v>36798</v>
      </c>
      <c r="C49">
        <f>AVERAGE(C48,C50)</f>
        <v>0.09411603009259259</v>
      </c>
      <c r="D49" t="s">
        <v>426</v>
      </c>
      <c r="E49" t="s">
        <v>434</v>
      </c>
      <c r="F49" t="s">
        <v>434</v>
      </c>
      <c r="G49" t="s">
        <v>427</v>
      </c>
      <c r="H49" t="s">
        <v>434</v>
      </c>
      <c r="I49" t="s">
        <v>434</v>
      </c>
      <c r="K49" s="2">
        <v>0.09305555555555556</v>
      </c>
      <c r="L49" s="3">
        <f t="shared" si="1"/>
        <v>273.09305555555557</v>
      </c>
      <c r="M49" t="s">
        <v>434</v>
      </c>
      <c r="N49" t="s">
        <v>434</v>
      </c>
    </row>
    <row r="50" spans="1:14" ht="12.75">
      <c r="A50" t="s">
        <v>329</v>
      </c>
      <c r="B50" s="1">
        <v>36798</v>
      </c>
      <c r="C50" s="2">
        <v>0.09515046296296296</v>
      </c>
      <c r="D50" t="s">
        <v>426</v>
      </c>
      <c r="E50">
        <v>0.671</v>
      </c>
      <c r="F50">
        <v>9.4805</v>
      </c>
      <c r="G50" t="s">
        <v>427</v>
      </c>
      <c r="H50">
        <v>1.66</v>
      </c>
      <c r="I50">
        <v>83.1419</v>
      </c>
      <c r="K50" s="2">
        <v>0.09513888888888888</v>
      </c>
      <c r="L50" s="3">
        <f t="shared" si="1"/>
        <v>273.09513888888887</v>
      </c>
      <c r="M50">
        <f aca="true" t="shared" si="5" ref="M50:M113">500*F50/AVERAGE($Q$207,$Q$47)</f>
        <v>529.2406801612201</v>
      </c>
      <c r="N50">
        <f aca="true" t="shared" si="6" ref="N50:N56">(277-103)/(-62+(AVERAGE($P$207,$P$47)))*I50+277-((277-103)/(-62+(AVERAGE($P$207,$P$47)))*210)</f>
        <v>128.72906289285152</v>
      </c>
    </row>
    <row r="51" spans="1:14" ht="12.75">
      <c r="A51" t="s">
        <v>330</v>
      </c>
      <c r="B51" s="1">
        <v>36798</v>
      </c>
      <c r="C51" s="2">
        <v>0.09724537037037036</v>
      </c>
      <c r="D51" t="s">
        <v>426</v>
      </c>
      <c r="E51">
        <v>0.671</v>
      </c>
      <c r="F51">
        <v>9.5567</v>
      </c>
      <c r="G51" t="s">
        <v>427</v>
      </c>
      <c r="H51">
        <v>1.661</v>
      </c>
      <c r="I51">
        <v>86.0309</v>
      </c>
      <c r="K51" s="2">
        <v>0.09722222222222222</v>
      </c>
      <c r="L51" s="3">
        <f t="shared" si="1"/>
        <v>273.09722222222223</v>
      </c>
      <c r="M51">
        <f t="shared" si="5"/>
        <v>533.4944789933792</v>
      </c>
      <c r="N51">
        <f t="shared" si="6"/>
        <v>132.10570764239884</v>
      </c>
    </row>
    <row r="52" spans="1:14" ht="12.75">
      <c r="A52" t="s">
        <v>331</v>
      </c>
      <c r="B52" s="1">
        <v>36798</v>
      </c>
      <c r="C52" s="2">
        <v>0.09932870370370371</v>
      </c>
      <c r="D52" t="s">
        <v>426</v>
      </c>
      <c r="E52">
        <v>0.671</v>
      </c>
      <c r="F52">
        <v>9.3523</v>
      </c>
      <c r="G52" t="s">
        <v>427</v>
      </c>
      <c r="H52">
        <v>1.661</v>
      </c>
      <c r="I52">
        <v>84.5501</v>
      </c>
      <c r="K52" s="2">
        <v>0.09930555555555555</v>
      </c>
      <c r="L52" s="3">
        <f t="shared" si="1"/>
        <v>273.09930555555553</v>
      </c>
      <c r="M52">
        <f t="shared" si="5"/>
        <v>522.084026482968</v>
      </c>
      <c r="N52">
        <f t="shared" si="6"/>
        <v>130.37495805945326</v>
      </c>
    </row>
    <row r="53" spans="1:14" ht="12.75">
      <c r="A53" t="s">
        <v>332</v>
      </c>
      <c r="B53" s="1">
        <v>36798</v>
      </c>
      <c r="C53" s="2">
        <v>0.10141203703703704</v>
      </c>
      <c r="D53" t="s">
        <v>426</v>
      </c>
      <c r="E53">
        <v>0.671</v>
      </c>
      <c r="F53">
        <v>9.9527</v>
      </c>
      <c r="G53" t="s">
        <v>427</v>
      </c>
      <c r="H53">
        <v>1.661</v>
      </c>
      <c r="I53">
        <v>87.2645</v>
      </c>
      <c r="K53" s="2">
        <v>0.1013888888888889</v>
      </c>
      <c r="L53" s="3">
        <f t="shared" si="1"/>
        <v>273.1013888888889</v>
      </c>
      <c r="M53">
        <f t="shared" si="5"/>
        <v>555.6008351290096</v>
      </c>
      <c r="N53">
        <f t="shared" si="6"/>
        <v>133.5475314440747</v>
      </c>
    </row>
    <row r="54" spans="1:14" ht="12.75">
      <c r="A54" t="s">
        <v>333</v>
      </c>
      <c r="B54" s="1">
        <v>36798</v>
      </c>
      <c r="C54" s="2">
        <v>0.10349537037037038</v>
      </c>
      <c r="D54" t="s">
        <v>426</v>
      </c>
      <c r="E54">
        <v>0.671</v>
      </c>
      <c r="F54">
        <v>9.9245</v>
      </c>
      <c r="G54" t="s">
        <v>427</v>
      </c>
      <c r="H54">
        <v>1.661</v>
      </c>
      <c r="I54">
        <v>85.3628</v>
      </c>
      <c r="K54" s="2">
        <v>0.10347222222222223</v>
      </c>
      <c r="L54" s="3">
        <f t="shared" si="1"/>
        <v>273.1034722222222</v>
      </c>
      <c r="M54">
        <f t="shared" si="5"/>
        <v>554.0265946163207</v>
      </c>
      <c r="N54">
        <f t="shared" si="6"/>
        <v>131.3248366291857</v>
      </c>
    </row>
    <row r="55" spans="1:14" ht="12.75">
      <c r="A55" t="s">
        <v>334</v>
      </c>
      <c r="B55" s="1">
        <v>36798</v>
      </c>
      <c r="C55" s="2">
        <v>0.1055787037037037</v>
      </c>
      <c r="D55" t="s">
        <v>426</v>
      </c>
      <c r="E55">
        <v>0.671</v>
      </c>
      <c r="F55">
        <v>9.7875</v>
      </c>
      <c r="G55" t="s">
        <v>427</v>
      </c>
      <c r="H55">
        <v>1.661</v>
      </c>
      <c r="I55">
        <v>83.4461</v>
      </c>
      <c r="K55" s="2">
        <v>0.10555555555555556</v>
      </c>
      <c r="L55" s="3">
        <f t="shared" si="1"/>
        <v>273.10555555555555</v>
      </c>
      <c r="M55">
        <f t="shared" si="5"/>
        <v>546.3786885794991</v>
      </c>
      <c r="N55">
        <f t="shared" si="6"/>
        <v>129.08460991009355</v>
      </c>
    </row>
    <row r="56" spans="1:14" ht="12.75">
      <c r="A56" t="s">
        <v>335</v>
      </c>
      <c r="B56" s="1">
        <v>36798</v>
      </c>
      <c r="C56" s="2">
        <v>0.10766203703703703</v>
      </c>
      <c r="D56" t="s">
        <v>426</v>
      </c>
      <c r="E56">
        <v>0.67</v>
      </c>
      <c r="F56">
        <v>9.6509</v>
      </c>
      <c r="G56" t="s">
        <v>427</v>
      </c>
      <c r="H56">
        <v>1.66</v>
      </c>
      <c r="I56">
        <v>82.7831</v>
      </c>
      <c r="K56" s="2">
        <v>0.1076388888888889</v>
      </c>
      <c r="L56" s="3">
        <f t="shared" si="1"/>
        <v>273.1076388888889</v>
      </c>
      <c r="M56">
        <f t="shared" si="5"/>
        <v>538.7531121953398</v>
      </c>
      <c r="N56">
        <f t="shared" si="6"/>
        <v>128.30969974430957</v>
      </c>
    </row>
    <row r="57" spans="1:14" ht="12.75">
      <c r="A57" t="s">
        <v>434</v>
      </c>
      <c r="B57" s="1">
        <v>36798</v>
      </c>
      <c r="C57">
        <f>AVERAGE(C56,C58)</f>
        <v>0.10977430555555556</v>
      </c>
      <c r="D57" t="s">
        <v>426</v>
      </c>
      <c r="E57" t="s">
        <v>434</v>
      </c>
      <c r="F57" t="s">
        <v>434</v>
      </c>
      <c r="G57" t="s">
        <v>427</v>
      </c>
      <c r="H57" t="s">
        <v>434</v>
      </c>
      <c r="I57" t="s">
        <v>434</v>
      </c>
      <c r="K57" s="2">
        <v>0.10972222222222222</v>
      </c>
      <c r="L57" s="3">
        <f t="shared" si="1"/>
        <v>273.1097222222222</v>
      </c>
      <c r="M57" t="s">
        <v>434</v>
      </c>
      <c r="N57" t="s">
        <v>434</v>
      </c>
    </row>
    <row r="58" spans="1:14" ht="12.75">
      <c r="A58" t="s">
        <v>336</v>
      </c>
      <c r="B58" s="1">
        <v>36798</v>
      </c>
      <c r="C58" s="2">
        <v>0.11188657407407408</v>
      </c>
      <c r="D58" t="s">
        <v>426</v>
      </c>
      <c r="E58">
        <v>0.67</v>
      </c>
      <c r="F58">
        <v>9.406</v>
      </c>
      <c r="G58" t="s">
        <v>427</v>
      </c>
      <c r="H58">
        <v>1.661</v>
      </c>
      <c r="I58">
        <v>82.8705</v>
      </c>
      <c r="K58" s="2">
        <v>0.11180555555555556</v>
      </c>
      <c r="L58" s="3">
        <f t="shared" si="1"/>
        <v>273.1118055555556</v>
      </c>
      <c r="M58">
        <f t="shared" si="5"/>
        <v>525.0817823528755</v>
      </c>
      <c r="N58">
        <f>(277-103)/(-62+(AVERAGE($P$207,$P$47)))*I58+277-((277-103)/(-62+(AVERAGE($P$207,$P$47)))*210)</f>
        <v>128.41185230613388</v>
      </c>
    </row>
    <row r="59" spans="1:14" ht="12.75">
      <c r="A59" t="s">
        <v>434</v>
      </c>
      <c r="B59" s="1">
        <v>36798</v>
      </c>
      <c r="C59">
        <f>AVERAGE(C58,C60)</f>
        <v>0.11394675925925926</v>
      </c>
      <c r="D59" t="s">
        <v>426</v>
      </c>
      <c r="E59" t="s">
        <v>434</v>
      </c>
      <c r="F59" t="s">
        <v>434</v>
      </c>
      <c r="G59" t="s">
        <v>427</v>
      </c>
      <c r="H59" t="s">
        <v>434</v>
      </c>
      <c r="I59" t="s">
        <v>434</v>
      </c>
      <c r="K59" s="2">
        <v>0.11388888888888889</v>
      </c>
      <c r="L59" s="3">
        <f t="shared" si="1"/>
        <v>273.1138888888889</v>
      </c>
      <c r="M59" t="s">
        <v>434</v>
      </c>
      <c r="N59" t="s">
        <v>434</v>
      </c>
    </row>
    <row r="60" spans="1:14" ht="12.75">
      <c r="A60" t="s">
        <v>337</v>
      </c>
      <c r="B60" s="1">
        <v>36798</v>
      </c>
      <c r="C60" s="2">
        <v>0.11600694444444444</v>
      </c>
      <c r="D60" t="s">
        <v>426</v>
      </c>
      <c r="E60">
        <v>0.671</v>
      </c>
      <c r="F60">
        <v>9.7035</v>
      </c>
      <c r="G60" t="s">
        <v>427</v>
      </c>
      <c r="H60">
        <v>1.663</v>
      </c>
      <c r="I60">
        <v>82.3374</v>
      </c>
      <c r="K60" s="2">
        <v>0.11597222222222221</v>
      </c>
      <c r="L60" s="3">
        <f t="shared" si="1"/>
        <v>273.11597222222224</v>
      </c>
      <c r="M60">
        <f t="shared" si="5"/>
        <v>541.6894615204261</v>
      </c>
      <c r="N60">
        <f aca="true" t="shared" si="7" ref="N60:N68">(277-103)/(-62+(AVERAGE($P$207,$P$47)))*I60+277-((277-103)/(-62+(AVERAGE($P$207,$P$47)))*210)</f>
        <v>127.78876843075011</v>
      </c>
    </row>
    <row r="61" spans="1:14" ht="12.75">
      <c r="A61" t="s">
        <v>338</v>
      </c>
      <c r="B61" s="1">
        <v>36798</v>
      </c>
      <c r="C61" s="2">
        <v>0.11809027777777777</v>
      </c>
      <c r="D61" t="s">
        <v>426</v>
      </c>
      <c r="E61">
        <v>0.671</v>
      </c>
      <c r="F61">
        <v>9.2999</v>
      </c>
      <c r="G61" t="s">
        <v>427</v>
      </c>
      <c r="H61">
        <v>1.663</v>
      </c>
      <c r="I61">
        <v>83.2485</v>
      </c>
      <c r="K61" s="2">
        <v>0.11805555555555557</v>
      </c>
      <c r="L61" s="3">
        <f t="shared" si="1"/>
        <v>273.11805555555554</v>
      </c>
      <c r="M61">
        <f t="shared" si="5"/>
        <v>519.1588419842129</v>
      </c>
      <c r="N61">
        <f t="shared" si="7"/>
        <v>128.85365629205597</v>
      </c>
    </row>
    <row r="62" spans="1:14" ht="12.75">
      <c r="A62" t="s">
        <v>339</v>
      </c>
      <c r="B62" s="1">
        <v>36798</v>
      </c>
      <c r="C62" s="2">
        <v>0.12023148148148148</v>
      </c>
      <c r="D62" t="s">
        <v>426</v>
      </c>
      <c r="E62">
        <v>0.675</v>
      </c>
      <c r="F62">
        <v>9.5712</v>
      </c>
      <c r="G62" t="s">
        <v>427</v>
      </c>
      <c r="H62">
        <v>1.666</v>
      </c>
      <c r="I62">
        <v>81.6201</v>
      </c>
      <c r="K62" s="2">
        <v>0.12013888888888889</v>
      </c>
      <c r="L62" s="3">
        <f t="shared" si="1"/>
        <v>273.1201388888889</v>
      </c>
      <c r="M62">
        <f t="shared" si="5"/>
        <v>534.3039289023859</v>
      </c>
      <c r="N62">
        <f t="shared" si="7"/>
        <v>126.95039277175033</v>
      </c>
    </row>
    <row r="63" spans="1:14" ht="12.75">
      <c r="A63" t="s">
        <v>340</v>
      </c>
      <c r="B63" s="1">
        <v>36798</v>
      </c>
      <c r="C63" s="2">
        <v>0.12225694444444445</v>
      </c>
      <c r="D63" t="s">
        <v>426</v>
      </c>
      <c r="E63">
        <v>0.67</v>
      </c>
      <c r="F63">
        <v>9.3263</v>
      </c>
      <c r="G63" t="s">
        <v>427</v>
      </c>
      <c r="H63">
        <v>1.661</v>
      </c>
      <c r="I63">
        <v>85.6811</v>
      </c>
      <c r="K63" s="2">
        <v>0.12222222222222223</v>
      </c>
      <c r="L63" s="3">
        <f t="shared" si="1"/>
        <v>273.1222222222222</v>
      </c>
      <c r="M63">
        <f t="shared" si="5"/>
        <v>520.6325990599216</v>
      </c>
      <c r="N63">
        <f t="shared" si="7"/>
        <v>131.69686363637885</v>
      </c>
    </row>
    <row r="64" spans="1:14" ht="12.75">
      <c r="A64" t="s">
        <v>341</v>
      </c>
      <c r="B64" s="1">
        <v>36798</v>
      </c>
      <c r="C64" s="2">
        <v>0.12434027777777779</v>
      </c>
      <c r="D64" t="s">
        <v>426</v>
      </c>
      <c r="E64">
        <v>0.67</v>
      </c>
      <c r="F64">
        <v>8.9507</v>
      </c>
      <c r="G64" t="s">
        <v>427</v>
      </c>
      <c r="H64">
        <v>1.66</v>
      </c>
      <c r="I64">
        <v>80.8328</v>
      </c>
      <c r="K64" s="2">
        <v>0.12430555555555556</v>
      </c>
      <c r="L64" s="3">
        <f t="shared" si="1"/>
        <v>273.12430555555557</v>
      </c>
      <c r="M64">
        <f t="shared" si="5"/>
        <v>499.66505521006616</v>
      </c>
      <c r="N64">
        <f t="shared" si="7"/>
        <v>126.0302015598021</v>
      </c>
    </row>
    <row r="65" spans="1:14" ht="12.75">
      <c r="A65" t="s">
        <v>342</v>
      </c>
      <c r="B65" s="1">
        <v>36798</v>
      </c>
      <c r="C65" s="2">
        <v>0.1264236111111111</v>
      </c>
      <c r="D65" t="s">
        <v>426</v>
      </c>
      <c r="E65">
        <v>0.671</v>
      </c>
      <c r="F65">
        <v>9.1868</v>
      </c>
      <c r="G65" t="s">
        <v>427</v>
      </c>
      <c r="H65">
        <v>1.661</v>
      </c>
      <c r="I65">
        <v>83.4455</v>
      </c>
      <c r="K65" s="2">
        <v>0.12638888888888888</v>
      </c>
      <c r="L65" s="3">
        <f t="shared" si="1"/>
        <v>273.12638888888887</v>
      </c>
      <c r="M65">
        <f t="shared" si="5"/>
        <v>512.845132693961</v>
      </c>
      <c r="N65">
        <f t="shared" si="7"/>
        <v>129.08390863392538</v>
      </c>
    </row>
    <row r="66" spans="1:14" ht="12.75">
      <c r="A66" t="s">
        <v>343</v>
      </c>
      <c r="B66" s="1">
        <v>36798</v>
      </c>
      <c r="C66" s="2">
        <v>0.1285185185185185</v>
      </c>
      <c r="D66" t="s">
        <v>426</v>
      </c>
      <c r="E66">
        <v>0.67</v>
      </c>
      <c r="F66">
        <v>8.8376</v>
      </c>
      <c r="G66" t="s">
        <v>427</v>
      </c>
      <c r="H66">
        <v>1.661</v>
      </c>
      <c r="I66">
        <v>82.8536</v>
      </c>
      <c r="K66" s="2">
        <v>0.12847222222222224</v>
      </c>
      <c r="L66" s="3">
        <f t="shared" si="1"/>
        <v>273.12847222222223</v>
      </c>
      <c r="M66">
        <f t="shared" si="5"/>
        <v>493.35134591981426</v>
      </c>
      <c r="N66">
        <f t="shared" si="7"/>
        <v>128.39209969406488</v>
      </c>
    </row>
    <row r="67" spans="1:14" ht="12.75">
      <c r="A67" t="s">
        <v>344</v>
      </c>
      <c r="B67" s="1">
        <v>36798</v>
      </c>
      <c r="C67" s="2">
        <v>0.13060185185185186</v>
      </c>
      <c r="D67" t="s">
        <v>426</v>
      </c>
      <c r="E67">
        <v>0.671</v>
      </c>
      <c r="F67">
        <v>8.9562</v>
      </c>
      <c r="G67" t="s">
        <v>427</v>
      </c>
      <c r="H67">
        <v>1.663</v>
      </c>
      <c r="I67">
        <v>83.9036</v>
      </c>
      <c r="K67" s="2">
        <v>0.13055555555555556</v>
      </c>
      <c r="L67" s="3">
        <f t="shared" si="1"/>
        <v>273.13055555555553</v>
      </c>
      <c r="M67">
        <f t="shared" si="5"/>
        <v>499.97208793417224</v>
      </c>
      <c r="N67">
        <f t="shared" si="7"/>
        <v>129.61933298829285</v>
      </c>
    </row>
    <row r="68" spans="1:14" ht="12.75">
      <c r="A68" t="s">
        <v>345</v>
      </c>
      <c r="B68" s="1">
        <v>36798</v>
      </c>
      <c r="C68" s="2">
        <v>0.13268518518518518</v>
      </c>
      <c r="D68" t="s">
        <v>426</v>
      </c>
      <c r="E68">
        <v>0.671</v>
      </c>
      <c r="F68">
        <v>9.3179</v>
      </c>
      <c r="G68" t="s">
        <v>427</v>
      </c>
      <c r="H68">
        <v>1.663</v>
      </c>
      <c r="I68">
        <v>81.3218</v>
      </c>
      <c r="K68" s="2">
        <v>0.1326388888888889</v>
      </c>
      <c r="L68" s="3">
        <f t="shared" si="1"/>
        <v>273.1326388888889</v>
      </c>
      <c r="M68">
        <f t="shared" si="5"/>
        <v>520.1636763540143</v>
      </c>
      <c r="N68">
        <f t="shared" si="7"/>
        <v>126.60174163682825</v>
      </c>
    </row>
    <row r="69" spans="1:14" ht="12.75">
      <c r="A69" t="s">
        <v>434</v>
      </c>
      <c r="B69" s="1">
        <v>36798</v>
      </c>
      <c r="C69">
        <f>AVERAGE(C68,C70)</f>
        <v>0.1347685185185185</v>
      </c>
      <c r="D69" t="s">
        <v>426</v>
      </c>
      <c r="E69" t="s">
        <v>434</v>
      </c>
      <c r="F69" t="s">
        <v>434</v>
      </c>
      <c r="G69" t="s">
        <v>427</v>
      </c>
      <c r="H69" t="s">
        <v>434</v>
      </c>
      <c r="I69" t="s">
        <v>434</v>
      </c>
      <c r="K69" s="2">
        <v>0.13472222222222222</v>
      </c>
      <c r="L69" s="3">
        <f t="shared" si="1"/>
        <v>273.1347222222222</v>
      </c>
      <c r="M69" t="s">
        <v>434</v>
      </c>
      <c r="N69" t="s">
        <v>434</v>
      </c>
    </row>
    <row r="70" spans="1:14" ht="12.75">
      <c r="A70" t="s">
        <v>346</v>
      </c>
      <c r="B70" s="1">
        <v>36798</v>
      </c>
      <c r="C70" s="2">
        <v>0.13685185185185186</v>
      </c>
      <c r="D70" t="s">
        <v>426</v>
      </c>
      <c r="E70">
        <v>0.671</v>
      </c>
      <c r="F70">
        <v>9.144</v>
      </c>
      <c r="G70" t="s">
        <v>427</v>
      </c>
      <c r="H70">
        <v>1.665</v>
      </c>
      <c r="I70">
        <v>78.7902</v>
      </c>
      <c r="K70" s="2">
        <v>0.13680555555555554</v>
      </c>
      <c r="L70" s="3">
        <f aca="true" t="shared" si="8" ref="L70:L133">B70-DATE(1999,12,31)+K70</f>
        <v>273.13680555555555</v>
      </c>
      <c r="M70">
        <f t="shared" si="5"/>
        <v>510.4558598590999</v>
      </c>
      <c r="N70">
        <f aca="true" t="shared" si="9" ref="N70:N78">(277-103)/(-62+(AVERAGE($P$207,$P$47)))*I70+277-((277-103)/(-62+(AVERAGE($P$207,$P$47)))*210)</f>
        <v>123.64282372476384</v>
      </c>
    </row>
    <row r="71" spans="1:14" ht="12.75">
      <c r="A71" t="s">
        <v>347</v>
      </c>
      <c r="B71" s="1">
        <v>36798</v>
      </c>
      <c r="C71" s="2">
        <v>0.13899305555555555</v>
      </c>
      <c r="D71" t="s">
        <v>426</v>
      </c>
      <c r="E71">
        <v>0.67</v>
      </c>
      <c r="F71">
        <v>9.3368</v>
      </c>
      <c r="G71" t="s">
        <v>427</v>
      </c>
      <c r="H71">
        <v>1.663</v>
      </c>
      <c r="I71">
        <v>81.5698</v>
      </c>
      <c r="K71" s="2">
        <v>0.1388888888888889</v>
      </c>
      <c r="L71" s="3">
        <f t="shared" si="8"/>
        <v>273.1388888888889</v>
      </c>
      <c r="M71">
        <f t="shared" si="5"/>
        <v>521.2187524423058</v>
      </c>
      <c r="N71">
        <f t="shared" si="9"/>
        <v>126.89160245298876</v>
      </c>
    </row>
    <row r="72" spans="1:14" ht="12.75">
      <c r="A72" t="s">
        <v>348</v>
      </c>
      <c r="B72" s="1">
        <v>36798</v>
      </c>
      <c r="C72" s="2">
        <v>0.14101851851851852</v>
      </c>
      <c r="D72" t="s">
        <v>426</v>
      </c>
      <c r="E72">
        <v>0.67</v>
      </c>
      <c r="F72">
        <v>9.9431</v>
      </c>
      <c r="G72" t="s">
        <v>427</v>
      </c>
      <c r="H72">
        <v>1.663</v>
      </c>
      <c r="I72">
        <v>80.606</v>
      </c>
      <c r="K72" s="2">
        <v>0.14097222222222222</v>
      </c>
      <c r="L72" s="3">
        <f t="shared" si="8"/>
        <v>273.1409722222222</v>
      </c>
      <c r="M72">
        <f t="shared" si="5"/>
        <v>555.0649234651154</v>
      </c>
      <c r="N72">
        <f t="shared" si="9"/>
        <v>125.76511916824882</v>
      </c>
    </row>
    <row r="73" spans="1:14" ht="12.75">
      <c r="A73" t="s">
        <v>349</v>
      </c>
      <c r="B73" s="1">
        <v>36798</v>
      </c>
      <c r="C73" s="2">
        <v>0.14311342592592594</v>
      </c>
      <c r="D73" t="s">
        <v>426</v>
      </c>
      <c r="E73">
        <v>0.671</v>
      </c>
      <c r="F73">
        <v>9.4701</v>
      </c>
      <c r="G73" t="s">
        <v>427</v>
      </c>
      <c r="H73">
        <v>1.663</v>
      </c>
      <c r="I73">
        <v>79.6321</v>
      </c>
      <c r="K73" s="2">
        <v>0.14305555555555557</v>
      </c>
      <c r="L73" s="3">
        <f t="shared" si="8"/>
        <v>273.1430555555556</v>
      </c>
      <c r="M73">
        <f t="shared" si="5"/>
        <v>528.6601091920015</v>
      </c>
      <c r="N73">
        <f t="shared" si="9"/>
        <v>124.626831068012</v>
      </c>
    </row>
    <row r="74" spans="1:14" ht="12.75">
      <c r="A74" t="s">
        <v>350</v>
      </c>
      <c r="B74" s="1">
        <v>36798</v>
      </c>
      <c r="C74" s="2">
        <v>0.14519675925925926</v>
      </c>
      <c r="D74" t="s">
        <v>426</v>
      </c>
      <c r="E74">
        <v>0.671</v>
      </c>
      <c r="F74">
        <v>9.0722</v>
      </c>
      <c r="G74" t="s">
        <v>427</v>
      </c>
      <c r="H74">
        <v>1.663</v>
      </c>
      <c r="I74">
        <v>78.494</v>
      </c>
      <c r="K74" s="2">
        <v>0.1451388888888889</v>
      </c>
      <c r="L74" s="3">
        <f t="shared" si="8"/>
        <v>273.1451388888889</v>
      </c>
      <c r="M74">
        <f t="shared" si="5"/>
        <v>506.44768720622557</v>
      </c>
      <c r="N74">
        <f t="shared" si="9"/>
        <v>123.29662705643022</v>
      </c>
    </row>
    <row r="75" spans="1:14" ht="12.75">
      <c r="A75" t="s">
        <v>351</v>
      </c>
      <c r="B75" s="1">
        <v>36798</v>
      </c>
      <c r="C75" s="2">
        <v>0.1472800925925926</v>
      </c>
      <c r="D75" t="s">
        <v>426</v>
      </c>
      <c r="E75">
        <v>0.671</v>
      </c>
      <c r="F75">
        <v>10.0876</v>
      </c>
      <c r="G75" t="s">
        <v>427</v>
      </c>
      <c r="H75">
        <v>1.665</v>
      </c>
      <c r="I75">
        <v>81.6796</v>
      </c>
      <c r="K75" s="2">
        <v>0.14722222222222223</v>
      </c>
      <c r="L75" s="3">
        <f t="shared" si="8"/>
        <v>273.14722222222224</v>
      </c>
      <c r="M75">
        <f t="shared" si="5"/>
        <v>563.1315104893544</v>
      </c>
      <c r="N75">
        <f t="shared" si="9"/>
        <v>127.0199359917566</v>
      </c>
    </row>
    <row r="76" spans="1:14" ht="12.75">
      <c r="A76" t="s">
        <v>352</v>
      </c>
      <c r="B76" s="1">
        <v>36798</v>
      </c>
      <c r="C76" s="2">
        <v>0.1493634259259259</v>
      </c>
      <c r="D76" t="s">
        <v>426</v>
      </c>
      <c r="E76">
        <v>0.67</v>
      </c>
      <c r="F76">
        <v>9.4901</v>
      </c>
      <c r="G76" t="s">
        <v>427</v>
      </c>
      <c r="H76">
        <v>1.665</v>
      </c>
      <c r="I76">
        <v>82.4129</v>
      </c>
      <c r="K76" s="2">
        <v>0.14930555555555555</v>
      </c>
      <c r="L76" s="3">
        <f t="shared" si="8"/>
        <v>273.14930555555554</v>
      </c>
      <c r="M76">
        <f t="shared" si="5"/>
        <v>529.7765918251142</v>
      </c>
      <c r="N76">
        <f t="shared" si="9"/>
        <v>127.8770123485732</v>
      </c>
    </row>
    <row r="77" spans="1:14" ht="12.75">
      <c r="A77" t="s">
        <v>353</v>
      </c>
      <c r="B77" s="1">
        <v>36798</v>
      </c>
      <c r="C77" s="2">
        <v>0.15144675925925927</v>
      </c>
      <c r="D77" t="s">
        <v>426</v>
      </c>
      <c r="E77">
        <v>0.671</v>
      </c>
      <c r="F77">
        <v>9.6162</v>
      </c>
      <c r="G77" t="s">
        <v>427</v>
      </c>
      <c r="H77">
        <v>1.663</v>
      </c>
      <c r="I77">
        <v>79.4941</v>
      </c>
      <c r="K77" s="2">
        <v>0.15138888888888888</v>
      </c>
      <c r="L77" s="3">
        <f t="shared" si="8"/>
        <v>273.1513888888889</v>
      </c>
      <c r="M77">
        <f t="shared" si="5"/>
        <v>536.8160148268893</v>
      </c>
      <c r="N77">
        <f t="shared" si="9"/>
        <v>124.465537549342</v>
      </c>
    </row>
    <row r="78" spans="1:14" ht="12.75">
      <c r="A78" t="s">
        <v>354</v>
      </c>
      <c r="B78" s="1">
        <v>36798</v>
      </c>
      <c r="C78" s="2">
        <v>0.1535300925925926</v>
      </c>
      <c r="D78" t="s">
        <v>426</v>
      </c>
      <c r="E78">
        <v>0.673</v>
      </c>
      <c r="F78">
        <v>9.2974</v>
      </c>
      <c r="G78" t="s">
        <v>427</v>
      </c>
      <c r="H78">
        <v>1.663</v>
      </c>
      <c r="I78">
        <v>80.5534</v>
      </c>
      <c r="K78" s="2">
        <v>0.15347222222222223</v>
      </c>
      <c r="L78" s="3">
        <f t="shared" si="8"/>
        <v>273.1534722222222</v>
      </c>
      <c r="M78">
        <f t="shared" si="5"/>
        <v>519.0192816550739</v>
      </c>
      <c r="N78">
        <f t="shared" si="9"/>
        <v>125.70364062417605</v>
      </c>
    </row>
    <row r="79" spans="1:14" ht="12.75">
      <c r="A79" t="s">
        <v>434</v>
      </c>
      <c r="B79" s="1">
        <v>36798</v>
      </c>
      <c r="C79">
        <f>AVERAGE(C78,C80)</f>
        <v>0.15561342592592592</v>
      </c>
      <c r="D79" t="s">
        <v>426</v>
      </c>
      <c r="E79" t="s">
        <v>434</v>
      </c>
      <c r="F79" t="s">
        <v>434</v>
      </c>
      <c r="G79" t="s">
        <v>427</v>
      </c>
      <c r="H79" t="s">
        <v>434</v>
      </c>
      <c r="I79" t="s">
        <v>434</v>
      </c>
      <c r="K79" s="2">
        <v>0.15555555555555556</v>
      </c>
      <c r="L79" s="3">
        <f t="shared" si="8"/>
        <v>273.15555555555557</v>
      </c>
      <c r="M79" t="s">
        <v>434</v>
      </c>
      <c r="N79" t="s">
        <v>434</v>
      </c>
    </row>
    <row r="80" spans="1:14" ht="12.75">
      <c r="A80" t="s">
        <v>355</v>
      </c>
      <c r="B80" s="1">
        <v>36798</v>
      </c>
      <c r="C80" s="2">
        <v>0.15769675925925927</v>
      </c>
      <c r="D80" t="s">
        <v>426</v>
      </c>
      <c r="E80">
        <v>0.673</v>
      </c>
      <c r="F80">
        <v>9.2874</v>
      </c>
      <c r="G80" t="s">
        <v>427</v>
      </c>
      <c r="H80">
        <v>1.661</v>
      </c>
      <c r="I80">
        <v>83.0158</v>
      </c>
      <c r="K80" s="2">
        <v>0.15763888888888888</v>
      </c>
      <c r="L80" s="3">
        <f t="shared" si="8"/>
        <v>273.15763888888887</v>
      </c>
      <c r="M80">
        <f t="shared" si="5"/>
        <v>518.4610403385175</v>
      </c>
      <c r="N80">
        <f>(277-103)/(-62+(AVERAGE($P$207,$P$47)))*I80+277-((277-103)/(-62+(AVERAGE($P$207,$P$47)))*210)</f>
        <v>128.58167801818274</v>
      </c>
    </row>
    <row r="81" spans="1:14" ht="12.75">
      <c r="A81" t="s">
        <v>434</v>
      </c>
      <c r="B81" s="1">
        <v>36798</v>
      </c>
      <c r="C81">
        <f>AVERAGE(C80,C83)</f>
        <v>0.1608275462962963</v>
      </c>
      <c r="D81" t="s">
        <v>426</v>
      </c>
      <c r="E81" t="s">
        <v>434</v>
      </c>
      <c r="F81" t="s">
        <v>434</v>
      </c>
      <c r="G81" t="s">
        <v>427</v>
      </c>
      <c r="H81" t="s">
        <v>434</v>
      </c>
      <c r="I81" t="s">
        <v>434</v>
      </c>
      <c r="K81" s="2">
        <v>0.15972222222222224</v>
      </c>
      <c r="L81" s="3">
        <f t="shared" si="8"/>
        <v>273.15972222222223</v>
      </c>
      <c r="M81" t="s">
        <v>434</v>
      </c>
      <c r="N81" t="s">
        <v>434</v>
      </c>
    </row>
    <row r="82" spans="1:14" ht="12.75">
      <c r="A82" t="s">
        <v>434</v>
      </c>
      <c r="B82" s="1">
        <v>36798</v>
      </c>
      <c r="C82">
        <f>AVERAGE(C81,C83)</f>
        <v>0.16239293981481484</v>
      </c>
      <c r="D82" t="s">
        <v>426</v>
      </c>
      <c r="E82" t="s">
        <v>434</v>
      </c>
      <c r="F82" t="s">
        <v>434</v>
      </c>
      <c r="G82" t="s">
        <v>427</v>
      </c>
      <c r="H82" t="s">
        <v>434</v>
      </c>
      <c r="I82" t="s">
        <v>434</v>
      </c>
      <c r="K82" s="2">
        <v>0.16180555555555556</v>
      </c>
      <c r="L82" s="3">
        <f t="shared" si="8"/>
        <v>273.16180555555553</v>
      </c>
      <c r="M82" t="s">
        <v>434</v>
      </c>
      <c r="N82" t="s">
        <v>434</v>
      </c>
    </row>
    <row r="83" spans="1:14" ht="12.75">
      <c r="A83" t="s">
        <v>356</v>
      </c>
      <c r="B83" s="1">
        <v>36798</v>
      </c>
      <c r="C83" s="2">
        <v>0.16395833333333334</v>
      </c>
      <c r="D83" t="s">
        <v>426</v>
      </c>
      <c r="E83">
        <v>0.673</v>
      </c>
      <c r="F83">
        <v>9.6808</v>
      </c>
      <c r="G83" t="s">
        <v>427</v>
      </c>
      <c r="H83">
        <v>1.661</v>
      </c>
      <c r="I83">
        <v>79.3083</v>
      </c>
      <c r="K83" s="2">
        <v>0.1638888888888889</v>
      </c>
      <c r="L83" s="3">
        <f t="shared" si="8"/>
        <v>273.1638888888889</v>
      </c>
      <c r="M83">
        <f t="shared" si="5"/>
        <v>540.4222537318432</v>
      </c>
      <c r="N83">
        <f aca="true" t="shared" si="10" ref="N83:N94">(277-103)/(-62+(AVERAGE($P$207,$P$47)))*I83+277-((277-103)/(-62+(AVERAGE($P$207,$P$47)))*210)</f>
        <v>124.24837569594433</v>
      </c>
    </row>
    <row r="84" spans="1:14" ht="12.75">
      <c r="A84" t="s">
        <v>357</v>
      </c>
      <c r="B84" s="1">
        <v>36798</v>
      </c>
      <c r="C84" s="2">
        <v>0.16604166666666667</v>
      </c>
      <c r="D84" t="s">
        <v>426</v>
      </c>
      <c r="E84">
        <v>0.673</v>
      </c>
      <c r="F84">
        <v>9.22</v>
      </c>
      <c r="G84" t="s">
        <v>427</v>
      </c>
      <c r="H84">
        <v>1.661</v>
      </c>
      <c r="I84">
        <v>80.3138</v>
      </c>
      <c r="K84" s="2">
        <v>0.16597222222222222</v>
      </c>
      <c r="L84" s="3">
        <f t="shared" si="8"/>
        <v>273.1659722222222</v>
      </c>
      <c r="M84">
        <f t="shared" si="5"/>
        <v>514.698493864928</v>
      </c>
      <c r="N84">
        <f t="shared" si="10"/>
        <v>125.42359767436938</v>
      </c>
    </row>
    <row r="85" spans="1:14" ht="12.75">
      <c r="A85" t="s">
        <v>358</v>
      </c>
      <c r="B85" s="1">
        <v>36798</v>
      </c>
      <c r="C85" s="2">
        <v>0.168125</v>
      </c>
      <c r="D85" t="s">
        <v>426</v>
      </c>
      <c r="E85">
        <v>0.673</v>
      </c>
      <c r="F85">
        <v>9.1718</v>
      </c>
      <c r="G85" t="s">
        <v>427</v>
      </c>
      <c r="H85">
        <v>1.663</v>
      </c>
      <c r="I85">
        <v>78.9722</v>
      </c>
      <c r="K85" s="2">
        <v>0.16805555555555554</v>
      </c>
      <c r="L85" s="3">
        <f t="shared" si="8"/>
        <v>273.16805555555555</v>
      </c>
      <c r="M85">
        <f t="shared" si="5"/>
        <v>512.0077707191265</v>
      </c>
      <c r="N85">
        <f t="shared" si="10"/>
        <v>123.85554416243002</v>
      </c>
    </row>
    <row r="86" spans="1:14" ht="12.75">
      <c r="A86" t="s">
        <v>359</v>
      </c>
      <c r="B86" s="1">
        <v>36798</v>
      </c>
      <c r="C86" s="2">
        <v>0.17020833333333332</v>
      </c>
      <c r="D86" t="s">
        <v>426</v>
      </c>
      <c r="E86">
        <v>0.673</v>
      </c>
      <c r="F86">
        <v>9.82</v>
      </c>
      <c r="G86" t="s">
        <v>427</v>
      </c>
      <c r="H86">
        <v>1.663</v>
      </c>
      <c r="I86">
        <v>79.2452</v>
      </c>
      <c r="K86" s="2">
        <v>0.17013888888888887</v>
      </c>
      <c r="L86" s="3">
        <f t="shared" si="8"/>
        <v>273.1701388888889</v>
      </c>
      <c r="M86">
        <f t="shared" si="5"/>
        <v>548.1929728583073</v>
      </c>
      <c r="N86">
        <f t="shared" si="10"/>
        <v>124.17462481892932</v>
      </c>
    </row>
    <row r="87" spans="1:14" ht="12.75">
      <c r="A87" t="s">
        <v>360</v>
      </c>
      <c r="B87" s="1">
        <v>36798</v>
      </c>
      <c r="C87" s="2">
        <v>0.17230324074074074</v>
      </c>
      <c r="D87" t="s">
        <v>426</v>
      </c>
      <c r="E87">
        <v>0.673</v>
      </c>
      <c r="F87">
        <v>9.2618</v>
      </c>
      <c r="G87" t="s">
        <v>427</v>
      </c>
      <c r="H87">
        <v>1.661</v>
      </c>
      <c r="I87">
        <v>82.0132</v>
      </c>
      <c r="K87" s="2">
        <v>0.17222222222222225</v>
      </c>
      <c r="L87" s="3">
        <f t="shared" si="8"/>
        <v>273.1722222222222</v>
      </c>
      <c r="M87">
        <f t="shared" si="5"/>
        <v>517.0319425681333</v>
      </c>
      <c r="N87">
        <f t="shared" si="10"/>
        <v>127.40984554123702</v>
      </c>
    </row>
    <row r="88" spans="1:14" ht="12.75">
      <c r="A88" t="s">
        <v>361</v>
      </c>
      <c r="B88" s="1">
        <v>36798</v>
      </c>
      <c r="C88" s="2">
        <v>0.17438657407407407</v>
      </c>
      <c r="D88" t="s">
        <v>426</v>
      </c>
      <c r="E88">
        <v>0.671</v>
      </c>
      <c r="F88">
        <v>9.1719</v>
      </c>
      <c r="G88" t="s">
        <v>427</v>
      </c>
      <c r="H88">
        <v>1.66</v>
      </c>
      <c r="I88">
        <v>81.4423</v>
      </c>
      <c r="K88" s="2">
        <v>0.17430555555555557</v>
      </c>
      <c r="L88" s="3">
        <f t="shared" si="8"/>
        <v>273.1743055555556</v>
      </c>
      <c r="M88">
        <f t="shared" si="5"/>
        <v>512.0133531322921</v>
      </c>
      <c r="N88">
        <f t="shared" si="10"/>
        <v>126.74258126726107</v>
      </c>
    </row>
    <row r="89" spans="1:14" ht="12.75">
      <c r="A89" t="s">
        <v>362</v>
      </c>
      <c r="B89" s="1">
        <v>36798</v>
      </c>
      <c r="C89" s="2">
        <v>0.17646990740740742</v>
      </c>
      <c r="D89" t="s">
        <v>426</v>
      </c>
      <c r="E89">
        <v>0.673</v>
      </c>
      <c r="F89">
        <v>8.9557</v>
      </c>
      <c r="G89" t="s">
        <v>427</v>
      </c>
      <c r="H89">
        <v>1.661</v>
      </c>
      <c r="I89">
        <v>80.6832</v>
      </c>
      <c r="K89" s="2">
        <v>0.1763888888888889</v>
      </c>
      <c r="L89" s="3">
        <f t="shared" si="8"/>
        <v>273.1763888888889</v>
      </c>
      <c r="M89">
        <f t="shared" si="5"/>
        <v>499.9441758683444</v>
      </c>
      <c r="N89">
        <f t="shared" si="10"/>
        <v>125.85535003521488</v>
      </c>
    </row>
    <row r="90" spans="1:14" ht="12.75">
      <c r="A90" t="s">
        <v>363</v>
      </c>
      <c r="B90" s="1">
        <v>36798</v>
      </c>
      <c r="C90" s="2">
        <v>0.17855324074074075</v>
      </c>
      <c r="D90" t="s">
        <v>426</v>
      </c>
      <c r="E90">
        <v>0.673</v>
      </c>
      <c r="F90">
        <v>9.0168</v>
      </c>
      <c r="G90" t="s">
        <v>427</v>
      </c>
      <c r="H90">
        <v>1.661</v>
      </c>
      <c r="I90">
        <v>82.0917</v>
      </c>
      <c r="K90" s="2">
        <v>0.17847222222222223</v>
      </c>
      <c r="L90" s="3">
        <f t="shared" si="8"/>
        <v>273.17847222222224</v>
      </c>
      <c r="M90">
        <f t="shared" si="5"/>
        <v>503.35503031250346</v>
      </c>
      <c r="N90">
        <f t="shared" si="10"/>
        <v>127.5015958399008</v>
      </c>
    </row>
    <row r="91" spans="1:14" ht="12.75">
      <c r="A91" t="s">
        <v>364</v>
      </c>
      <c r="B91" s="1">
        <v>36798</v>
      </c>
      <c r="C91" s="2">
        <v>0.18063657407407407</v>
      </c>
      <c r="D91" t="s">
        <v>426</v>
      </c>
      <c r="E91">
        <v>0.673</v>
      </c>
      <c r="F91">
        <v>9.1633</v>
      </c>
      <c r="G91" t="s">
        <v>427</v>
      </c>
      <c r="H91">
        <v>1.661</v>
      </c>
      <c r="I91">
        <v>80.0035</v>
      </c>
      <c r="K91" s="2">
        <v>0.18055555555555555</v>
      </c>
      <c r="L91" s="3">
        <f t="shared" si="8"/>
        <v>273.18055555555554</v>
      </c>
      <c r="M91">
        <f t="shared" si="5"/>
        <v>511.5332656000536</v>
      </c>
      <c r="N91">
        <f t="shared" si="10"/>
        <v>125.06092101608465</v>
      </c>
    </row>
    <row r="92" spans="1:14" ht="12.75">
      <c r="A92" t="s">
        <v>365</v>
      </c>
      <c r="B92" s="1">
        <v>36798</v>
      </c>
      <c r="C92" s="2">
        <v>0.1827199074074074</v>
      </c>
      <c r="D92" t="s">
        <v>426</v>
      </c>
      <c r="E92">
        <v>0.675</v>
      </c>
      <c r="F92">
        <v>8.9026</v>
      </c>
      <c r="G92" t="s">
        <v>427</v>
      </c>
      <c r="H92">
        <v>1.661</v>
      </c>
      <c r="I92">
        <v>81.5905</v>
      </c>
      <c r="K92" s="2">
        <v>0.1826388888888889</v>
      </c>
      <c r="L92" s="3">
        <f t="shared" si="8"/>
        <v>273.1826388888889</v>
      </c>
      <c r="M92">
        <f t="shared" si="5"/>
        <v>496.9799144774303</v>
      </c>
      <c r="N92">
        <f t="shared" si="10"/>
        <v>126.91579648078925</v>
      </c>
    </row>
    <row r="93" spans="1:14" ht="12.75">
      <c r="A93" t="s">
        <v>366</v>
      </c>
      <c r="B93" s="1">
        <v>36798</v>
      </c>
      <c r="C93" s="2">
        <v>0.18486111111111111</v>
      </c>
      <c r="D93" t="s">
        <v>426</v>
      </c>
      <c r="E93">
        <v>0.673</v>
      </c>
      <c r="F93">
        <v>8.9047</v>
      </c>
      <c r="G93" t="s">
        <v>427</v>
      </c>
      <c r="H93">
        <v>1.661</v>
      </c>
      <c r="I93">
        <v>84.0518</v>
      </c>
      <c r="K93" s="2">
        <v>0.18472222222222223</v>
      </c>
      <c r="L93" s="3">
        <f t="shared" si="8"/>
        <v>273.1847222222222</v>
      </c>
      <c r="M93">
        <f t="shared" si="5"/>
        <v>497.0971451539072</v>
      </c>
      <c r="N93">
        <f t="shared" si="10"/>
        <v>129.7925482018211</v>
      </c>
    </row>
    <row r="94" spans="1:14" ht="12.75">
      <c r="A94" t="s">
        <v>367</v>
      </c>
      <c r="B94" s="1">
        <v>36798</v>
      </c>
      <c r="C94" s="2">
        <v>0.18689814814814817</v>
      </c>
      <c r="D94" t="s">
        <v>426</v>
      </c>
      <c r="E94">
        <v>0.673</v>
      </c>
      <c r="F94">
        <v>8.9748</v>
      </c>
      <c r="G94" t="s">
        <v>427</v>
      </c>
      <c r="H94">
        <v>1.661</v>
      </c>
      <c r="I94">
        <v>78.3677</v>
      </c>
      <c r="K94" s="2">
        <v>0.18680555555555556</v>
      </c>
      <c r="L94" s="3">
        <f t="shared" si="8"/>
        <v>273.18680555555557</v>
      </c>
      <c r="M94">
        <f t="shared" si="5"/>
        <v>501.0104167829669</v>
      </c>
      <c r="N94">
        <f t="shared" si="10"/>
        <v>123.14900842303877</v>
      </c>
    </row>
    <row r="95" spans="1:14" ht="12.75">
      <c r="A95" t="s">
        <v>434</v>
      </c>
      <c r="B95" s="1">
        <v>36798</v>
      </c>
      <c r="C95">
        <f>AVERAGE(C94,C96)</f>
        <v>0.1889814814814815</v>
      </c>
      <c r="D95" t="s">
        <v>426</v>
      </c>
      <c r="E95" t="s">
        <v>434</v>
      </c>
      <c r="F95" t="s">
        <v>434</v>
      </c>
      <c r="G95" t="s">
        <v>427</v>
      </c>
      <c r="H95" t="s">
        <v>434</v>
      </c>
      <c r="I95" t="s">
        <v>434</v>
      </c>
      <c r="K95" s="2">
        <v>0.18888888888888888</v>
      </c>
      <c r="L95" s="3">
        <f t="shared" si="8"/>
        <v>273.18888888888887</v>
      </c>
      <c r="M95" t="s">
        <v>434</v>
      </c>
      <c r="N95" t="s">
        <v>434</v>
      </c>
    </row>
    <row r="96" spans="1:14" ht="12.75">
      <c r="A96" t="s">
        <v>368</v>
      </c>
      <c r="B96" s="1">
        <v>36798</v>
      </c>
      <c r="C96" s="2">
        <v>0.19106481481481483</v>
      </c>
      <c r="D96" t="s">
        <v>426</v>
      </c>
      <c r="E96">
        <v>0.671</v>
      </c>
      <c r="F96">
        <v>9.3786</v>
      </c>
      <c r="G96" t="s">
        <v>427</v>
      </c>
      <c r="H96">
        <v>1.66</v>
      </c>
      <c r="I96">
        <v>80.2922</v>
      </c>
      <c r="K96" s="2">
        <v>0.1909722222222222</v>
      </c>
      <c r="L96" s="3">
        <f t="shared" si="8"/>
        <v>273.19097222222223</v>
      </c>
      <c r="M96">
        <f t="shared" si="5"/>
        <v>523.5522011455113</v>
      </c>
      <c r="N96">
        <f aca="true" t="shared" si="11" ref="N96:N103">(277-103)/(-62+(AVERAGE($P$207,$P$47)))*I96+277-((277-103)/(-62+(AVERAGE($P$207,$P$47)))*210)</f>
        <v>125.39835173231666</v>
      </c>
    </row>
    <row r="97" spans="1:14" ht="12.75">
      <c r="A97" t="s">
        <v>369</v>
      </c>
      <c r="B97" s="1">
        <v>36798</v>
      </c>
      <c r="C97" s="2">
        <v>0.19314814814814815</v>
      </c>
      <c r="D97" t="s">
        <v>426</v>
      </c>
      <c r="E97">
        <v>0.673</v>
      </c>
      <c r="F97">
        <v>8.8027</v>
      </c>
      <c r="G97" t="s">
        <v>427</v>
      </c>
      <c r="H97">
        <v>1.66</v>
      </c>
      <c r="I97">
        <v>82.37</v>
      </c>
      <c r="K97" s="2">
        <v>0.19305555555555554</v>
      </c>
      <c r="L97" s="3">
        <f t="shared" si="8"/>
        <v>273.19305555555553</v>
      </c>
      <c r="M97">
        <f t="shared" si="5"/>
        <v>491.4030837250326</v>
      </c>
      <c r="N97">
        <f t="shared" si="11"/>
        <v>127.82687110255188</v>
      </c>
    </row>
    <row r="98" spans="1:14" ht="12.75">
      <c r="A98" t="s">
        <v>370</v>
      </c>
      <c r="B98" s="1">
        <v>36798</v>
      </c>
      <c r="C98" s="2">
        <v>0.19523148148148148</v>
      </c>
      <c r="D98" t="s">
        <v>426</v>
      </c>
      <c r="E98">
        <v>0.673</v>
      </c>
      <c r="F98">
        <v>9.5973</v>
      </c>
      <c r="G98" t="s">
        <v>427</v>
      </c>
      <c r="H98">
        <v>1.66</v>
      </c>
      <c r="I98">
        <v>82.7996</v>
      </c>
      <c r="K98" s="2">
        <v>0.1951388888888889</v>
      </c>
      <c r="L98" s="3">
        <f t="shared" si="8"/>
        <v>273.1951388888889</v>
      </c>
      <c r="M98">
        <f t="shared" si="5"/>
        <v>535.760938738598</v>
      </c>
      <c r="N98">
        <f t="shared" si="11"/>
        <v>128.32898483893314</v>
      </c>
    </row>
    <row r="99" spans="1:14" ht="12.75">
      <c r="A99" t="s">
        <v>371</v>
      </c>
      <c r="B99" s="1">
        <v>36798</v>
      </c>
      <c r="C99" s="2">
        <v>0.1973148148148148</v>
      </c>
      <c r="D99" t="s">
        <v>426</v>
      </c>
      <c r="E99">
        <v>0.673</v>
      </c>
      <c r="F99">
        <v>10.0495</v>
      </c>
      <c r="G99" t="s">
        <v>427</v>
      </c>
      <c r="H99">
        <v>1.66</v>
      </c>
      <c r="I99">
        <v>83.2877</v>
      </c>
      <c r="K99" s="2">
        <v>0.19722222222222222</v>
      </c>
      <c r="L99" s="3">
        <f t="shared" si="8"/>
        <v>273.1972222222222</v>
      </c>
      <c r="M99">
        <f t="shared" si="5"/>
        <v>561.0046110732748</v>
      </c>
      <c r="N99">
        <f t="shared" si="11"/>
        <v>128.89947300170718</v>
      </c>
    </row>
    <row r="100" spans="1:14" ht="12.75">
      <c r="A100" t="s">
        <v>372</v>
      </c>
      <c r="B100" s="1">
        <v>36798</v>
      </c>
      <c r="C100" s="2">
        <v>0.1994560185185185</v>
      </c>
      <c r="D100" t="s">
        <v>426</v>
      </c>
      <c r="E100">
        <v>0.673</v>
      </c>
      <c r="F100">
        <v>8.9964</v>
      </c>
      <c r="G100" t="s">
        <v>427</v>
      </c>
      <c r="H100">
        <v>1.66</v>
      </c>
      <c r="I100">
        <v>81.0051</v>
      </c>
      <c r="K100" s="2">
        <v>0.19930555555555554</v>
      </c>
      <c r="L100" s="3">
        <f t="shared" si="8"/>
        <v>273.19930555555555</v>
      </c>
      <c r="M100">
        <f t="shared" si="5"/>
        <v>502.2162180267286</v>
      </c>
      <c r="N100">
        <f t="shared" si="11"/>
        <v>126.23158469941683</v>
      </c>
    </row>
    <row r="101" spans="1:14" ht="12.75">
      <c r="A101" t="s">
        <v>373</v>
      </c>
      <c r="B101" s="1">
        <v>36798</v>
      </c>
      <c r="C101" s="2">
        <v>0.20148148148148148</v>
      </c>
      <c r="D101" t="s">
        <v>426</v>
      </c>
      <c r="E101">
        <v>0.673</v>
      </c>
      <c r="F101">
        <v>9.2882</v>
      </c>
      <c r="G101" t="s">
        <v>427</v>
      </c>
      <c r="H101">
        <v>1.66</v>
      </c>
      <c r="I101">
        <v>82.6057</v>
      </c>
      <c r="K101" s="2">
        <v>0.20138888888888887</v>
      </c>
      <c r="L101" s="3">
        <f t="shared" si="8"/>
        <v>273.2013888888889</v>
      </c>
      <c r="M101">
        <f t="shared" si="5"/>
        <v>518.505699643842</v>
      </c>
      <c r="N101">
        <f t="shared" si="11"/>
        <v>128.10235575726574</v>
      </c>
    </row>
    <row r="102" spans="1:14" ht="12.75">
      <c r="A102" t="s">
        <v>374</v>
      </c>
      <c r="B102" s="1">
        <v>36798</v>
      </c>
      <c r="C102" s="2">
        <v>0.20357638888888888</v>
      </c>
      <c r="D102" t="s">
        <v>426</v>
      </c>
      <c r="E102">
        <v>0.675</v>
      </c>
      <c r="F102">
        <v>9.4501</v>
      </c>
      <c r="G102" t="s">
        <v>427</v>
      </c>
      <c r="H102">
        <v>1.661</v>
      </c>
      <c r="I102">
        <v>83.756</v>
      </c>
      <c r="K102" s="2">
        <v>0.2034722222222222</v>
      </c>
      <c r="L102" s="3">
        <f t="shared" si="8"/>
        <v>273.2034722222222</v>
      </c>
      <c r="M102">
        <f t="shared" si="5"/>
        <v>527.543626558889</v>
      </c>
      <c r="N102">
        <f t="shared" si="11"/>
        <v>129.44681905093285</v>
      </c>
    </row>
    <row r="103" spans="1:14" ht="12.75">
      <c r="A103" t="s">
        <v>375</v>
      </c>
      <c r="B103" s="1">
        <v>36798</v>
      </c>
      <c r="C103" s="2">
        <v>0.2057175925925926</v>
      </c>
      <c r="D103" t="s">
        <v>426</v>
      </c>
      <c r="E103">
        <v>0.675</v>
      </c>
      <c r="F103">
        <v>9.3668</v>
      </c>
      <c r="G103" t="s">
        <v>427</v>
      </c>
      <c r="H103">
        <v>1.661</v>
      </c>
      <c r="I103">
        <v>81.7311</v>
      </c>
      <c r="K103" s="2">
        <v>0.20555555555555557</v>
      </c>
      <c r="L103" s="3">
        <f t="shared" si="8"/>
        <v>273.2055555555556</v>
      </c>
      <c r="M103">
        <f t="shared" si="5"/>
        <v>522.8934763919747</v>
      </c>
      <c r="N103">
        <f t="shared" si="11"/>
        <v>127.08012886285445</v>
      </c>
    </row>
    <row r="104" spans="1:14" ht="12.75">
      <c r="A104" t="s">
        <v>434</v>
      </c>
      <c r="B104" s="1">
        <v>36798</v>
      </c>
      <c r="C104">
        <f>AVERAGE(C103,C105)</f>
        <v>0.20777199074074076</v>
      </c>
      <c r="D104" t="s">
        <v>426</v>
      </c>
      <c r="E104" t="s">
        <v>434</v>
      </c>
      <c r="F104" t="s">
        <v>434</v>
      </c>
      <c r="G104" t="s">
        <v>427</v>
      </c>
      <c r="H104" t="s">
        <v>434</v>
      </c>
      <c r="I104" t="s">
        <v>434</v>
      </c>
      <c r="K104" s="2">
        <v>0.2076388888888889</v>
      </c>
      <c r="L104" s="3">
        <f t="shared" si="8"/>
        <v>273.2076388888889</v>
      </c>
      <c r="M104" t="s">
        <v>434</v>
      </c>
      <c r="N104" t="s">
        <v>434</v>
      </c>
    </row>
    <row r="105" spans="1:14" ht="12.75">
      <c r="A105" t="s">
        <v>376</v>
      </c>
      <c r="B105" s="1">
        <v>36798</v>
      </c>
      <c r="C105" s="2">
        <v>0.2098263888888889</v>
      </c>
      <c r="D105" t="s">
        <v>426</v>
      </c>
      <c r="E105">
        <v>0.673</v>
      </c>
      <c r="F105">
        <v>9.6361</v>
      </c>
      <c r="G105" t="s">
        <v>427</v>
      </c>
      <c r="H105">
        <v>1.658</v>
      </c>
      <c r="I105">
        <v>80.5785</v>
      </c>
      <c r="K105" s="2">
        <v>0.20972222222222223</v>
      </c>
      <c r="L105" s="3">
        <f t="shared" si="8"/>
        <v>273.20972222222224</v>
      </c>
      <c r="M105">
        <f t="shared" si="5"/>
        <v>537.9269150468365</v>
      </c>
      <c r="N105">
        <f aca="true" t="shared" si="12" ref="N105:N110">(277-103)/(-62+(AVERAGE($P$207,$P$47)))*I105+277-((277-103)/(-62+(AVERAGE($P$207,$P$47)))*210)</f>
        <v>125.7329773438762</v>
      </c>
    </row>
    <row r="106" spans="1:14" ht="12.75">
      <c r="A106" t="s">
        <v>377</v>
      </c>
      <c r="B106" s="1">
        <v>36798</v>
      </c>
      <c r="C106" s="2">
        <v>0.21190972222222224</v>
      </c>
      <c r="D106" t="s">
        <v>426</v>
      </c>
      <c r="E106">
        <v>0.673</v>
      </c>
      <c r="F106">
        <v>9.1971</v>
      </c>
      <c r="G106" t="s">
        <v>427</v>
      </c>
      <c r="H106">
        <v>1.658</v>
      </c>
      <c r="I106">
        <v>81.0033</v>
      </c>
      <c r="K106" s="2">
        <v>0.21180555555555555</v>
      </c>
      <c r="L106" s="3">
        <f t="shared" si="8"/>
        <v>273.21180555555554</v>
      </c>
      <c r="M106">
        <f t="shared" si="5"/>
        <v>513.420121250014</v>
      </c>
      <c r="N106">
        <f t="shared" si="12"/>
        <v>126.22948087091243</v>
      </c>
    </row>
    <row r="107" spans="1:14" ht="12.75">
      <c r="A107" t="s">
        <v>378</v>
      </c>
      <c r="B107" s="1">
        <v>36798</v>
      </c>
      <c r="C107" s="2">
        <v>0.21399305555555556</v>
      </c>
      <c r="D107" t="s">
        <v>426</v>
      </c>
      <c r="E107">
        <v>0.671</v>
      </c>
      <c r="F107">
        <v>9.3296</v>
      </c>
      <c r="G107" t="s">
        <v>427</v>
      </c>
      <c r="H107">
        <v>1.658</v>
      </c>
      <c r="I107">
        <v>86.249</v>
      </c>
      <c r="K107" s="2">
        <v>0.2138888888888889</v>
      </c>
      <c r="L107" s="3">
        <f t="shared" si="8"/>
        <v>273.2138888888889</v>
      </c>
      <c r="M107">
        <f t="shared" si="5"/>
        <v>520.8168186943851</v>
      </c>
      <c r="N107">
        <f t="shared" si="12"/>
        <v>132.36062152951416</v>
      </c>
    </row>
    <row r="108" spans="1:14" ht="12.75">
      <c r="A108" t="s">
        <v>379</v>
      </c>
      <c r="B108" s="1">
        <v>36798</v>
      </c>
      <c r="C108" s="2">
        <v>0.2160763888888889</v>
      </c>
      <c r="D108" t="s">
        <v>426</v>
      </c>
      <c r="E108">
        <v>0.673</v>
      </c>
      <c r="F108">
        <v>10.2401</v>
      </c>
      <c r="G108" t="s">
        <v>427</v>
      </c>
      <c r="H108">
        <v>1.66</v>
      </c>
      <c r="I108">
        <v>84.0124</v>
      </c>
      <c r="K108" s="2">
        <v>0.21597222222222223</v>
      </c>
      <c r="L108" s="3">
        <f t="shared" si="8"/>
        <v>273.2159722222222</v>
      </c>
      <c r="M108">
        <f t="shared" si="5"/>
        <v>571.6446905668382</v>
      </c>
      <c r="N108">
        <f t="shared" si="12"/>
        <v>129.7464977334472</v>
      </c>
    </row>
    <row r="109" spans="1:14" ht="12.75">
      <c r="A109" t="s">
        <v>380</v>
      </c>
      <c r="B109" s="1">
        <v>36798</v>
      </c>
      <c r="C109" s="2">
        <v>0.21817129629629628</v>
      </c>
      <c r="D109" t="s">
        <v>426</v>
      </c>
      <c r="E109">
        <v>0.675</v>
      </c>
      <c r="F109">
        <v>9.6799</v>
      </c>
      <c r="G109" t="s">
        <v>427</v>
      </c>
      <c r="H109">
        <v>1.661</v>
      </c>
      <c r="I109">
        <v>85.6274</v>
      </c>
      <c r="K109" s="2">
        <v>0.21805555555555556</v>
      </c>
      <c r="L109" s="3">
        <f t="shared" si="8"/>
        <v>273.21805555555557</v>
      </c>
      <c r="M109">
        <f t="shared" si="5"/>
        <v>540.3720120133531</v>
      </c>
      <c r="N109">
        <f t="shared" si="12"/>
        <v>131.63409941933122</v>
      </c>
    </row>
    <row r="110" spans="1:14" ht="12.75">
      <c r="A110" t="s">
        <v>381</v>
      </c>
      <c r="B110" s="1">
        <v>36798</v>
      </c>
      <c r="C110" s="2">
        <v>0.22025462962962963</v>
      </c>
      <c r="D110" t="s">
        <v>426</v>
      </c>
      <c r="E110">
        <v>0.673</v>
      </c>
      <c r="F110">
        <v>9.4251</v>
      </c>
      <c r="G110" t="s">
        <v>427</v>
      </c>
      <c r="H110">
        <v>1.66</v>
      </c>
      <c r="I110">
        <v>90.6936</v>
      </c>
      <c r="K110" s="2">
        <v>0.22013888888888888</v>
      </c>
      <c r="L110" s="3">
        <f t="shared" si="8"/>
        <v>273.22013888888887</v>
      </c>
      <c r="M110">
        <f t="shared" si="5"/>
        <v>526.1480232674982</v>
      </c>
      <c r="N110">
        <f t="shared" si="12"/>
        <v>137.55544162430067</v>
      </c>
    </row>
    <row r="111" spans="1:14" ht="12.75">
      <c r="A111" t="s">
        <v>434</v>
      </c>
      <c r="B111" s="1">
        <v>36798</v>
      </c>
      <c r="C111">
        <f>AVERAGE(C110,C112)</f>
        <v>0.22233796296296296</v>
      </c>
      <c r="D111" t="s">
        <v>426</v>
      </c>
      <c r="E111" t="s">
        <v>434</v>
      </c>
      <c r="F111" t="s">
        <v>434</v>
      </c>
      <c r="G111" t="s">
        <v>427</v>
      </c>
      <c r="H111" t="s">
        <v>434</v>
      </c>
      <c r="I111" t="s">
        <v>434</v>
      </c>
      <c r="K111" s="2">
        <v>0.2222222222222222</v>
      </c>
      <c r="L111" s="3">
        <f t="shared" si="8"/>
        <v>273.22222222222223</v>
      </c>
      <c r="M111" t="s">
        <v>434</v>
      </c>
      <c r="N111" t="s">
        <v>434</v>
      </c>
    </row>
    <row r="112" spans="1:14" ht="12.75">
      <c r="A112" t="s">
        <v>382</v>
      </c>
      <c r="B112" s="1">
        <v>36798</v>
      </c>
      <c r="C112" s="2">
        <v>0.22442129629629629</v>
      </c>
      <c r="D112" t="s">
        <v>426</v>
      </c>
      <c r="E112">
        <v>0.671</v>
      </c>
      <c r="F112">
        <v>9.8422</v>
      </c>
      <c r="G112" t="s">
        <v>427</v>
      </c>
      <c r="H112">
        <v>1.658</v>
      </c>
      <c r="I112">
        <v>91.4418</v>
      </c>
      <c r="K112" s="2">
        <v>0.22430555555555556</v>
      </c>
      <c r="L112" s="3">
        <f t="shared" si="8"/>
        <v>273.22430555555553</v>
      </c>
      <c r="M112">
        <f t="shared" si="5"/>
        <v>549.4322685810623</v>
      </c>
      <c r="N112">
        <f aca="true" t="shared" si="13" ref="N112:N117">(277-103)/(-62+(AVERAGE($P$207,$P$47)))*I112+277-((277-103)/(-62+(AVERAGE($P$207,$P$47)))*210)</f>
        <v>138.42993300595913</v>
      </c>
    </row>
    <row r="113" spans="1:14" ht="12.75">
      <c r="A113" t="s">
        <v>383</v>
      </c>
      <c r="B113" s="1">
        <v>36798</v>
      </c>
      <c r="C113" s="2">
        <v>0.2265046296296296</v>
      </c>
      <c r="D113" t="s">
        <v>426</v>
      </c>
      <c r="E113">
        <v>0.671</v>
      </c>
      <c r="F113">
        <v>9.3064</v>
      </c>
      <c r="G113" t="s">
        <v>427</v>
      </c>
      <c r="H113">
        <v>1.656</v>
      </c>
      <c r="I113">
        <v>84.2526</v>
      </c>
      <c r="K113" s="2">
        <v>0.2263888888888889</v>
      </c>
      <c r="L113" s="3">
        <f t="shared" si="8"/>
        <v>273.2263888888889</v>
      </c>
      <c r="M113">
        <f t="shared" si="5"/>
        <v>519.5216988399745</v>
      </c>
      <c r="N113">
        <f t="shared" si="13"/>
        <v>130.02724195942199</v>
      </c>
    </row>
    <row r="114" spans="1:14" ht="12.75">
      <c r="A114" t="s">
        <v>384</v>
      </c>
      <c r="B114" s="1">
        <v>36798</v>
      </c>
      <c r="C114" s="2">
        <v>0.22858796296296294</v>
      </c>
      <c r="D114" t="s">
        <v>426</v>
      </c>
      <c r="E114">
        <v>0.673</v>
      </c>
      <c r="F114">
        <v>9.457</v>
      </c>
      <c r="G114" t="s">
        <v>427</v>
      </c>
      <c r="H114">
        <v>1.658</v>
      </c>
      <c r="I114">
        <v>85.3222</v>
      </c>
      <c r="K114" s="2">
        <v>0.22847222222222222</v>
      </c>
      <c r="L114" s="3">
        <f t="shared" si="8"/>
        <v>273.2284722222222</v>
      </c>
      <c r="M114">
        <f aca="true" t="shared" si="14" ref="M114:M177">500*F114/AVERAGE($Q$207,$Q$47)</f>
        <v>527.9288130673127</v>
      </c>
      <c r="N114">
        <f t="shared" si="13"/>
        <v>131.2773836084756</v>
      </c>
    </row>
    <row r="115" spans="1:14" ht="12.75">
      <c r="A115" t="s">
        <v>385</v>
      </c>
      <c r="B115" s="1">
        <v>36798</v>
      </c>
      <c r="C115" s="2">
        <v>0.23067129629629632</v>
      </c>
      <c r="D115" t="s">
        <v>426</v>
      </c>
      <c r="E115">
        <v>0.673</v>
      </c>
      <c r="F115">
        <v>9.6499</v>
      </c>
      <c r="G115" t="s">
        <v>427</v>
      </c>
      <c r="H115">
        <v>1.658</v>
      </c>
      <c r="I115">
        <v>83.3183</v>
      </c>
      <c r="K115" s="2">
        <v>0.23055555555555554</v>
      </c>
      <c r="L115" s="3">
        <f t="shared" si="8"/>
        <v>273.23055555555555</v>
      </c>
      <c r="M115">
        <f t="shared" si="14"/>
        <v>538.6972880636843</v>
      </c>
      <c r="N115">
        <f t="shared" si="13"/>
        <v>128.9352380862818</v>
      </c>
    </row>
    <row r="116" spans="1:14" ht="12.75">
      <c r="A116" t="s">
        <v>386</v>
      </c>
      <c r="B116" s="1">
        <v>36798</v>
      </c>
      <c r="C116" s="2">
        <v>0.23282407407407404</v>
      </c>
      <c r="D116" t="s">
        <v>426</v>
      </c>
      <c r="E116">
        <v>0.673</v>
      </c>
      <c r="F116">
        <v>9.1774</v>
      </c>
      <c r="G116" t="s">
        <v>427</v>
      </c>
      <c r="H116">
        <v>1.66</v>
      </c>
      <c r="I116">
        <v>80.186</v>
      </c>
      <c r="K116" s="2">
        <v>0.23263888888888887</v>
      </c>
      <c r="L116" s="3">
        <f t="shared" si="8"/>
        <v>273.2326388888889</v>
      </c>
      <c r="M116">
        <f t="shared" si="14"/>
        <v>512.320385856398</v>
      </c>
      <c r="N116">
        <f t="shared" si="13"/>
        <v>125.27422585055763</v>
      </c>
    </row>
    <row r="117" spans="1:14" ht="12.75">
      <c r="A117" t="s">
        <v>387</v>
      </c>
      <c r="B117" s="1">
        <v>36798</v>
      </c>
      <c r="C117" s="2">
        <v>0.23484953703703704</v>
      </c>
      <c r="D117" t="s">
        <v>426</v>
      </c>
      <c r="E117">
        <v>0.673</v>
      </c>
      <c r="F117">
        <v>9.9512</v>
      </c>
      <c r="G117" t="s">
        <v>427</v>
      </c>
      <c r="H117">
        <v>1.658</v>
      </c>
      <c r="I117">
        <v>85.1681</v>
      </c>
      <c r="K117" s="2">
        <v>0.2347222222222222</v>
      </c>
      <c r="L117" s="3">
        <f t="shared" si="8"/>
        <v>273.2347222222222</v>
      </c>
      <c r="M117">
        <f t="shared" si="14"/>
        <v>555.5170989315262</v>
      </c>
      <c r="N117">
        <f t="shared" si="13"/>
        <v>131.09727251262746</v>
      </c>
    </row>
    <row r="118" spans="1:14" ht="12.75">
      <c r="A118" t="s">
        <v>434</v>
      </c>
      <c r="B118" s="1">
        <v>36798</v>
      </c>
      <c r="C118">
        <f>AVERAGE(C117,C119)</f>
        <v>0.23693287037037036</v>
      </c>
      <c r="D118" t="s">
        <v>426</v>
      </c>
      <c r="E118" t="s">
        <v>434</v>
      </c>
      <c r="F118" t="s">
        <v>434</v>
      </c>
      <c r="G118" t="s">
        <v>427</v>
      </c>
      <c r="H118" t="s">
        <v>434</v>
      </c>
      <c r="I118" t="s">
        <v>434</v>
      </c>
      <c r="K118" s="2">
        <v>0.23680555555555557</v>
      </c>
      <c r="L118" s="3">
        <f t="shared" si="8"/>
        <v>273.2368055555556</v>
      </c>
      <c r="M118" t="s">
        <v>434</v>
      </c>
      <c r="N118" t="s">
        <v>434</v>
      </c>
    </row>
    <row r="119" spans="1:14" ht="12.75">
      <c r="A119" t="s">
        <v>388</v>
      </c>
      <c r="B119" s="1">
        <v>36798</v>
      </c>
      <c r="C119" s="2">
        <v>0.2390162037037037</v>
      </c>
      <c r="D119" t="s">
        <v>426</v>
      </c>
      <c r="E119">
        <v>0.673</v>
      </c>
      <c r="F119">
        <v>9.0781</v>
      </c>
      <c r="G119" t="s">
        <v>427</v>
      </c>
      <c r="H119">
        <v>1.66</v>
      </c>
      <c r="I119">
        <v>84.924</v>
      </c>
      <c r="K119" s="2">
        <v>0.2388888888888889</v>
      </c>
      <c r="L119" s="3">
        <f t="shared" si="8"/>
        <v>273.2388888888889</v>
      </c>
      <c r="M119">
        <f t="shared" si="14"/>
        <v>506.7770495829937</v>
      </c>
      <c r="N119">
        <f>(277-103)/(-62+(AVERAGE($P$207,$P$47)))*I119+277-((277-103)/(-62+(AVERAGE($P$207,$P$47)))*210)</f>
        <v>130.8119699915598</v>
      </c>
    </row>
    <row r="120" spans="1:14" ht="12.75">
      <c r="A120" t="s">
        <v>389</v>
      </c>
      <c r="B120" s="1">
        <v>36798</v>
      </c>
      <c r="C120" s="2">
        <v>0.24109953703703701</v>
      </c>
      <c r="D120" t="s">
        <v>426</v>
      </c>
      <c r="E120">
        <v>0.673</v>
      </c>
      <c r="F120">
        <v>9.5777</v>
      </c>
      <c r="G120" t="s">
        <v>427</v>
      </c>
      <c r="H120">
        <v>1.658</v>
      </c>
      <c r="I120">
        <v>99.8521</v>
      </c>
      <c r="K120" s="2">
        <v>0.24097222222222223</v>
      </c>
      <c r="L120" s="3">
        <f t="shared" si="8"/>
        <v>273.24097222222224</v>
      </c>
      <c r="M120">
        <f t="shared" si="14"/>
        <v>534.6667857581476</v>
      </c>
      <c r="N120">
        <f>(277-103)/(-62+(AVERAGE($P$207,$P$47)))*I120+277-((277-103)/(-62+(AVERAGE($P$207,$P$47)))*210)</f>
        <v>148.25983793400275</v>
      </c>
    </row>
    <row r="121" spans="1:14" ht="12.75">
      <c r="A121" t="s">
        <v>434</v>
      </c>
      <c r="B121" s="1">
        <v>36798</v>
      </c>
      <c r="C121">
        <f>AVERAGE(C120,C122)</f>
        <v>0.24318865740740742</v>
      </c>
      <c r="D121" t="s">
        <v>426</v>
      </c>
      <c r="E121" t="s">
        <v>434</v>
      </c>
      <c r="F121" t="s">
        <v>434</v>
      </c>
      <c r="G121" t="s">
        <v>427</v>
      </c>
      <c r="H121" t="s">
        <v>434</v>
      </c>
      <c r="I121" t="s">
        <v>434</v>
      </c>
      <c r="K121" s="2">
        <v>0.24305555555555555</v>
      </c>
      <c r="L121" s="3">
        <f t="shared" si="8"/>
        <v>273.24305555555554</v>
      </c>
      <c r="M121" t="s">
        <v>434</v>
      </c>
      <c r="N121" t="s">
        <v>434</v>
      </c>
    </row>
    <row r="122" spans="1:14" ht="12.75">
      <c r="A122" t="s">
        <v>390</v>
      </c>
      <c r="B122" s="1">
        <v>36798</v>
      </c>
      <c r="C122" s="2">
        <v>0.2452777777777778</v>
      </c>
      <c r="D122" t="s">
        <v>426</v>
      </c>
      <c r="E122">
        <v>0.671</v>
      </c>
      <c r="F122">
        <v>9.3838</v>
      </c>
      <c r="G122" t="s">
        <v>427</v>
      </c>
      <c r="H122">
        <v>1.656</v>
      </c>
      <c r="I122">
        <v>78.8488</v>
      </c>
      <c r="K122" s="2">
        <v>0.24513888888888888</v>
      </c>
      <c r="L122" s="3">
        <f t="shared" si="8"/>
        <v>273.2451388888889</v>
      </c>
      <c r="M122">
        <f t="shared" si="14"/>
        <v>523.8424866301206</v>
      </c>
      <c r="N122">
        <f>(277-103)/(-62+(AVERAGE($P$207,$P$47)))*I122+277-((277-103)/(-62+(AVERAGE($P$207,$P$47)))*210)</f>
        <v>123.71131503051788</v>
      </c>
    </row>
    <row r="123" spans="1:14" ht="12.75">
      <c r="A123" t="s">
        <v>391</v>
      </c>
      <c r="B123" s="1">
        <v>36798</v>
      </c>
      <c r="C123" s="2">
        <v>0.24736111111111111</v>
      </c>
      <c r="D123" t="s">
        <v>426</v>
      </c>
      <c r="E123">
        <v>0.673</v>
      </c>
      <c r="F123">
        <v>9.3119</v>
      </c>
      <c r="G123" t="s">
        <v>427</v>
      </c>
      <c r="H123">
        <v>1.66</v>
      </c>
      <c r="I123">
        <v>82.9209</v>
      </c>
      <c r="K123" s="2">
        <v>0.24722222222222223</v>
      </c>
      <c r="L123" s="3">
        <f t="shared" si="8"/>
        <v>273.2472222222222</v>
      </c>
      <c r="M123">
        <f t="shared" si="14"/>
        <v>519.8287315640805</v>
      </c>
      <c r="N123">
        <f>(277-103)/(-62+(AVERAGE($P$207,$P$47)))*I123+277-((277-103)/(-62+(AVERAGE($P$207,$P$47)))*210)</f>
        <v>128.47075950425682</v>
      </c>
    </row>
    <row r="124" spans="1:14" ht="12.75">
      <c r="A124" t="s">
        <v>392</v>
      </c>
      <c r="B124" s="1">
        <v>36798</v>
      </c>
      <c r="C124" s="2">
        <v>0.24944444444444444</v>
      </c>
      <c r="D124" t="s">
        <v>426</v>
      </c>
      <c r="E124">
        <v>0.673</v>
      </c>
      <c r="F124">
        <v>10.1178</v>
      </c>
      <c r="G124" t="s">
        <v>427</v>
      </c>
      <c r="H124">
        <v>1.658</v>
      </c>
      <c r="I124">
        <v>81.8791</v>
      </c>
      <c r="K124" s="2">
        <v>0.24930555555555556</v>
      </c>
      <c r="L124" s="3">
        <f t="shared" si="8"/>
        <v>273.24930555555557</v>
      </c>
      <c r="M124">
        <f t="shared" si="14"/>
        <v>564.8173992653545</v>
      </c>
      <c r="N124">
        <f>(277-103)/(-62+(AVERAGE($P$207,$P$47)))*I124+277-((277-103)/(-62+(AVERAGE($P$207,$P$47)))*210)</f>
        <v>127.25311031765995</v>
      </c>
    </row>
    <row r="125" spans="1:14" ht="12.75">
      <c r="A125" t="s">
        <v>434</v>
      </c>
      <c r="B125" s="1">
        <v>36798</v>
      </c>
      <c r="C125">
        <f>AVERAGE(C124,C126)</f>
        <v>0.2515277777777778</v>
      </c>
      <c r="D125" t="s">
        <v>426</v>
      </c>
      <c r="E125" t="s">
        <v>434</v>
      </c>
      <c r="F125" t="s">
        <v>434</v>
      </c>
      <c r="G125" t="s">
        <v>427</v>
      </c>
      <c r="H125" t="s">
        <v>434</v>
      </c>
      <c r="I125" t="s">
        <v>434</v>
      </c>
      <c r="K125" s="2">
        <v>0.2513888888888889</v>
      </c>
      <c r="L125" s="3">
        <f t="shared" si="8"/>
        <v>273.25138888888887</v>
      </c>
      <c r="M125" t="s">
        <v>434</v>
      </c>
      <c r="N125" t="s">
        <v>434</v>
      </c>
    </row>
    <row r="126" spans="1:14" ht="12.75">
      <c r="A126" t="s">
        <v>393</v>
      </c>
      <c r="B126" s="1">
        <v>36798</v>
      </c>
      <c r="C126" s="2">
        <v>0.2536111111111111</v>
      </c>
      <c r="D126" t="s">
        <v>426</v>
      </c>
      <c r="E126">
        <v>0.673</v>
      </c>
      <c r="F126">
        <v>9.2873</v>
      </c>
      <c r="G126" t="s">
        <v>427</v>
      </c>
      <c r="H126">
        <v>1.658</v>
      </c>
      <c r="I126">
        <v>77.4824</v>
      </c>
      <c r="K126" s="2">
        <v>0.2534722222222222</v>
      </c>
      <c r="L126" s="3">
        <f t="shared" si="8"/>
        <v>273.25347222222223</v>
      </c>
      <c r="M126">
        <f t="shared" si="14"/>
        <v>518.455457925352</v>
      </c>
      <c r="N126">
        <f>(277-103)/(-62+(AVERAGE($P$207,$P$47)))*I126+277-((277-103)/(-62+(AVERAGE($P$207,$P$47)))*210)</f>
        <v>122.11427543696254</v>
      </c>
    </row>
    <row r="127" spans="1:14" ht="12.75">
      <c r="A127" t="s">
        <v>394</v>
      </c>
      <c r="B127" s="1">
        <v>36798</v>
      </c>
      <c r="C127" s="2">
        <v>0.25569444444444445</v>
      </c>
      <c r="D127" t="s">
        <v>426</v>
      </c>
      <c r="E127">
        <v>0.673</v>
      </c>
      <c r="F127">
        <v>9.5898</v>
      </c>
      <c r="G127" t="s">
        <v>427</v>
      </c>
      <c r="H127">
        <v>1.66</v>
      </c>
      <c r="I127">
        <v>82.7354</v>
      </c>
      <c r="K127" s="2">
        <v>0.2555555555555556</v>
      </c>
      <c r="L127" s="3">
        <f t="shared" si="8"/>
        <v>273.25555555555553</v>
      </c>
      <c r="M127">
        <f t="shared" si="14"/>
        <v>535.3422577511808</v>
      </c>
      <c r="N127">
        <f>(277-103)/(-62+(AVERAGE($P$207,$P$47)))*I127+277-((277-103)/(-62+(AVERAGE($P$207,$P$47)))*210)</f>
        <v>128.2539482889432</v>
      </c>
    </row>
    <row r="128" spans="1:14" ht="12.75">
      <c r="A128" t="s">
        <v>395</v>
      </c>
      <c r="B128" s="1">
        <v>36798</v>
      </c>
      <c r="C128" s="2">
        <v>0.25778935185185187</v>
      </c>
      <c r="D128" t="s">
        <v>426</v>
      </c>
      <c r="E128">
        <v>0.673</v>
      </c>
      <c r="F128">
        <v>9.5414</v>
      </c>
      <c r="G128" t="s">
        <v>427</v>
      </c>
      <c r="H128">
        <v>1.658</v>
      </c>
      <c r="I128">
        <v>79.5673</v>
      </c>
      <c r="K128" s="2">
        <v>0.2576388888888889</v>
      </c>
      <c r="L128" s="3">
        <f t="shared" si="8"/>
        <v>273.2576388888889</v>
      </c>
      <c r="M128">
        <f t="shared" si="14"/>
        <v>532.6403697790481</v>
      </c>
      <c r="N128">
        <f>(277-103)/(-62+(AVERAGE($P$207,$P$47)))*I128+277-((277-103)/(-62+(AVERAGE($P$207,$P$47)))*210)</f>
        <v>124.55109324185395</v>
      </c>
    </row>
    <row r="129" spans="1:14" ht="12.75">
      <c r="A129" t="s">
        <v>434</v>
      </c>
      <c r="B129" s="1">
        <v>36798</v>
      </c>
      <c r="C129">
        <f>AVERAGE(C128,C130)</f>
        <v>0.2598726851851852</v>
      </c>
      <c r="D129" t="s">
        <v>426</v>
      </c>
      <c r="E129" t="s">
        <v>434</v>
      </c>
      <c r="F129" t="s">
        <v>434</v>
      </c>
      <c r="G129" t="s">
        <v>427</v>
      </c>
      <c r="H129" t="s">
        <v>434</v>
      </c>
      <c r="I129" t="s">
        <v>434</v>
      </c>
      <c r="K129" s="2">
        <v>0.25972222222222224</v>
      </c>
      <c r="L129" s="3">
        <f t="shared" si="8"/>
        <v>273.2597222222222</v>
      </c>
      <c r="M129" t="s">
        <v>434</v>
      </c>
      <c r="N129" t="s">
        <v>434</v>
      </c>
    </row>
    <row r="130" spans="1:14" ht="12.75">
      <c r="A130" t="s">
        <v>396</v>
      </c>
      <c r="B130" s="1">
        <v>36798</v>
      </c>
      <c r="C130" s="2">
        <v>0.2619560185185185</v>
      </c>
      <c r="D130" t="s">
        <v>426</v>
      </c>
      <c r="E130">
        <v>0.673</v>
      </c>
      <c r="F130">
        <v>9.3656</v>
      </c>
      <c r="G130" t="s">
        <v>427</v>
      </c>
      <c r="H130">
        <v>1.658</v>
      </c>
      <c r="I130">
        <v>77.7215</v>
      </c>
      <c r="K130" s="2">
        <v>0.26180555555555557</v>
      </c>
      <c r="L130" s="3">
        <f t="shared" si="8"/>
        <v>273.26180555555555</v>
      </c>
      <c r="M130">
        <f t="shared" si="14"/>
        <v>522.826487433988</v>
      </c>
      <c r="N130">
        <f aca="true" t="shared" si="15" ref="N130:N141">(277-103)/(-62+(AVERAGE($P$207,$P$47)))*I130+277-((277-103)/(-62+(AVERAGE($P$207,$P$47)))*210)</f>
        <v>122.39373398996247</v>
      </c>
    </row>
    <row r="131" spans="1:14" ht="12.75">
      <c r="A131" t="s">
        <v>397</v>
      </c>
      <c r="B131" s="1">
        <v>36798</v>
      </c>
      <c r="C131" s="2">
        <v>0.26403935185185184</v>
      </c>
      <c r="D131" t="s">
        <v>426</v>
      </c>
      <c r="E131">
        <v>0.673</v>
      </c>
      <c r="F131">
        <v>9.5763</v>
      </c>
      <c r="G131" t="s">
        <v>427</v>
      </c>
      <c r="H131">
        <v>1.658</v>
      </c>
      <c r="I131">
        <v>78.8219</v>
      </c>
      <c r="K131" s="2">
        <v>0.2638888888888889</v>
      </c>
      <c r="L131" s="3">
        <f t="shared" si="8"/>
        <v>273.2638888888889</v>
      </c>
      <c r="M131">
        <f t="shared" si="14"/>
        <v>534.5886319738296</v>
      </c>
      <c r="N131">
        <f t="shared" si="15"/>
        <v>123.67987448231338</v>
      </c>
    </row>
    <row r="132" spans="1:14" ht="12.75">
      <c r="A132" t="s">
        <v>398</v>
      </c>
      <c r="B132" s="1">
        <v>36798</v>
      </c>
      <c r="C132" s="2">
        <v>0.26612268518518517</v>
      </c>
      <c r="D132" t="s">
        <v>426</v>
      </c>
      <c r="E132">
        <v>0.671</v>
      </c>
      <c r="F132">
        <v>9.271</v>
      </c>
      <c r="G132" t="s">
        <v>427</v>
      </c>
      <c r="H132">
        <v>1.656</v>
      </c>
      <c r="I132">
        <v>79.1582</v>
      </c>
      <c r="K132" s="2">
        <v>0.2659722222222222</v>
      </c>
      <c r="L132" s="3">
        <f t="shared" si="8"/>
        <v>273.2659722222222</v>
      </c>
      <c r="M132">
        <f t="shared" si="14"/>
        <v>517.5455245793652</v>
      </c>
      <c r="N132">
        <f t="shared" si="15"/>
        <v>124.07293977455043</v>
      </c>
    </row>
    <row r="133" spans="1:14" ht="12.75">
      <c r="A133" t="s">
        <v>399</v>
      </c>
      <c r="B133" s="1">
        <v>36798</v>
      </c>
      <c r="C133" s="2">
        <v>0.2682060185185185</v>
      </c>
      <c r="D133" t="s">
        <v>426</v>
      </c>
      <c r="E133">
        <v>0.673</v>
      </c>
      <c r="F133">
        <v>9.6056</v>
      </c>
      <c r="G133" t="s">
        <v>427</v>
      </c>
      <c r="H133">
        <v>1.66</v>
      </c>
      <c r="I133">
        <v>79.9729</v>
      </c>
      <c r="K133" s="2">
        <v>0.26805555555555555</v>
      </c>
      <c r="L133" s="3">
        <f t="shared" si="8"/>
        <v>273.2680555555556</v>
      </c>
      <c r="M133">
        <f t="shared" si="14"/>
        <v>536.2242790313397</v>
      </c>
      <c r="N133">
        <f t="shared" si="15"/>
        <v>125.02515593150997</v>
      </c>
    </row>
    <row r="134" spans="1:14" ht="12.75">
      <c r="A134" t="s">
        <v>400</v>
      </c>
      <c r="B134" s="1">
        <v>36798</v>
      </c>
      <c r="C134" s="2">
        <v>0.2702893518518518</v>
      </c>
      <c r="D134" t="s">
        <v>426</v>
      </c>
      <c r="E134">
        <v>0.671</v>
      </c>
      <c r="F134">
        <v>9.783</v>
      </c>
      <c r="G134" t="s">
        <v>427</v>
      </c>
      <c r="H134">
        <v>1.658</v>
      </c>
      <c r="I134">
        <v>81.2078</v>
      </c>
      <c r="K134" s="2">
        <v>0.2701388888888889</v>
      </c>
      <c r="L134" s="3">
        <f aca="true" t="shared" si="16" ref="L134:L197">B134-DATE(1999,12,31)+K134</f>
        <v>273.2701388888889</v>
      </c>
      <c r="M134">
        <f t="shared" si="14"/>
        <v>546.1274799870488</v>
      </c>
      <c r="N134">
        <f t="shared" si="15"/>
        <v>126.4684991648835</v>
      </c>
    </row>
    <row r="135" spans="1:14" ht="12.75">
      <c r="A135" t="s">
        <v>401</v>
      </c>
      <c r="B135" s="1">
        <v>36798</v>
      </c>
      <c r="C135" s="2">
        <v>0.27237268518518515</v>
      </c>
      <c r="D135" t="s">
        <v>426</v>
      </c>
      <c r="E135">
        <v>0.673</v>
      </c>
      <c r="F135">
        <v>9.5316</v>
      </c>
      <c r="G135" t="s">
        <v>427</v>
      </c>
      <c r="H135">
        <v>1.66</v>
      </c>
      <c r="I135">
        <v>78.6488</v>
      </c>
      <c r="K135" s="2">
        <v>0.2722222222222222</v>
      </c>
      <c r="L135" s="3">
        <f t="shared" si="16"/>
        <v>273.27222222222224</v>
      </c>
      <c r="M135">
        <f t="shared" si="14"/>
        <v>532.0932932888228</v>
      </c>
      <c r="N135">
        <f t="shared" si="15"/>
        <v>123.47755630780779</v>
      </c>
    </row>
    <row r="136" spans="1:14" ht="12.75">
      <c r="A136" t="s">
        <v>402</v>
      </c>
      <c r="B136" s="1">
        <v>36798</v>
      </c>
      <c r="C136" s="2">
        <v>0.2744675925925926</v>
      </c>
      <c r="D136" t="s">
        <v>426</v>
      </c>
      <c r="E136">
        <v>0.673</v>
      </c>
      <c r="F136">
        <v>9.4933</v>
      </c>
      <c r="G136" t="s">
        <v>427</v>
      </c>
      <c r="H136">
        <v>1.66</v>
      </c>
      <c r="I136">
        <v>78.4047</v>
      </c>
      <c r="K136" s="2">
        <v>0.2743055555555555</v>
      </c>
      <c r="L136" s="3">
        <f t="shared" si="16"/>
        <v>273.27430555555554</v>
      </c>
      <c r="M136">
        <f t="shared" si="14"/>
        <v>529.9552290464121</v>
      </c>
      <c r="N136">
        <f t="shared" si="15"/>
        <v>123.19225378674014</v>
      </c>
    </row>
    <row r="137" spans="1:14" ht="12.75">
      <c r="A137" t="s">
        <v>403</v>
      </c>
      <c r="B137" s="1">
        <v>36798</v>
      </c>
      <c r="C137" s="2">
        <v>0.27655092592592595</v>
      </c>
      <c r="D137" t="s">
        <v>426</v>
      </c>
      <c r="E137">
        <v>0.673</v>
      </c>
      <c r="F137">
        <v>9.7352</v>
      </c>
      <c r="G137" t="s">
        <v>427</v>
      </c>
      <c r="H137">
        <v>1.66</v>
      </c>
      <c r="I137">
        <v>92.6288</v>
      </c>
      <c r="K137" s="2">
        <v>0.27638888888888885</v>
      </c>
      <c r="L137" s="3">
        <f t="shared" si="16"/>
        <v>273.2763888888889</v>
      </c>
      <c r="M137">
        <f t="shared" si="14"/>
        <v>543.4590864939097</v>
      </c>
      <c r="N137">
        <f t="shared" si="15"/>
        <v>139.81729102524355</v>
      </c>
    </row>
    <row r="138" spans="1:14" ht="12.75">
      <c r="A138" t="s">
        <v>404</v>
      </c>
      <c r="B138" s="1">
        <v>36798</v>
      </c>
      <c r="C138" s="2">
        <v>0.2786342592592593</v>
      </c>
      <c r="D138" t="s">
        <v>426</v>
      </c>
      <c r="E138">
        <v>0.671</v>
      </c>
      <c r="F138">
        <v>8.9071</v>
      </c>
      <c r="G138" t="s">
        <v>427</v>
      </c>
      <c r="H138">
        <v>1.658</v>
      </c>
      <c r="I138">
        <v>79.7148</v>
      </c>
      <c r="K138" s="2">
        <v>0.27847222222222223</v>
      </c>
      <c r="L138" s="3">
        <f t="shared" si="16"/>
        <v>273.2784722222222</v>
      </c>
      <c r="M138">
        <f t="shared" si="14"/>
        <v>497.2311230698807</v>
      </c>
      <c r="N138">
        <f t="shared" si="15"/>
        <v>124.72349029985264</v>
      </c>
    </row>
    <row r="139" spans="1:14" ht="12.75">
      <c r="A139" t="s">
        <v>405</v>
      </c>
      <c r="B139" s="1">
        <v>36798</v>
      </c>
      <c r="C139" s="2">
        <v>0.2807175925925926</v>
      </c>
      <c r="D139" t="s">
        <v>426</v>
      </c>
      <c r="E139">
        <v>0.671</v>
      </c>
      <c r="F139">
        <v>8.8941</v>
      </c>
      <c r="G139" t="s">
        <v>427</v>
      </c>
      <c r="H139">
        <v>1.66</v>
      </c>
      <c r="I139">
        <v>76.4271</v>
      </c>
      <c r="K139" s="2">
        <v>0.28055555555555556</v>
      </c>
      <c r="L139" s="3">
        <f t="shared" si="16"/>
        <v>273.28055555555557</v>
      </c>
      <c r="M139">
        <f t="shared" si="14"/>
        <v>496.5054093583575</v>
      </c>
      <c r="N139">
        <f t="shared" si="15"/>
        <v>120.88084753658268</v>
      </c>
    </row>
    <row r="140" spans="1:14" ht="12.75">
      <c r="A140" t="s">
        <v>406</v>
      </c>
      <c r="B140" s="1">
        <v>36798</v>
      </c>
      <c r="C140" s="2">
        <v>0.28280092592592593</v>
      </c>
      <c r="D140" t="s">
        <v>426</v>
      </c>
      <c r="E140">
        <v>0.671</v>
      </c>
      <c r="F140">
        <v>9.2215</v>
      </c>
      <c r="G140" t="s">
        <v>427</v>
      </c>
      <c r="H140">
        <v>1.661</v>
      </c>
      <c r="I140">
        <v>76.7971</v>
      </c>
      <c r="K140" s="2">
        <v>0.2826388888888889</v>
      </c>
      <c r="L140" s="3">
        <f t="shared" si="16"/>
        <v>273.28263888888887</v>
      </c>
      <c r="M140">
        <f t="shared" si="14"/>
        <v>514.7822300624114</v>
      </c>
      <c r="N140">
        <f t="shared" si="15"/>
        <v>121.31330117359641</v>
      </c>
    </row>
    <row r="141" spans="1:14" ht="12.75">
      <c r="A141" t="s">
        <v>407</v>
      </c>
      <c r="B141" s="1">
        <v>36798</v>
      </c>
      <c r="C141" s="2">
        <v>0.28488425925925925</v>
      </c>
      <c r="D141" t="s">
        <v>426</v>
      </c>
      <c r="E141">
        <v>0.671</v>
      </c>
      <c r="F141">
        <v>9.4163</v>
      </c>
      <c r="G141" t="s">
        <v>427</v>
      </c>
      <c r="H141">
        <v>1.66</v>
      </c>
      <c r="I141">
        <v>77.7056</v>
      </c>
      <c r="K141" s="2">
        <v>0.2847222222222222</v>
      </c>
      <c r="L141" s="3">
        <f t="shared" si="16"/>
        <v>273.28472222222223</v>
      </c>
      <c r="M141">
        <f t="shared" si="14"/>
        <v>525.6567709089285</v>
      </c>
      <c r="N141">
        <f t="shared" si="15"/>
        <v>122.37515017150702</v>
      </c>
    </row>
    <row r="142" spans="1:14" ht="12.75">
      <c r="A142" t="s">
        <v>434</v>
      </c>
      <c r="B142" s="1">
        <v>36798</v>
      </c>
      <c r="C142">
        <f>AVERAGE(C141,C143)</f>
        <v>0.2869675925925926</v>
      </c>
      <c r="D142" t="s">
        <v>426</v>
      </c>
      <c r="E142" t="s">
        <v>434</v>
      </c>
      <c r="F142" t="s">
        <v>434</v>
      </c>
      <c r="G142" t="s">
        <v>427</v>
      </c>
      <c r="H142" t="s">
        <v>434</v>
      </c>
      <c r="I142" t="s">
        <v>434</v>
      </c>
      <c r="K142" s="2">
        <v>0.28680555555555554</v>
      </c>
      <c r="L142" s="3">
        <f t="shared" si="16"/>
        <v>273.28680555555553</v>
      </c>
      <c r="M142" t="s">
        <v>434</v>
      </c>
      <c r="N142" t="s">
        <v>434</v>
      </c>
    </row>
    <row r="143" spans="1:14" ht="12.75">
      <c r="A143" t="s">
        <v>408</v>
      </c>
      <c r="B143" s="1">
        <v>36798</v>
      </c>
      <c r="C143" s="2">
        <v>0.2890509259259259</v>
      </c>
      <c r="D143" t="s">
        <v>426</v>
      </c>
      <c r="E143">
        <v>0.671</v>
      </c>
      <c r="F143">
        <v>8.9955</v>
      </c>
      <c r="G143" t="s">
        <v>427</v>
      </c>
      <c r="H143">
        <v>1.661</v>
      </c>
      <c r="I143">
        <v>79.9438</v>
      </c>
      <c r="K143" s="2">
        <v>0.2888888888888889</v>
      </c>
      <c r="L143" s="3">
        <f t="shared" si="16"/>
        <v>273.2888888888889</v>
      </c>
      <c r="M143">
        <f t="shared" si="14"/>
        <v>502.16597630823856</v>
      </c>
      <c r="N143">
        <f aca="true" t="shared" si="17" ref="N143:N155">(277-103)/(-62+(AVERAGE($P$207,$P$47)))*I143+277-((277-103)/(-62+(AVERAGE($P$207,$P$47)))*210)</f>
        <v>124.9911440373557</v>
      </c>
    </row>
    <row r="144" spans="1:14" ht="12.75">
      <c r="A144" t="s">
        <v>409</v>
      </c>
      <c r="B144" s="1">
        <v>36798</v>
      </c>
      <c r="C144" s="2">
        <v>0.2911458333333333</v>
      </c>
      <c r="D144" t="s">
        <v>426</v>
      </c>
      <c r="E144">
        <v>0.673</v>
      </c>
      <c r="F144">
        <v>8.9917</v>
      </c>
      <c r="G144" t="s">
        <v>427</v>
      </c>
      <c r="H144">
        <v>1.663</v>
      </c>
      <c r="I144">
        <v>76.0982</v>
      </c>
      <c r="K144" s="2">
        <v>0.29097222222222224</v>
      </c>
      <c r="L144" s="3">
        <f t="shared" si="16"/>
        <v>273.2909722222222</v>
      </c>
      <c r="M144">
        <f t="shared" si="14"/>
        <v>501.9538446079471</v>
      </c>
      <c r="N144">
        <f t="shared" si="17"/>
        <v>120.49643131708592</v>
      </c>
    </row>
    <row r="145" spans="1:14" ht="12.75">
      <c r="A145" t="s">
        <v>410</v>
      </c>
      <c r="B145" s="1">
        <v>36798</v>
      </c>
      <c r="C145" s="2">
        <v>0.29322916666666665</v>
      </c>
      <c r="D145" t="s">
        <v>426</v>
      </c>
      <c r="E145">
        <v>0.673</v>
      </c>
      <c r="F145">
        <v>9.1476</v>
      </c>
      <c r="G145" t="s">
        <v>427</v>
      </c>
      <c r="H145">
        <v>1.663</v>
      </c>
      <c r="I145">
        <v>78.6684</v>
      </c>
      <c r="K145" s="2">
        <v>0.29305555555555557</v>
      </c>
      <c r="L145" s="3">
        <f t="shared" si="16"/>
        <v>273.29305555555555</v>
      </c>
      <c r="M145">
        <f t="shared" si="14"/>
        <v>510.6568267330602</v>
      </c>
      <c r="N145">
        <f t="shared" si="17"/>
        <v>123.50046466263342</v>
      </c>
    </row>
    <row r="146" spans="1:14" ht="12.75">
      <c r="A146" t="s">
        <v>411</v>
      </c>
      <c r="B146" s="1">
        <v>36798</v>
      </c>
      <c r="C146" s="2">
        <v>0.2953125</v>
      </c>
      <c r="D146" t="s">
        <v>426</v>
      </c>
      <c r="E146">
        <v>0.671</v>
      </c>
      <c r="F146">
        <v>9.2635</v>
      </c>
      <c r="G146" t="s">
        <v>427</v>
      </c>
      <c r="H146">
        <v>1.663</v>
      </c>
      <c r="I146">
        <v>82.2041</v>
      </c>
      <c r="K146" s="2">
        <v>0.2951388888888889</v>
      </c>
      <c r="L146" s="3">
        <f t="shared" si="16"/>
        <v>273.2951388888889</v>
      </c>
      <c r="M146">
        <f t="shared" si="14"/>
        <v>517.1268435919479</v>
      </c>
      <c r="N146">
        <f t="shared" si="17"/>
        <v>127.63296824206384</v>
      </c>
    </row>
    <row r="147" spans="1:14" ht="12.75">
      <c r="A147" t="s">
        <v>412</v>
      </c>
      <c r="B147" s="1">
        <v>36798</v>
      </c>
      <c r="C147" s="2">
        <v>0.29739583333333336</v>
      </c>
      <c r="D147" t="s">
        <v>426</v>
      </c>
      <c r="E147">
        <v>0.671</v>
      </c>
      <c r="F147">
        <v>8.6674</v>
      </c>
      <c r="G147" t="s">
        <v>427</v>
      </c>
      <c r="H147">
        <v>1.661</v>
      </c>
      <c r="I147">
        <v>78.802</v>
      </c>
      <c r="K147" s="2">
        <v>0.2972222222222222</v>
      </c>
      <c r="L147" s="3">
        <f t="shared" si="16"/>
        <v>273.2972222222222</v>
      </c>
      <c r="M147">
        <f t="shared" si="14"/>
        <v>483.8500787120257</v>
      </c>
      <c r="N147">
        <f t="shared" si="17"/>
        <v>123.65661548940375</v>
      </c>
    </row>
    <row r="148" spans="1:14" ht="12.75">
      <c r="A148" t="s">
        <v>413</v>
      </c>
      <c r="B148" s="1">
        <v>36798</v>
      </c>
      <c r="C148" s="2">
        <v>0.2994791666666667</v>
      </c>
      <c r="D148" t="s">
        <v>426</v>
      </c>
      <c r="E148">
        <v>0.673</v>
      </c>
      <c r="F148">
        <v>9.3896</v>
      </c>
      <c r="G148" t="s">
        <v>427</v>
      </c>
      <c r="H148">
        <v>1.665</v>
      </c>
      <c r="I148">
        <v>74.1666</v>
      </c>
      <c r="K148" s="2">
        <v>0.29930555555555555</v>
      </c>
      <c r="L148" s="3">
        <f t="shared" si="16"/>
        <v>273.2993055555556</v>
      </c>
      <c r="M148">
        <f t="shared" si="14"/>
        <v>524.1662665937232</v>
      </c>
      <c r="N148">
        <f t="shared" si="17"/>
        <v>118.23878957315185</v>
      </c>
    </row>
    <row r="149" spans="1:14" ht="12.75">
      <c r="A149" t="s">
        <v>414</v>
      </c>
      <c r="B149" s="1">
        <v>36798</v>
      </c>
      <c r="C149" s="2">
        <v>0.3015625</v>
      </c>
      <c r="D149" t="s">
        <v>426</v>
      </c>
      <c r="E149">
        <v>0.671</v>
      </c>
      <c r="F149">
        <v>9.1021</v>
      </c>
      <c r="G149" t="s">
        <v>427</v>
      </c>
      <c r="H149">
        <v>1.661</v>
      </c>
      <c r="I149">
        <v>75.1556</v>
      </c>
      <c r="K149" s="2">
        <v>0.3013888888888889</v>
      </c>
      <c r="L149" s="3">
        <f t="shared" si="16"/>
        <v>273.3013888888889</v>
      </c>
      <c r="M149">
        <f t="shared" si="14"/>
        <v>508.11682874272896</v>
      </c>
      <c r="N149">
        <f t="shared" si="17"/>
        <v>119.39472645695326</v>
      </c>
    </row>
    <row r="150" spans="1:14" ht="12.75">
      <c r="A150" t="s">
        <v>415</v>
      </c>
      <c r="B150" s="1">
        <v>36798</v>
      </c>
      <c r="C150" s="2">
        <v>0.3036574074074074</v>
      </c>
      <c r="D150" t="s">
        <v>426</v>
      </c>
      <c r="E150">
        <v>0.67</v>
      </c>
      <c r="F150">
        <v>9.3614</v>
      </c>
      <c r="G150" t="s">
        <v>427</v>
      </c>
      <c r="H150">
        <v>1.663</v>
      </c>
      <c r="I150">
        <v>73.3357</v>
      </c>
      <c r="K150" s="2">
        <v>0.3034722222222222</v>
      </c>
      <c r="L150" s="3">
        <f t="shared" si="16"/>
        <v>273.30347222222224</v>
      </c>
      <c r="M150">
        <f t="shared" si="14"/>
        <v>522.5920260810343</v>
      </c>
      <c r="N150">
        <f t="shared" si="17"/>
        <v>117.26763895965274</v>
      </c>
    </row>
    <row r="151" spans="1:14" ht="12.75">
      <c r="A151" t="s">
        <v>416</v>
      </c>
      <c r="B151" s="1">
        <v>36798</v>
      </c>
      <c r="C151" s="2">
        <v>0.30574074074074076</v>
      </c>
      <c r="D151" t="s">
        <v>426</v>
      </c>
      <c r="E151">
        <v>0.671</v>
      </c>
      <c r="F151">
        <v>9.5562</v>
      </c>
      <c r="G151" t="s">
        <v>427</v>
      </c>
      <c r="H151">
        <v>1.663</v>
      </c>
      <c r="I151">
        <v>75.3849</v>
      </c>
      <c r="K151" s="2">
        <v>0.3055555555555555</v>
      </c>
      <c r="L151" s="3">
        <f t="shared" si="16"/>
        <v>273.30555555555554</v>
      </c>
      <c r="M151">
        <f t="shared" si="14"/>
        <v>533.4665669275515</v>
      </c>
      <c r="N151">
        <f t="shared" si="17"/>
        <v>119.66273083254038</v>
      </c>
    </row>
    <row r="152" spans="1:14" ht="12.75">
      <c r="A152" t="s">
        <v>0</v>
      </c>
      <c r="B152" s="1">
        <v>36798</v>
      </c>
      <c r="C152" s="2">
        <v>0.3078240740740741</v>
      </c>
      <c r="D152" t="s">
        <v>426</v>
      </c>
      <c r="E152">
        <v>0.671</v>
      </c>
      <c r="F152">
        <v>9.185</v>
      </c>
      <c r="G152" t="s">
        <v>427</v>
      </c>
      <c r="H152">
        <v>1.663</v>
      </c>
      <c r="I152">
        <v>75.0982</v>
      </c>
      <c r="K152" s="2">
        <v>0.3076388888888889</v>
      </c>
      <c r="L152" s="3">
        <f t="shared" si="16"/>
        <v>273.3076388888889</v>
      </c>
      <c r="M152">
        <f t="shared" si="14"/>
        <v>512.7446492569808</v>
      </c>
      <c r="N152">
        <f t="shared" si="17"/>
        <v>119.32763770353546</v>
      </c>
    </row>
    <row r="153" spans="1:14" ht="12.75">
      <c r="A153" t="s">
        <v>1</v>
      </c>
      <c r="B153" s="1">
        <v>36798</v>
      </c>
      <c r="C153" s="2">
        <v>0.3099074074074074</v>
      </c>
      <c r="D153" t="s">
        <v>426</v>
      </c>
      <c r="E153">
        <v>0.671</v>
      </c>
      <c r="F153">
        <v>9.4352</v>
      </c>
      <c r="G153" t="s">
        <v>427</v>
      </c>
      <c r="H153">
        <v>1.663</v>
      </c>
      <c r="I153">
        <v>75.0308</v>
      </c>
      <c r="K153" s="2">
        <v>0.30972222222222223</v>
      </c>
      <c r="L153" s="3">
        <f t="shared" si="16"/>
        <v>273.3097222222222</v>
      </c>
      <c r="M153">
        <f t="shared" si="14"/>
        <v>526.71184699722</v>
      </c>
      <c r="N153">
        <f t="shared" si="17"/>
        <v>119.24886101398215</v>
      </c>
    </row>
    <row r="154" spans="1:14" ht="12.75">
      <c r="A154" t="s">
        <v>2</v>
      </c>
      <c r="B154" s="1">
        <v>36798</v>
      </c>
      <c r="C154" s="2">
        <v>0.3120486111111111</v>
      </c>
      <c r="D154" t="s">
        <v>426</v>
      </c>
      <c r="E154">
        <v>0.671</v>
      </c>
      <c r="F154">
        <v>8.8448</v>
      </c>
      <c r="G154" t="s">
        <v>427</v>
      </c>
      <c r="H154">
        <v>1.663</v>
      </c>
      <c r="I154">
        <v>75.3208</v>
      </c>
      <c r="K154" s="2">
        <v>0.31180555555555556</v>
      </c>
      <c r="L154" s="3">
        <f t="shared" si="16"/>
        <v>273.31180555555557</v>
      </c>
      <c r="M154">
        <f t="shared" si="14"/>
        <v>493.7532796677348</v>
      </c>
      <c r="N154">
        <f t="shared" si="17"/>
        <v>119.58781116191182</v>
      </c>
    </row>
    <row r="155" spans="1:14" ht="12.75">
      <c r="A155" t="s">
        <v>3</v>
      </c>
      <c r="B155" s="1">
        <v>36798</v>
      </c>
      <c r="C155" s="2">
        <v>0.31407407407407406</v>
      </c>
      <c r="D155" t="s">
        <v>426</v>
      </c>
      <c r="E155">
        <v>0.671</v>
      </c>
      <c r="F155">
        <v>9.3733</v>
      </c>
      <c r="G155" t="s">
        <v>427</v>
      </c>
      <c r="H155">
        <v>1.663</v>
      </c>
      <c r="I155">
        <v>74.9232</v>
      </c>
      <c r="K155" s="2">
        <v>0.3138888888888889</v>
      </c>
      <c r="L155" s="3">
        <f t="shared" si="16"/>
        <v>273.31388888888887</v>
      </c>
      <c r="M155">
        <f t="shared" si="14"/>
        <v>523.2563332477364</v>
      </c>
      <c r="N155">
        <f t="shared" si="17"/>
        <v>119.12309882116415</v>
      </c>
    </row>
    <row r="156" spans="1:14" ht="12.75">
      <c r="A156" t="s">
        <v>434</v>
      </c>
      <c r="B156" s="1">
        <v>36798</v>
      </c>
      <c r="C156">
        <f>AVERAGE(C155,C157)</f>
        <v>0.3161631944444444</v>
      </c>
      <c r="D156" t="s">
        <v>426</v>
      </c>
      <c r="E156" t="s">
        <v>434</v>
      </c>
      <c r="F156" t="s">
        <v>434</v>
      </c>
      <c r="G156" t="s">
        <v>427</v>
      </c>
      <c r="H156" t="s">
        <v>434</v>
      </c>
      <c r="I156" t="s">
        <v>434</v>
      </c>
      <c r="K156" s="2">
        <v>0.3159722222222222</v>
      </c>
      <c r="L156" s="3">
        <f t="shared" si="16"/>
        <v>273.31597222222223</v>
      </c>
      <c r="M156" t="s">
        <v>434</v>
      </c>
      <c r="N156" t="s">
        <v>434</v>
      </c>
    </row>
    <row r="157" spans="1:14" ht="12.75">
      <c r="A157" t="s">
        <v>4</v>
      </c>
      <c r="B157" s="1">
        <v>36798</v>
      </c>
      <c r="C157" s="2">
        <v>0.3182523148148148</v>
      </c>
      <c r="D157" t="s">
        <v>426</v>
      </c>
      <c r="E157">
        <v>0.67</v>
      </c>
      <c r="F157">
        <v>9.6303</v>
      </c>
      <c r="G157" t="s">
        <v>427</v>
      </c>
      <c r="H157">
        <v>1.663</v>
      </c>
      <c r="I157">
        <v>72.0665</v>
      </c>
      <c r="K157" s="2">
        <v>0.31805555555555554</v>
      </c>
      <c r="L157" s="3">
        <f t="shared" si="16"/>
        <v>273.31805555555553</v>
      </c>
      <c r="M157">
        <f t="shared" si="14"/>
        <v>537.6031350832337</v>
      </c>
      <c r="N157">
        <f aca="true" t="shared" si="18" ref="N157:N168">(277-103)/(-62+(AVERAGE($P$207,$P$47)))*I157+277-((277-103)/(-62+(AVERAGE($P$207,$P$47)))*210)</f>
        <v>115.78420610533448</v>
      </c>
    </row>
    <row r="158" spans="1:14" ht="12.75">
      <c r="A158" t="s">
        <v>5</v>
      </c>
      <c r="B158" s="1">
        <v>36798</v>
      </c>
      <c r="C158" s="2">
        <v>0.32033564814814813</v>
      </c>
      <c r="D158" t="s">
        <v>426</v>
      </c>
      <c r="E158">
        <v>0.671</v>
      </c>
      <c r="F158">
        <v>9.8195</v>
      </c>
      <c r="G158" t="s">
        <v>427</v>
      </c>
      <c r="H158">
        <v>1.665</v>
      </c>
      <c r="I158">
        <v>74.0792</v>
      </c>
      <c r="K158" s="2">
        <v>0.3201388888888889</v>
      </c>
      <c r="L158" s="3">
        <f t="shared" si="16"/>
        <v>273.3201388888889</v>
      </c>
      <c r="M158">
        <f t="shared" si="14"/>
        <v>548.1650607924794</v>
      </c>
      <c r="N158">
        <f t="shared" si="18"/>
        <v>118.13663701132754</v>
      </c>
    </row>
    <row r="159" spans="1:14" ht="12.75">
      <c r="A159" t="s">
        <v>6</v>
      </c>
      <c r="B159" s="1">
        <v>36798</v>
      </c>
      <c r="C159" s="2">
        <v>0.32241898148148146</v>
      </c>
      <c r="D159" t="s">
        <v>426</v>
      </c>
      <c r="E159">
        <v>0.673</v>
      </c>
      <c r="F159">
        <v>9.1212</v>
      </c>
      <c r="G159" t="s">
        <v>427</v>
      </c>
      <c r="H159">
        <v>1.666</v>
      </c>
      <c r="I159">
        <v>73.2581</v>
      </c>
      <c r="K159" s="2">
        <v>0.32222222222222224</v>
      </c>
      <c r="L159" s="3">
        <f t="shared" si="16"/>
        <v>273.3222222222222</v>
      </c>
      <c r="M159">
        <f t="shared" si="14"/>
        <v>509.18306965735155</v>
      </c>
      <c r="N159">
        <f t="shared" si="18"/>
        <v>117.17694057524125</v>
      </c>
    </row>
    <row r="160" spans="1:14" ht="12.75">
      <c r="A160" t="s">
        <v>7</v>
      </c>
      <c r="B160" s="1">
        <v>36798</v>
      </c>
      <c r="C160" s="2">
        <v>0.3245023148148148</v>
      </c>
      <c r="D160" t="s">
        <v>426</v>
      </c>
      <c r="E160">
        <v>0.671</v>
      </c>
      <c r="F160">
        <v>9.6787</v>
      </c>
      <c r="G160" t="s">
        <v>427</v>
      </c>
      <c r="H160">
        <v>1.665</v>
      </c>
      <c r="I160">
        <v>71.236</v>
      </c>
      <c r="K160" s="2">
        <v>0.32430555555555557</v>
      </c>
      <c r="L160" s="3">
        <f t="shared" si="16"/>
        <v>273.32430555555555</v>
      </c>
      <c r="M160">
        <f t="shared" si="14"/>
        <v>540.3050230553663</v>
      </c>
      <c r="N160">
        <f t="shared" si="18"/>
        <v>114.8135230092808</v>
      </c>
    </row>
    <row r="161" spans="1:14" ht="12.75">
      <c r="A161" t="s">
        <v>8</v>
      </c>
      <c r="B161" s="1">
        <v>36798</v>
      </c>
      <c r="C161" s="2">
        <v>0.32658564814814817</v>
      </c>
      <c r="D161" t="s">
        <v>426</v>
      </c>
      <c r="E161">
        <v>0.671</v>
      </c>
      <c r="F161">
        <v>9.0072</v>
      </c>
      <c r="G161" t="s">
        <v>427</v>
      </c>
      <c r="H161">
        <v>1.665</v>
      </c>
      <c r="I161">
        <v>75.0984</v>
      </c>
      <c r="K161" s="2">
        <v>0.3263888888888889</v>
      </c>
      <c r="L161" s="3">
        <f t="shared" si="16"/>
        <v>273.3263888888889</v>
      </c>
      <c r="M161">
        <f t="shared" si="14"/>
        <v>502.8191186486094</v>
      </c>
      <c r="N161">
        <f t="shared" si="18"/>
        <v>119.32787146225814</v>
      </c>
    </row>
    <row r="162" spans="1:14" ht="12.75">
      <c r="A162" t="s">
        <v>9</v>
      </c>
      <c r="B162" s="1">
        <v>36798</v>
      </c>
      <c r="C162" s="2">
        <v>0.3286689814814815</v>
      </c>
      <c r="D162" t="s">
        <v>426</v>
      </c>
      <c r="E162">
        <v>0.673</v>
      </c>
      <c r="F162">
        <v>9.0415</v>
      </c>
      <c r="G162" t="s">
        <v>427</v>
      </c>
      <c r="H162">
        <v>1.665</v>
      </c>
      <c r="I162">
        <v>73.7796</v>
      </c>
      <c r="K162" s="2">
        <v>0.3284722222222222</v>
      </c>
      <c r="L162" s="3">
        <f t="shared" si="16"/>
        <v>273.3284722222222</v>
      </c>
      <c r="M162">
        <f t="shared" si="14"/>
        <v>504.7338863643976</v>
      </c>
      <c r="N162">
        <f t="shared" si="18"/>
        <v>117.7864664447078</v>
      </c>
    </row>
    <row r="163" spans="1:14" ht="12.75">
      <c r="A163" t="s">
        <v>10</v>
      </c>
      <c r="B163" s="1">
        <v>36798</v>
      </c>
      <c r="C163" s="2">
        <v>0.3307638888888889</v>
      </c>
      <c r="D163" t="s">
        <v>426</v>
      </c>
      <c r="E163">
        <v>0.673</v>
      </c>
      <c r="F163">
        <v>10.3095</v>
      </c>
      <c r="G163" t="s">
        <v>427</v>
      </c>
      <c r="H163">
        <v>1.663</v>
      </c>
      <c r="I163">
        <v>76.8867</v>
      </c>
      <c r="K163" s="2">
        <v>0.33055555555555555</v>
      </c>
      <c r="L163" s="3">
        <f t="shared" si="16"/>
        <v>273.3305555555556</v>
      </c>
      <c r="M163">
        <f t="shared" si="14"/>
        <v>575.5188853037391</v>
      </c>
      <c r="N163">
        <f t="shared" si="18"/>
        <v>121.4180250813705</v>
      </c>
    </row>
    <row r="164" spans="1:14" ht="12.75">
      <c r="A164" t="s">
        <v>11</v>
      </c>
      <c r="B164" s="1">
        <v>36798</v>
      </c>
      <c r="C164" s="2">
        <v>0.33284722222222224</v>
      </c>
      <c r="D164" t="s">
        <v>426</v>
      </c>
      <c r="E164">
        <v>0.671</v>
      </c>
      <c r="F164">
        <v>9.5561</v>
      </c>
      <c r="G164" t="s">
        <v>427</v>
      </c>
      <c r="H164">
        <v>1.663</v>
      </c>
      <c r="I164">
        <v>71.2515</v>
      </c>
      <c r="K164" s="2">
        <v>0.3326388888888889</v>
      </c>
      <c r="L164" s="3">
        <f t="shared" si="16"/>
        <v>273.3326388888889</v>
      </c>
      <c r="M164">
        <f t="shared" si="14"/>
        <v>533.4609845143859</v>
      </c>
      <c r="N164">
        <f t="shared" si="18"/>
        <v>114.83163931029083</v>
      </c>
    </row>
    <row r="165" spans="1:14" ht="12.75">
      <c r="A165" t="s">
        <v>12</v>
      </c>
      <c r="B165" s="1">
        <v>36798</v>
      </c>
      <c r="C165" s="2">
        <v>0.33493055555555556</v>
      </c>
      <c r="D165" t="s">
        <v>426</v>
      </c>
      <c r="E165">
        <v>0.673</v>
      </c>
      <c r="F165">
        <v>9.6942</v>
      </c>
      <c r="G165" t="s">
        <v>427</v>
      </c>
      <c r="H165">
        <v>1.665</v>
      </c>
      <c r="I165">
        <v>75.7919</v>
      </c>
      <c r="K165" s="2">
        <v>0.334722222222222</v>
      </c>
      <c r="L165" s="3">
        <f t="shared" si="16"/>
        <v>273.33472222222224</v>
      </c>
      <c r="M165">
        <f t="shared" si="14"/>
        <v>541.1702970960288</v>
      </c>
      <c r="N165">
        <f t="shared" si="18"/>
        <v>120.13842983325543</v>
      </c>
    </row>
    <row r="166" spans="1:14" ht="12.75">
      <c r="A166" t="s">
        <v>13</v>
      </c>
      <c r="B166" s="1">
        <v>36798</v>
      </c>
      <c r="C166" s="2">
        <v>0.3370138888888889</v>
      </c>
      <c r="D166" t="s">
        <v>426</v>
      </c>
      <c r="E166">
        <v>0.673</v>
      </c>
      <c r="F166">
        <v>9.8235</v>
      </c>
      <c r="G166" t="s">
        <v>427</v>
      </c>
      <c r="H166">
        <v>1.665</v>
      </c>
      <c r="I166">
        <v>75.6896</v>
      </c>
      <c r="K166" s="2">
        <v>0.336805555555556</v>
      </c>
      <c r="L166" s="3">
        <f t="shared" si="16"/>
        <v>273.33680555555554</v>
      </c>
      <c r="M166">
        <f t="shared" si="14"/>
        <v>548.3883573191019</v>
      </c>
      <c r="N166">
        <f t="shared" si="18"/>
        <v>120.01886224658921</v>
      </c>
    </row>
    <row r="167" spans="1:14" ht="12.75">
      <c r="A167" t="s">
        <v>14</v>
      </c>
      <c r="B167" s="1">
        <v>36798</v>
      </c>
      <c r="C167" s="2">
        <v>0.3390972222222222</v>
      </c>
      <c r="D167" t="s">
        <v>426</v>
      </c>
      <c r="E167">
        <v>0.673</v>
      </c>
      <c r="F167">
        <v>10.2334</v>
      </c>
      <c r="G167" t="s">
        <v>427</v>
      </c>
      <c r="H167">
        <v>1.663</v>
      </c>
      <c r="I167">
        <v>75.2092</v>
      </c>
      <c r="K167" s="2">
        <v>0.338888888888889</v>
      </c>
      <c r="L167" s="3">
        <f t="shared" si="16"/>
        <v>273.3388888888889</v>
      </c>
      <c r="M167">
        <f t="shared" si="14"/>
        <v>571.2706688847455</v>
      </c>
      <c r="N167">
        <f t="shared" si="18"/>
        <v>119.45737379463958</v>
      </c>
    </row>
    <row r="168" spans="1:14" ht="12.75">
      <c r="A168" t="s">
        <v>15</v>
      </c>
      <c r="B168" s="1">
        <v>36798</v>
      </c>
      <c r="C168" s="2">
        <v>0.34118055555555554</v>
      </c>
      <c r="D168" t="s">
        <v>426</v>
      </c>
      <c r="E168">
        <v>0.676</v>
      </c>
      <c r="F168">
        <v>8.927</v>
      </c>
      <c r="G168" t="s">
        <v>427</v>
      </c>
      <c r="H168">
        <v>1.668</v>
      </c>
      <c r="I168">
        <v>74.2391</v>
      </c>
      <c r="K168" s="2">
        <v>0.340972222222222</v>
      </c>
      <c r="L168" s="3">
        <f t="shared" si="16"/>
        <v>273.3409722222222</v>
      </c>
      <c r="M168">
        <f t="shared" si="14"/>
        <v>498.34202328982775</v>
      </c>
      <c r="N168">
        <f t="shared" si="18"/>
        <v>118.32352711013425</v>
      </c>
    </row>
    <row r="169" spans="1:14" ht="12.75">
      <c r="A169" t="s">
        <v>434</v>
      </c>
      <c r="B169" s="1">
        <v>36798</v>
      </c>
      <c r="C169">
        <f>AVERAGE(C168,C170)</f>
        <v>0.34326967592592594</v>
      </c>
      <c r="D169" t="s">
        <v>426</v>
      </c>
      <c r="E169" t="s">
        <v>434</v>
      </c>
      <c r="F169" t="s">
        <v>434</v>
      </c>
      <c r="G169" t="s">
        <v>427</v>
      </c>
      <c r="H169" t="s">
        <v>434</v>
      </c>
      <c r="I169" t="s">
        <v>434</v>
      </c>
      <c r="K169" s="2">
        <v>0.343055555555556</v>
      </c>
      <c r="L169" s="3">
        <f t="shared" si="16"/>
        <v>273.34305555555557</v>
      </c>
      <c r="M169" t="s">
        <v>434</v>
      </c>
      <c r="N169" t="s">
        <v>434</v>
      </c>
    </row>
    <row r="170" spans="1:14" ht="12.75">
      <c r="A170" t="s">
        <v>16</v>
      </c>
      <c r="B170" s="1">
        <v>36798</v>
      </c>
      <c r="C170" s="2">
        <v>0.3453587962962963</v>
      </c>
      <c r="D170" t="s">
        <v>426</v>
      </c>
      <c r="E170">
        <v>0.673</v>
      </c>
      <c r="F170">
        <v>9.0939</v>
      </c>
      <c r="G170" t="s">
        <v>427</v>
      </c>
      <c r="H170">
        <v>1.663</v>
      </c>
      <c r="I170">
        <v>72.6863</v>
      </c>
      <c r="K170" s="2">
        <v>0.345138888888889</v>
      </c>
      <c r="L170" s="3">
        <f t="shared" si="16"/>
        <v>273.34513888888887</v>
      </c>
      <c r="M170">
        <f t="shared" si="14"/>
        <v>507.65907086315275</v>
      </c>
      <c r="N170">
        <f>(277-103)/(-62+(AVERAGE($P$207,$P$47)))*I170+277-((277-103)/(-62+(AVERAGE($P$207,$P$47)))*210)</f>
        <v>116.50862438701307</v>
      </c>
    </row>
    <row r="171" spans="1:14" ht="12.75">
      <c r="A171" t="s">
        <v>17</v>
      </c>
      <c r="B171" s="1">
        <v>36798</v>
      </c>
      <c r="C171" s="2">
        <v>0.34744212962962967</v>
      </c>
      <c r="D171" t="s">
        <v>426</v>
      </c>
      <c r="E171">
        <v>0.671</v>
      </c>
      <c r="F171">
        <v>9.3927</v>
      </c>
      <c r="G171" t="s">
        <v>427</v>
      </c>
      <c r="H171">
        <v>1.661</v>
      </c>
      <c r="I171">
        <v>77.0288</v>
      </c>
      <c r="K171" s="2">
        <v>0.347222222222222</v>
      </c>
      <c r="L171" s="3">
        <f t="shared" si="16"/>
        <v>273.34722222222223</v>
      </c>
      <c r="M171">
        <f t="shared" si="14"/>
        <v>524.3393214018555</v>
      </c>
      <c r="N171">
        <f>(277-103)/(-62+(AVERAGE($P$207,$P$47)))*I171+277-((277-103)/(-62+(AVERAGE($P$207,$P$47)))*210)</f>
        <v>121.58411065385604</v>
      </c>
    </row>
    <row r="172" spans="1:14" ht="12.75">
      <c r="A172" t="s">
        <v>434</v>
      </c>
      <c r="B172" s="1">
        <v>36798</v>
      </c>
      <c r="C172">
        <f>AVERAGE(C171,C173)</f>
        <v>0.349525462962963</v>
      </c>
      <c r="D172" t="s">
        <v>426</v>
      </c>
      <c r="E172" t="s">
        <v>434</v>
      </c>
      <c r="F172" t="s">
        <v>434</v>
      </c>
      <c r="G172" t="s">
        <v>427</v>
      </c>
      <c r="H172" t="s">
        <v>434</v>
      </c>
      <c r="I172" t="s">
        <v>434</v>
      </c>
      <c r="K172" s="2">
        <v>0.349305555555555</v>
      </c>
      <c r="L172" s="3">
        <f t="shared" si="16"/>
        <v>273.34930555555553</v>
      </c>
      <c r="M172" t="s">
        <v>434</v>
      </c>
      <c r="N172" t="s">
        <v>434</v>
      </c>
    </row>
    <row r="173" spans="1:14" ht="12.75">
      <c r="A173" t="s">
        <v>18</v>
      </c>
      <c r="B173" s="1">
        <v>36798</v>
      </c>
      <c r="C173" s="2">
        <v>0.3516087962962963</v>
      </c>
      <c r="D173" t="s">
        <v>426</v>
      </c>
      <c r="E173">
        <v>0.673</v>
      </c>
      <c r="F173">
        <v>9.4959</v>
      </c>
      <c r="G173" t="s">
        <v>427</v>
      </c>
      <c r="H173">
        <v>1.66</v>
      </c>
      <c r="I173">
        <v>72.5507</v>
      </c>
      <c r="K173" s="2">
        <v>0.351388888888889</v>
      </c>
      <c r="L173" s="3">
        <f t="shared" si="16"/>
        <v>273.3513888888889</v>
      </c>
      <c r="M173">
        <f t="shared" si="14"/>
        <v>530.100371788717</v>
      </c>
      <c r="N173">
        <f aca="true" t="shared" si="19" ref="N173:N193">(277-103)/(-62+(AVERAGE($P$207,$P$47)))*I173+277-((277-103)/(-62+(AVERAGE($P$207,$P$47)))*210)</f>
        <v>116.3501359730156</v>
      </c>
    </row>
    <row r="174" spans="1:14" ht="12.75">
      <c r="A174" t="s">
        <v>19</v>
      </c>
      <c r="B174" s="1">
        <v>36798</v>
      </c>
      <c r="C174" s="2">
        <v>0.35375</v>
      </c>
      <c r="D174" t="s">
        <v>426</v>
      </c>
      <c r="E174">
        <v>0.67</v>
      </c>
      <c r="F174">
        <v>9.2879</v>
      </c>
      <c r="G174" t="s">
        <v>427</v>
      </c>
      <c r="H174">
        <v>1.656</v>
      </c>
      <c r="I174">
        <v>74.2888</v>
      </c>
      <c r="K174" s="2">
        <v>0.353472222222222</v>
      </c>
      <c r="L174" s="3">
        <f t="shared" si="16"/>
        <v>273.3534722222222</v>
      </c>
      <c r="M174">
        <f t="shared" si="14"/>
        <v>518.4889524043454</v>
      </c>
      <c r="N174">
        <f t="shared" si="19"/>
        <v>118.3816161527277</v>
      </c>
    </row>
    <row r="175" spans="1:14" ht="12.75">
      <c r="A175" t="s">
        <v>20</v>
      </c>
      <c r="B175" s="1">
        <v>36798</v>
      </c>
      <c r="C175" s="2">
        <v>0.35584490740740743</v>
      </c>
      <c r="D175" t="s">
        <v>426</v>
      </c>
      <c r="E175">
        <v>0.671</v>
      </c>
      <c r="F175">
        <v>10.0563</v>
      </c>
      <c r="G175" t="s">
        <v>427</v>
      </c>
      <c r="H175">
        <v>1.658</v>
      </c>
      <c r="I175">
        <v>73.6488</v>
      </c>
      <c r="K175" s="2">
        <v>0.355555555555555</v>
      </c>
      <c r="L175" s="3">
        <f t="shared" si="16"/>
        <v>273.35555555555555</v>
      </c>
      <c r="M175">
        <f t="shared" si="14"/>
        <v>561.3842151685332</v>
      </c>
      <c r="N175">
        <f t="shared" si="19"/>
        <v>117.63358824005536</v>
      </c>
    </row>
    <row r="176" spans="1:14" ht="12.75">
      <c r="A176" t="s">
        <v>21</v>
      </c>
      <c r="B176" s="1">
        <v>36798</v>
      </c>
      <c r="C176" s="2">
        <v>0.3579398148148148</v>
      </c>
      <c r="D176" t="s">
        <v>426</v>
      </c>
      <c r="E176">
        <v>0.67</v>
      </c>
      <c r="F176">
        <v>9.4794</v>
      </c>
      <c r="G176" t="s">
        <v>427</v>
      </c>
      <c r="H176">
        <v>1.656</v>
      </c>
      <c r="I176">
        <v>74.3428</v>
      </c>
      <c r="K176" s="2">
        <v>0.357638888888889</v>
      </c>
      <c r="L176" s="3">
        <f t="shared" si="16"/>
        <v>273.3576388888889</v>
      </c>
      <c r="M176">
        <f t="shared" si="14"/>
        <v>529.1792736163989</v>
      </c>
      <c r="N176">
        <f t="shared" si="19"/>
        <v>118.44473100785945</v>
      </c>
    </row>
    <row r="177" spans="1:14" ht="12.75">
      <c r="A177" t="s">
        <v>22</v>
      </c>
      <c r="B177" s="1">
        <v>36798</v>
      </c>
      <c r="C177" s="2">
        <v>0.3600231481481482</v>
      </c>
      <c r="D177" t="s">
        <v>426</v>
      </c>
      <c r="E177">
        <v>0.671</v>
      </c>
      <c r="F177">
        <v>9.3085</v>
      </c>
      <c r="G177" t="s">
        <v>427</v>
      </c>
      <c r="H177">
        <v>1.658</v>
      </c>
      <c r="I177">
        <v>73.9643</v>
      </c>
      <c r="K177" s="2">
        <v>0.359722222222222</v>
      </c>
      <c r="L177" s="3">
        <f t="shared" si="16"/>
        <v>273.3597222222222</v>
      </c>
      <c r="M177">
        <f t="shared" si="14"/>
        <v>519.6389295164514</v>
      </c>
      <c r="N177">
        <f t="shared" si="19"/>
        <v>118.00234262513055</v>
      </c>
    </row>
    <row r="178" spans="1:14" ht="12.75">
      <c r="A178" t="s">
        <v>23</v>
      </c>
      <c r="B178" s="1">
        <v>36798</v>
      </c>
      <c r="C178" s="2">
        <v>0.36210648148148145</v>
      </c>
      <c r="D178" t="s">
        <v>426</v>
      </c>
      <c r="E178">
        <v>0.67</v>
      </c>
      <c r="F178">
        <v>9.0858</v>
      </c>
      <c r="G178" t="s">
        <v>427</v>
      </c>
      <c r="H178">
        <v>1.656</v>
      </c>
      <c r="I178">
        <v>74.5328</v>
      </c>
      <c r="K178" s="2">
        <v>0.361805555555555</v>
      </c>
      <c r="L178" s="3">
        <f t="shared" si="16"/>
        <v>273.3618055555556</v>
      </c>
      <c r="M178">
        <f aca="true" t="shared" si="20" ref="M178:M203">500*F178/AVERAGE($Q$207,$Q$47)</f>
        <v>507.2068953967422</v>
      </c>
      <c r="N178">
        <f t="shared" si="19"/>
        <v>118.66680179443404</v>
      </c>
    </row>
    <row r="179" spans="1:14" ht="12.75">
      <c r="A179" t="s">
        <v>24</v>
      </c>
      <c r="B179" s="1">
        <v>36798</v>
      </c>
      <c r="C179" s="2">
        <v>0.3641898148148148</v>
      </c>
      <c r="D179" t="s">
        <v>426</v>
      </c>
      <c r="E179">
        <v>0.67</v>
      </c>
      <c r="F179">
        <v>9.5311</v>
      </c>
      <c r="G179" t="s">
        <v>427</v>
      </c>
      <c r="H179">
        <v>1.656</v>
      </c>
      <c r="I179">
        <v>71.8295</v>
      </c>
      <c r="K179" s="2">
        <v>0.363888888888889</v>
      </c>
      <c r="L179" s="3">
        <f t="shared" si="16"/>
        <v>273.3638888888889</v>
      </c>
      <c r="M179">
        <f t="shared" si="20"/>
        <v>532.0653812229951</v>
      </c>
      <c r="N179">
        <f t="shared" si="19"/>
        <v>115.50720201892301</v>
      </c>
    </row>
    <row r="180" spans="1:14" ht="12.75">
      <c r="A180" t="s">
        <v>25</v>
      </c>
      <c r="B180" s="1">
        <v>36798</v>
      </c>
      <c r="C180" s="2">
        <v>0.3662731481481481</v>
      </c>
      <c r="D180" t="s">
        <v>426</v>
      </c>
      <c r="E180">
        <v>0.668</v>
      </c>
      <c r="F180">
        <v>9.4748</v>
      </c>
      <c r="G180" t="s">
        <v>427</v>
      </c>
      <c r="H180">
        <v>1.655</v>
      </c>
      <c r="I180">
        <v>73.9557</v>
      </c>
      <c r="K180" s="2">
        <v>0.365972222222222</v>
      </c>
      <c r="L180" s="3">
        <f t="shared" si="16"/>
        <v>273.36597222222224</v>
      </c>
      <c r="M180">
        <f t="shared" si="20"/>
        <v>528.9224826107829</v>
      </c>
      <c r="N180">
        <f t="shared" si="19"/>
        <v>117.99229100005402</v>
      </c>
    </row>
    <row r="181" spans="1:14" ht="12.75">
      <c r="A181" t="s">
        <v>26</v>
      </c>
      <c r="B181" s="1">
        <v>36798</v>
      </c>
      <c r="C181" s="2">
        <v>0.3683564814814815</v>
      </c>
      <c r="D181" t="s">
        <v>426</v>
      </c>
      <c r="E181">
        <v>0.673</v>
      </c>
      <c r="F181">
        <v>9.5854</v>
      </c>
      <c r="G181" t="s">
        <v>427</v>
      </c>
      <c r="H181">
        <v>1.66</v>
      </c>
      <c r="I181">
        <v>76.4226</v>
      </c>
      <c r="K181" s="2">
        <v>0.368055555555555</v>
      </c>
      <c r="L181" s="3">
        <f t="shared" si="16"/>
        <v>273.36805555555554</v>
      </c>
      <c r="M181">
        <f t="shared" si="20"/>
        <v>535.096631571896</v>
      </c>
      <c r="N181">
        <f t="shared" si="19"/>
        <v>120.87558796532176</v>
      </c>
    </row>
    <row r="182" spans="1:14" ht="12.75">
      <c r="A182" t="s">
        <v>27</v>
      </c>
      <c r="B182" s="1">
        <v>36798</v>
      </c>
      <c r="C182" s="2">
        <v>0.3704513888888889</v>
      </c>
      <c r="D182" t="s">
        <v>426</v>
      </c>
      <c r="E182">
        <v>0.67</v>
      </c>
      <c r="F182">
        <v>9.6098</v>
      </c>
      <c r="G182" t="s">
        <v>427</v>
      </c>
      <c r="H182">
        <v>1.655</v>
      </c>
      <c r="I182">
        <v>73.6898</v>
      </c>
      <c r="K182" s="2">
        <v>0.370138888888889</v>
      </c>
      <c r="L182" s="3">
        <f t="shared" si="16"/>
        <v>273.3701388888889</v>
      </c>
      <c r="M182">
        <f t="shared" si="20"/>
        <v>536.4587403842933</v>
      </c>
      <c r="N182">
        <f t="shared" si="19"/>
        <v>117.68150877821097</v>
      </c>
    </row>
    <row r="183" spans="1:14" ht="12.75">
      <c r="A183" t="s">
        <v>28</v>
      </c>
      <c r="B183" s="1">
        <v>36798</v>
      </c>
      <c r="C183" s="2">
        <v>0.3725347222222222</v>
      </c>
      <c r="D183" t="s">
        <v>426</v>
      </c>
      <c r="E183">
        <v>0.67</v>
      </c>
      <c r="F183">
        <v>9.371</v>
      </c>
      <c r="G183" t="s">
        <v>427</v>
      </c>
      <c r="H183">
        <v>1.655</v>
      </c>
      <c r="I183">
        <v>75.3004</v>
      </c>
      <c r="K183" s="2">
        <v>0.372222222222222</v>
      </c>
      <c r="L183" s="3">
        <f t="shared" si="16"/>
        <v>273.3722222222222</v>
      </c>
      <c r="M183">
        <f t="shared" si="20"/>
        <v>523.1279377449284</v>
      </c>
      <c r="N183">
        <f t="shared" si="19"/>
        <v>119.56396777219538</v>
      </c>
    </row>
    <row r="184" spans="1:14" ht="12.75">
      <c r="A184" t="s">
        <v>29</v>
      </c>
      <c r="B184" s="1">
        <v>36798</v>
      </c>
      <c r="C184" s="2">
        <v>0.37461805555555555</v>
      </c>
      <c r="D184" t="s">
        <v>426</v>
      </c>
      <c r="E184">
        <v>0.67</v>
      </c>
      <c r="F184">
        <v>9.0814</v>
      </c>
      <c r="G184" t="s">
        <v>427</v>
      </c>
      <c r="H184">
        <v>1.656</v>
      </c>
      <c r="I184">
        <v>72.5111</v>
      </c>
      <c r="K184" s="2">
        <v>0.374305555555555</v>
      </c>
      <c r="L184" s="3">
        <f t="shared" si="16"/>
        <v>273.37430555555557</v>
      </c>
      <c r="M184">
        <f t="shared" si="20"/>
        <v>506.9612692174573</v>
      </c>
      <c r="N184">
        <f t="shared" si="19"/>
        <v>116.30385174591902</v>
      </c>
    </row>
    <row r="185" spans="1:14" ht="12.75">
      <c r="A185" t="s">
        <v>30</v>
      </c>
      <c r="B185" s="1">
        <v>36798</v>
      </c>
      <c r="C185" s="2">
        <v>0.3767013888888889</v>
      </c>
      <c r="D185" t="s">
        <v>426</v>
      </c>
      <c r="E185">
        <v>0.668</v>
      </c>
      <c r="F185">
        <v>9.6488</v>
      </c>
      <c r="G185" t="s">
        <v>427</v>
      </c>
      <c r="H185">
        <v>1.655</v>
      </c>
      <c r="I185">
        <v>85.9552</v>
      </c>
      <c r="K185" s="2">
        <v>0.376388888888889</v>
      </c>
      <c r="L185" s="3">
        <f t="shared" si="16"/>
        <v>273.37638888888887</v>
      </c>
      <c r="M185">
        <f t="shared" si="20"/>
        <v>538.6358815188629</v>
      </c>
      <c r="N185">
        <f t="shared" si="19"/>
        <v>132.01722996585306</v>
      </c>
    </row>
    <row r="186" spans="1:14" ht="12.75">
      <c r="A186" t="s">
        <v>31</v>
      </c>
      <c r="B186" s="1">
        <v>36798</v>
      </c>
      <c r="C186" s="2">
        <v>0.3780439814814815</v>
      </c>
      <c r="D186" t="s">
        <v>426</v>
      </c>
      <c r="E186">
        <v>0.67</v>
      </c>
      <c r="F186">
        <v>9.6219</v>
      </c>
      <c r="G186" t="s">
        <v>427</v>
      </c>
      <c r="H186">
        <v>1.655</v>
      </c>
      <c r="I186">
        <v>75.1601</v>
      </c>
      <c r="K186" s="2">
        <v>0.378472222222222</v>
      </c>
      <c r="L186" s="3">
        <f t="shared" si="16"/>
        <v>273.37847222222223</v>
      </c>
      <c r="M186">
        <f t="shared" si="20"/>
        <v>537.1342123773264</v>
      </c>
      <c r="N186">
        <f t="shared" si="19"/>
        <v>119.39998602821424</v>
      </c>
    </row>
    <row r="187" spans="1:14" ht="12.75">
      <c r="A187" t="s">
        <v>32</v>
      </c>
      <c r="B187" s="1">
        <v>36798</v>
      </c>
      <c r="C187" s="2">
        <v>0.3801273148148148</v>
      </c>
      <c r="D187" t="s">
        <v>426</v>
      </c>
      <c r="E187">
        <v>0.673</v>
      </c>
      <c r="F187">
        <v>10.0668</v>
      </c>
      <c r="G187" t="s">
        <v>427</v>
      </c>
      <c r="H187">
        <v>1.658</v>
      </c>
      <c r="I187">
        <v>74.2773</v>
      </c>
      <c r="K187" s="2">
        <v>0.380555555555555</v>
      </c>
      <c r="L187" s="3">
        <f t="shared" si="16"/>
        <v>273.38055555555553</v>
      </c>
      <c r="M187">
        <f t="shared" si="20"/>
        <v>561.9703685509173</v>
      </c>
      <c r="N187">
        <f t="shared" si="19"/>
        <v>118.36817502617185</v>
      </c>
    </row>
    <row r="188" spans="1:14" ht="12.75">
      <c r="A188" t="s">
        <v>33</v>
      </c>
      <c r="B188" s="1">
        <v>36798</v>
      </c>
      <c r="C188" s="2">
        <v>0.38222222222222224</v>
      </c>
      <c r="D188" t="s">
        <v>426</v>
      </c>
      <c r="E188">
        <v>0.67</v>
      </c>
      <c r="F188">
        <v>9.153</v>
      </c>
      <c r="G188" t="s">
        <v>427</v>
      </c>
      <c r="H188">
        <v>1.655</v>
      </c>
      <c r="I188">
        <v>84.067</v>
      </c>
      <c r="K188" s="2">
        <v>0.382638888888889</v>
      </c>
      <c r="L188" s="3">
        <f t="shared" si="16"/>
        <v>273.3826388888889</v>
      </c>
      <c r="M188">
        <f t="shared" si="20"/>
        <v>510.9582770440006</v>
      </c>
      <c r="N188">
        <f t="shared" si="19"/>
        <v>129.81031386474706</v>
      </c>
    </row>
    <row r="189" spans="1:14" ht="12.75">
      <c r="A189" t="s">
        <v>34</v>
      </c>
      <c r="B189" s="1">
        <v>36798</v>
      </c>
      <c r="C189" s="2">
        <v>0.3842939814814815</v>
      </c>
      <c r="D189" t="s">
        <v>426</v>
      </c>
      <c r="E189">
        <v>0.67</v>
      </c>
      <c r="F189">
        <v>8.8058</v>
      </c>
      <c r="G189" t="s">
        <v>427</v>
      </c>
      <c r="H189">
        <v>1.655</v>
      </c>
      <c r="I189">
        <v>78.9865</v>
      </c>
      <c r="K189" s="2">
        <v>0.384722222222222</v>
      </c>
      <c r="L189" s="3">
        <f t="shared" si="16"/>
        <v>273.3847222222222</v>
      </c>
      <c r="M189">
        <f t="shared" si="20"/>
        <v>491.5761385331651</v>
      </c>
      <c r="N189">
        <f t="shared" si="19"/>
        <v>123.87225791110382</v>
      </c>
    </row>
    <row r="190" spans="1:14" ht="12.75">
      <c r="A190" t="s">
        <v>35</v>
      </c>
      <c r="B190" s="1">
        <v>36798</v>
      </c>
      <c r="C190" s="2">
        <v>0.3863888888888889</v>
      </c>
      <c r="D190" t="s">
        <v>426</v>
      </c>
      <c r="E190">
        <v>0.668</v>
      </c>
      <c r="F190">
        <v>9.2948</v>
      </c>
      <c r="G190" t="s">
        <v>427</v>
      </c>
      <c r="H190">
        <v>1.653</v>
      </c>
      <c r="I190">
        <v>72.8413</v>
      </c>
      <c r="K190" s="2">
        <v>0.386805555555555</v>
      </c>
      <c r="L190" s="3">
        <f t="shared" si="16"/>
        <v>273.38680555555555</v>
      </c>
      <c r="M190">
        <f t="shared" si="20"/>
        <v>518.8741389127692</v>
      </c>
      <c r="N190">
        <f t="shared" si="19"/>
        <v>116.68978739711338</v>
      </c>
    </row>
    <row r="191" spans="1:14" ht="12.75">
      <c r="A191" t="s">
        <v>36</v>
      </c>
      <c r="B191" s="1">
        <v>36798</v>
      </c>
      <c r="C191" s="2">
        <v>0.3884722222222223</v>
      </c>
      <c r="D191" t="s">
        <v>426</v>
      </c>
      <c r="E191">
        <v>0.67</v>
      </c>
      <c r="F191">
        <v>9.923</v>
      </c>
      <c r="G191" t="s">
        <v>427</v>
      </c>
      <c r="H191">
        <v>1.655</v>
      </c>
      <c r="I191">
        <v>74.8849</v>
      </c>
      <c r="K191" s="2">
        <v>0.388888888888889</v>
      </c>
      <c r="L191" s="3">
        <f t="shared" si="16"/>
        <v>273.3888888888889</v>
      </c>
      <c r="M191">
        <f t="shared" si="20"/>
        <v>553.9428584188373</v>
      </c>
      <c r="N191">
        <f t="shared" si="19"/>
        <v>119.07833402576512</v>
      </c>
    </row>
    <row r="192" spans="1:14" ht="12.75">
      <c r="A192" t="s">
        <v>37</v>
      </c>
      <c r="B192" s="1">
        <v>36798</v>
      </c>
      <c r="C192" s="2">
        <v>0.39055555555555554</v>
      </c>
      <c r="D192" t="s">
        <v>426</v>
      </c>
      <c r="E192">
        <v>0.668</v>
      </c>
      <c r="F192">
        <v>10.1751</v>
      </c>
      <c r="G192" t="s">
        <v>427</v>
      </c>
      <c r="H192">
        <v>1.655</v>
      </c>
      <c r="I192">
        <v>73.8342</v>
      </c>
      <c r="K192" s="2">
        <v>0.390972222222222</v>
      </c>
      <c r="L192" s="3">
        <f t="shared" si="16"/>
        <v>273.3909722222222</v>
      </c>
      <c r="M192">
        <f t="shared" si="20"/>
        <v>568.0161220092222</v>
      </c>
      <c r="N192">
        <f t="shared" si="19"/>
        <v>117.85028257600766</v>
      </c>
    </row>
    <row r="193" spans="1:14" ht="12.75">
      <c r="A193" t="s">
        <v>38</v>
      </c>
      <c r="B193" s="1">
        <v>36798</v>
      </c>
      <c r="C193" s="2">
        <v>0.3926388888888889</v>
      </c>
      <c r="D193" t="s">
        <v>426</v>
      </c>
      <c r="E193">
        <v>0.67</v>
      </c>
      <c r="F193">
        <v>9.6239</v>
      </c>
      <c r="G193" t="s">
        <v>427</v>
      </c>
      <c r="H193">
        <v>1.655</v>
      </c>
      <c r="I193">
        <v>74.1102</v>
      </c>
      <c r="K193" s="2">
        <v>0.393055555555555</v>
      </c>
      <c r="L193" s="3">
        <f t="shared" si="16"/>
        <v>273.3930555555556</v>
      </c>
      <c r="M193">
        <f t="shared" si="20"/>
        <v>537.2458606406378</v>
      </c>
      <c r="N193">
        <f t="shared" si="19"/>
        <v>118.17286961334759</v>
      </c>
    </row>
    <row r="194" spans="1:14" ht="12.75">
      <c r="A194" t="s">
        <v>434</v>
      </c>
      <c r="B194" s="1">
        <v>36798</v>
      </c>
      <c r="C194">
        <f>AVERAGE(C193,C195)</f>
        <v>0.39472222222222225</v>
      </c>
      <c r="D194" t="s">
        <v>426</v>
      </c>
      <c r="E194" t="s">
        <v>434</v>
      </c>
      <c r="F194" t="s">
        <v>434</v>
      </c>
      <c r="G194" t="s">
        <v>427</v>
      </c>
      <c r="H194" t="s">
        <v>434</v>
      </c>
      <c r="I194" t="s">
        <v>434</v>
      </c>
      <c r="K194" s="2">
        <v>0.395138888888889</v>
      </c>
      <c r="L194" s="3">
        <f t="shared" si="16"/>
        <v>273.3951388888889</v>
      </c>
      <c r="M194" t="s">
        <v>434</v>
      </c>
      <c r="N194" t="s">
        <v>434</v>
      </c>
    </row>
    <row r="195" spans="1:14" ht="12.75">
      <c r="A195" t="s">
        <v>39</v>
      </c>
      <c r="B195" s="1">
        <v>36798</v>
      </c>
      <c r="C195" s="2">
        <v>0.3968055555555556</v>
      </c>
      <c r="D195" t="s">
        <v>426</v>
      </c>
      <c r="E195">
        <v>0.668</v>
      </c>
      <c r="F195">
        <v>8.85</v>
      </c>
      <c r="G195" t="s">
        <v>427</v>
      </c>
      <c r="H195">
        <v>1.655</v>
      </c>
      <c r="I195">
        <v>74.8596</v>
      </c>
      <c r="K195" s="2">
        <v>0.397222222222222</v>
      </c>
      <c r="L195" s="3">
        <f t="shared" si="16"/>
        <v>273.39722222222224</v>
      </c>
      <c r="M195">
        <f t="shared" si="20"/>
        <v>494.04356515234406</v>
      </c>
      <c r="N195">
        <f aca="true" t="shared" si="21" ref="N195:N203">(277-103)/(-62+(AVERAGE($P$207,$P$47)))*I195+277-((277-103)/(-62+(AVERAGE($P$207,$P$47)))*210)</f>
        <v>119.04876354734233</v>
      </c>
    </row>
    <row r="196" spans="1:14" ht="12.75">
      <c r="A196" t="s">
        <v>40</v>
      </c>
      <c r="B196" s="1">
        <v>36798</v>
      </c>
      <c r="C196" s="2">
        <v>0.39890046296296294</v>
      </c>
      <c r="D196" t="s">
        <v>426</v>
      </c>
      <c r="E196">
        <v>0.668</v>
      </c>
      <c r="F196">
        <v>9.3924</v>
      </c>
      <c r="G196" t="s">
        <v>427</v>
      </c>
      <c r="H196">
        <v>1.655</v>
      </c>
      <c r="I196">
        <v>74.5762</v>
      </c>
      <c r="K196" s="2">
        <v>0.399305555555555</v>
      </c>
      <c r="L196" s="3">
        <f t="shared" si="16"/>
        <v>273.39930555555554</v>
      </c>
      <c r="M196">
        <f t="shared" si="20"/>
        <v>524.3225741623589</v>
      </c>
      <c r="N196">
        <f t="shared" si="21"/>
        <v>118.7175274372621</v>
      </c>
    </row>
    <row r="197" spans="1:14" ht="12.75">
      <c r="A197" t="s">
        <v>41</v>
      </c>
      <c r="B197" s="1">
        <v>36798</v>
      </c>
      <c r="C197" s="2">
        <v>0.40097222222222223</v>
      </c>
      <c r="D197" t="s">
        <v>426</v>
      </c>
      <c r="E197">
        <v>0.668</v>
      </c>
      <c r="F197">
        <v>9.2599</v>
      </c>
      <c r="G197" t="s">
        <v>427</v>
      </c>
      <c r="H197">
        <v>1.653</v>
      </c>
      <c r="I197">
        <v>74.3106</v>
      </c>
      <c r="K197" s="2">
        <v>0.401388888888889</v>
      </c>
      <c r="L197" s="3">
        <f t="shared" si="16"/>
        <v>273.4013888888889</v>
      </c>
      <c r="M197">
        <f t="shared" si="20"/>
        <v>516.9258767179876</v>
      </c>
      <c r="N197">
        <f t="shared" si="21"/>
        <v>118.40709585350311</v>
      </c>
    </row>
    <row r="198" spans="1:14" ht="12.75">
      <c r="A198" t="s">
        <v>42</v>
      </c>
      <c r="B198" s="1">
        <v>36798</v>
      </c>
      <c r="C198" s="2">
        <v>0.4030671296296296</v>
      </c>
      <c r="D198" t="s">
        <v>426</v>
      </c>
      <c r="E198">
        <v>0.668</v>
      </c>
      <c r="F198">
        <v>10.7553</v>
      </c>
      <c r="G198" t="s">
        <v>427</v>
      </c>
      <c r="H198">
        <v>1.655</v>
      </c>
      <c r="I198">
        <v>70.8896</v>
      </c>
      <c r="K198" s="2">
        <v>0.403472222222222</v>
      </c>
      <c r="L198" s="3">
        <f aca="true" t="shared" si="22" ref="L198:L261">B198-DATE(1999,12,31)+K198</f>
        <v>273.4034722222222</v>
      </c>
      <c r="M198">
        <f t="shared" si="20"/>
        <v>600.4052831958198</v>
      </c>
      <c r="N198">
        <f t="shared" si="21"/>
        <v>114.40865290154693</v>
      </c>
    </row>
    <row r="199" spans="1:14" ht="12.75">
      <c r="A199" t="s">
        <v>43</v>
      </c>
      <c r="B199" s="1">
        <v>36798</v>
      </c>
      <c r="C199" s="2">
        <v>0.405150462962963</v>
      </c>
      <c r="D199" t="s">
        <v>426</v>
      </c>
      <c r="E199">
        <v>0.67</v>
      </c>
      <c r="F199">
        <v>8.8628</v>
      </c>
      <c r="G199" t="s">
        <v>427</v>
      </c>
      <c r="H199">
        <v>1.656</v>
      </c>
      <c r="I199">
        <v>75.267</v>
      </c>
      <c r="K199" s="2">
        <v>0.405555555555555</v>
      </c>
      <c r="L199" s="3">
        <f t="shared" si="22"/>
        <v>273.40555555555557</v>
      </c>
      <c r="M199">
        <f t="shared" si="20"/>
        <v>494.75811403753613</v>
      </c>
      <c r="N199">
        <f t="shared" si="21"/>
        <v>119.52493006550276</v>
      </c>
    </row>
    <row r="200" spans="1:14" ht="12.75">
      <c r="A200" t="s">
        <v>44</v>
      </c>
      <c r="B200" s="1">
        <v>36798</v>
      </c>
      <c r="C200" s="2">
        <v>0.40723379629629625</v>
      </c>
      <c r="D200" t="s">
        <v>426</v>
      </c>
      <c r="E200">
        <v>0.673</v>
      </c>
      <c r="F200">
        <v>9.6566</v>
      </c>
      <c r="G200" t="s">
        <v>427</v>
      </c>
      <c r="H200">
        <v>1.658</v>
      </c>
      <c r="I200">
        <v>70.705</v>
      </c>
      <c r="K200" s="2">
        <v>0.407638888888889</v>
      </c>
      <c r="L200" s="3">
        <f t="shared" si="22"/>
        <v>273.40763888888887</v>
      </c>
      <c r="M200">
        <f t="shared" si="20"/>
        <v>539.0713097457768</v>
      </c>
      <c r="N200">
        <f t="shared" si="21"/>
        <v>114.19289360048549</v>
      </c>
    </row>
    <row r="201" spans="1:14" ht="12.75">
      <c r="A201" t="s">
        <v>45</v>
      </c>
      <c r="B201" s="1">
        <v>36798</v>
      </c>
      <c r="C201" s="2">
        <v>0.40931712962962963</v>
      </c>
      <c r="D201" t="s">
        <v>426</v>
      </c>
      <c r="E201">
        <v>0.668</v>
      </c>
      <c r="F201">
        <v>9.6806</v>
      </c>
      <c r="G201" t="s">
        <v>427</v>
      </c>
      <c r="H201">
        <v>1.653</v>
      </c>
      <c r="I201">
        <v>73.9377</v>
      </c>
      <c r="K201" s="2">
        <v>0.409722222222222</v>
      </c>
      <c r="L201" s="3">
        <f t="shared" si="22"/>
        <v>273.40972222222223</v>
      </c>
      <c r="M201">
        <f t="shared" si="20"/>
        <v>540.4110889055121</v>
      </c>
      <c r="N201">
        <f t="shared" si="21"/>
        <v>117.97125271501011</v>
      </c>
    </row>
    <row r="202" spans="1:14" ht="12.75">
      <c r="A202" t="s">
        <v>46</v>
      </c>
      <c r="B202" s="1">
        <v>36798</v>
      </c>
      <c r="C202" s="2">
        <v>0.411400462962963</v>
      </c>
      <c r="D202" t="s">
        <v>426</v>
      </c>
      <c r="E202">
        <v>0.668</v>
      </c>
      <c r="F202">
        <v>8.933</v>
      </c>
      <c r="G202" t="s">
        <v>427</v>
      </c>
      <c r="H202">
        <v>1.655</v>
      </c>
      <c r="I202">
        <v>72.2593</v>
      </c>
      <c r="K202" s="2">
        <v>0.411805555555555</v>
      </c>
      <c r="L202" s="3">
        <f t="shared" si="22"/>
        <v>273.41180555555553</v>
      </c>
      <c r="M202">
        <f t="shared" si="20"/>
        <v>498.67696807976154</v>
      </c>
      <c r="N202">
        <f t="shared" si="21"/>
        <v>116.00954951402701</v>
      </c>
    </row>
    <row r="203" spans="1:14" ht="12.75">
      <c r="A203" t="s">
        <v>47</v>
      </c>
      <c r="B203" s="1">
        <v>36798</v>
      </c>
      <c r="C203" s="2">
        <v>0.4134953703703704</v>
      </c>
      <c r="D203" t="s">
        <v>426</v>
      </c>
      <c r="E203">
        <v>0.67</v>
      </c>
      <c r="F203">
        <v>9.8773</v>
      </c>
      <c r="G203" t="s">
        <v>427</v>
      </c>
      <c r="H203">
        <v>1.655</v>
      </c>
      <c r="I203">
        <v>74.0352</v>
      </c>
      <c r="K203" s="2">
        <v>0.413888888888889</v>
      </c>
      <c r="L203" s="3">
        <f t="shared" si="22"/>
        <v>273.4138888888889</v>
      </c>
      <c r="M203">
        <f t="shared" si="20"/>
        <v>551.3916956021749</v>
      </c>
      <c r="N203">
        <f t="shared" si="21"/>
        <v>118.0852100923313</v>
      </c>
    </row>
    <row r="204" spans="1:14" ht="12.75">
      <c r="A204" t="s">
        <v>48</v>
      </c>
      <c r="B204" s="1">
        <v>36798</v>
      </c>
      <c r="C204" s="2">
        <v>0.4155787037037037</v>
      </c>
      <c r="D204" t="s">
        <v>426</v>
      </c>
      <c r="E204">
        <v>0.67</v>
      </c>
      <c r="F204">
        <v>9.399</v>
      </c>
      <c r="G204" t="s">
        <v>427</v>
      </c>
      <c r="H204">
        <v>1.656</v>
      </c>
      <c r="I204">
        <v>75.2943</v>
      </c>
      <c r="K204" s="2">
        <v>0.415972222222222</v>
      </c>
      <c r="L204" s="3">
        <f t="shared" si="22"/>
        <v>273.4159722222222</v>
      </c>
      <c r="M204">
        <f>$O$4/AVERAGE($P$207,$P$47)*F204*40</f>
        <v>493.8597425113736</v>
      </c>
      <c r="N204">
        <f>$O$4/AVERAGE($P$207,$P$47)*I204</f>
        <v>98.90632942487001</v>
      </c>
    </row>
    <row r="205" spans="1:17" ht="12.75">
      <c r="A205" t="s">
        <v>49</v>
      </c>
      <c r="B205" s="1">
        <v>36798</v>
      </c>
      <c r="C205" s="2">
        <v>0.417662037037037</v>
      </c>
      <c r="D205" t="s">
        <v>426</v>
      </c>
      <c r="E205">
        <v>0.67</v>
      </c>
      <c r="F205">
        <v>8.6739</v>
      </c>
      <c r="G205" t="s">
        <v>427</v>
      </c>
      <c r="H205">
        <v>1.655</v>
      </c>
      <c r="I205">
        <v>207.7117</v>
      </c>
      <c r="K205" s="2">
        <v>0.418055555555555</v>
      </c>
      <c r="L205" s="3">
        <f t="shared" si="22"/>
        <v>273.41805555555555</v>
      </c>
      <c r="M205" t="s">
        <v>434</v>
      </c>
      <c r="N205" t="s">
        <v>434</v>
      </c>
      <c r="P205" t="s">
        <v>435</v>
      </c>
      <c r="Q205" t="s">
        <v>426</v>
      </c>
    </row>
    <row r="206" spans="1:14" ht="12.75">
      <c r="A206" t="s">
        <v>50</v>
      </c>
      <c r="B206" s="1">
        <v>36798</v>
      </c>
      <c r="C206" s="2">
        <v>0.41974537037037035</v>
      </c>
      <c r="D206" t="s">
        <v>426</v>
      </c>
      <c r="E206">
        <v>0.67</v>
      </c>
      <c r="F206">
        <v>8.4953</v>
      </c>
      <c r="G206" t="s">
        <v>427</v>
      </c>
      <c r="H206">
        <v>1.656</v>
      </c>
      <c r="I206">
        <v>207.6709</v>
      </c>
      <c r="K206" s="2">
        <v>0.420138888888889</v>
      </c>
      <c r="L206" s="3">
        <f t="shared" si="22"/>
        <v>273.4201388888889</v>
      </c>
      <c r="M206" t="s">
        <v>434</v>
      </c>
      <c r="N206" t="s">
        <v>434</v>
      </c>
    </row>
    <row r="207" spans="1:17" ht="12.75">
      <c r="A207" t="s">
        <v>51</v>
      </c>
      <c r="B207" s="1">
        <v>36798</v>
      </c>
      <c r="C207" s="2">
        <v>0.4218287037037037</v>
      </c>
      <c r="D207" t="s">
        <v>426</v>
      </c>
      <c r="E207">
        <v>0.67</v>
      </c>
      <c r="F207">
        <v>9.1826</v>
      </c>
      <c r="G207" t="s">
        <v>427</v>
      </c>
      <c r="H207">
        <v>1.655</v>
      </c>
      <c r="I207">
        <v>207.2098</v>
      </c>
      <c r="K207" s="2">
        <v>0.422222222222222</v>
      </c>
      <c r="L207" s="3">
        <f t="shared" si="22"/>
        <v>273.4222222222222</v>
      </c>
      <c r="M207" t="s">
        <v>434</v>
      </c>
      <c r="N207" t="s">
        <v>434</v>
      </c>
      <c r="P207">
        <f>AVERAGE(I206:I208)</f>
        <v>209.13379999999998</v>
      </c>
      <c r="Q207">
        <f>AVERAGE(F206:F208)</f>
        <v>9.0847</v>
      </c>
    </row>
    <row r="208" spans="1:17" ht="12.75">
      <c r="A208" t="s">
        <v>52</v>
      </c>
      <c r="B208" s="1">
        <v>36798</v>
      </c>
      <c r="C208" s="2">
        <v>0.42391203703703706</v>
      </c>
      <c r="D208" t="s">
        <v>426</v>
      </c>
      <c r="E208">
        <v>0.668</v>
      </c>
      <c r="F208">
        <v>9.5762</v>
      </c>
      <c r="G208" t="s">
        <v>427</v>
      </c>
      <c r="H208">
        <v>1.653</v>
      </c>
      <c r="I208">
        <v>212.5207</v>
      </c>
      <c r="K208" s="2">
        <v>0.424305555555555</v>
      </c>
      <c r="L208" s="3">
        <f t="shared" si="22"/>
        <v>273.4243055555556</v>
      </c>
      <c r="M208" t="s">
        <v>434</v>
      </c>
      <c r="N208" t="s">
        <v>434</v>
      </c>
      <c r="P208">
        <f>STDEV(I206:I208)</f>
        <v>2.94218830294724</v>
      </c>
      <c r="Q208">
        <f>STDEV(F206:F208)</f>
        <v>0.5470598778927124</v>
      </c>
    </row>
    <row r="209" spans="1:14" ht="12.75">
      <c r="A209" t="s">
        <v>53</v>
      </c>
      <c r="B209" s="1">
        <v>36798</v>
      </c>
      <c r="C209" s="2">
        <v>0.42599537037037033</v>
      </c>
      <c r="D209" t="s">
        <v>426</v>
      </c>
      <c r="E209">
        <v>0.67</v>
      </c>
      <c r="F209">
        <v>9.2025</v>
      </c>
      <c r="G209" t="s">
        <v>427</v>
      </c>
      <c r="H209">
        <v>1.656</v>
      </c>
      <c r="I209">
        <v>76.7125</v>
      </c>
      <c r="K209" s="2">
        <v>0.426388888888889</v>
      </c>
      <c r="L209" s="3">
        <f t="shared" si="22"/>
        <v>273.4263888888889</v>
      </c>
      <c r="M209">
        <f aca="true" t="shared" si="23" ref="M209:M272">500*F209/AVERAGE($Q$367,$Q$207)</f>
        <v>493.68973055618886</v>
      </c>
      <c r="N209">
        <f>(277-103)/(-62+(AVERAGE($P$207,$P$367)))*I209+277-((277-103)/(-62+(AVERAGE($P$207,$P$367)))*210)</f>
        <v>119.38817137821346</v>
      </c>
    </row>
    <row r="210" spans="1:14" ht="12.75">
      <c r="A210" t="s">
        <v>54</v>
      </c>
      <c r="B210" s="1">
        <v>36798</v>
      </c>
      <c r="C210" s="2">
        <v>0.42809027777777775</v>
      </c>
      <c r="D210" t="s">
        <v>426</v>
      </c>
      <c r="E210">
        <v>0.67</v>
      </c>
      <c r="F210">
        <v>9.4007</v>
      </c>
      <c r="G210" t="s">
        <v>427</v>
      </c>
      <c r="H210">
        <v>1.656</v>
      </c>
      <c r="I210">
        <v>73.8765</v>
      </c>
      <c r="K210" s="2">
        <v>0.428472222222222</v>
      </c>
      <c r="L210" s="3">
        <f t="shared" si="22"/>
        <v>273.42847222222224</v>
      </c>
      <c r="M210">
        <f t="shared" si="23"/>
        <v>504.3226351577903</v>
      </c>
      <c r="N210">
        <f>(277-103)/(-62+(AVERAGE($P$207,$P$367)))*I210+277-((277-103)/(-62+(AVERAGE($P$207,$P$367)))*210)</f>
        <v>116.03461499842248</v>
      </c>
    </row>
    <row r="211" spans="1:14" ht="12.75">
      <c r="A211" t="s">
        <v>55</v>
      </c>
      <c r="B211" s="1">
        <v>36798</v>
      </c>
      <c r="C211" s="2">
        <v>0.43023148148148144</v>
      </c>
      <c r="D211" t="s">
        <v>426</v>
      </c>
      <c r="E211">
        <v>0.671</v>
      </c>
      <c r="F211">
        <v>8.8394</v>
      </c>
      <c r="G211" t="s">
        <v>427</v>
      </c>
      <c r="H211">
        <v>1.656</v>
      </c>
      <c r="I211">
        <v>75.3479</v>
      </c>
      <c r="K211" s="2">
        <v>0.430555555555555</v>
      </c>
      <c r="L211" s="3">
        <f t="shared" si="22"/>
        <v>273.43055555555554</v>
      </c>
      <c r="M211">
        <f t="shared" si="23"/>
        <v>474.2103780796931</v>
      </c>
      <c r="N211">
        <f>(277-103)/(-62+(AVERAGE($P$207,$P$367)))*I211+277-((277-103)/(-62+(AVERAGE($P$207,$P$367)))*210)</f>
        <v>117.77453843185847</v>
      </c>
    </row>
    <row r="212" spans="1:14" ht="12.75">
      <c r="A212" t="s">
        <v>56</v>
      </c>
      <c r="B212" s="1">
        <v>36798</v>
      </c>
      <c r="C212" s="2">
        <v>0.43225694444444446</v>
      </c>
      <c r="D212" t="s">
        <v>426</v>
      </c>
      <c r="E212">
        <v>0.671</v>
      </c>
      <c r="F212">
        <v>8.7607</v>
      </c>
      <c r="G212" t="s">
        <v>427</v>
      </c>
      <c r="H212">
        <v>1.656</v>
      </c>
      <c r="I212">
        <v>72.3508</v>
      </c>
      <c r="K212" s="2">
        <v>0.432638888888889</v>
      </c>
      <c r="L212" s="3">
        <f t="shared" si="22"/>
        <v>273.4326388888889</v>
      </c>
      <c r="M212">
        <f t="shared" si="23"/>
        <v>469.9883317015598</v>
      </c>
      <c r="N212">
        <f>(277-103)/(-62+(AVERAGE($P$207,$P$367)))*I212+277-((277-103)/(-62+(AVERAGE($P$207,$P$367)))*210)</f>
        <v>114.23048207576838</v>
      </c>
    </row>
    <row r="213" spans="1:14" ht="12.75">
      <c r="A213" t="s">
        <v>434</v>
      </c>
      <c r="B213" s="1">
        <v>36798</v>
      </c>
      <c r="C213">
        <f>AVERAGE(C212,C214)</f>
        <v>0.4343402777777778</v>
      </c>
      <c r="D213" t="s">
        <v>426</v>
      </c>
      <c r="E213" t="s">
        <v>434</v>
      </c>
      <c r="F213" t="s">
        <v>434</v>
      </c>
      <c r="G213" t="s">
        <v>427</v>
      </c>
      <c r="H213" t="s">
        <v>434</v>
      </c>
      <c r="I213" t="s">
        <v>434</v>
      </c>
      <c r="K213" s="2">
        <v>0.434722222222222</v>
      </c>
      <c r="L213" s="3">
        <f t="shared" si="22"/>
        <v>273.4347222222222</v>
      </c>
      <c r="M213" t="s">
        <v>434</v>
      </c>
      <c r="N213" t="s">
        <v>434</v>
      </c>
    </row>
    <row r="214" spans="1:14" ht="12.75">
      <c r="A214" t="s">
        <v>57</v>
      </c>
      <c r="B214" s="1">
        <v>36798</v>
      </c>
      <c r="C214" s="2">
        <v>0.4364236111111111</v>
      </c>
      <c r="D214" t="s">
        <v>426</v>
      </c>
      <c r="E214">
        <v>0.67</v>
      </c>
      <c r="F214">
        <v>9.4233</v>
      </c>
      <c r="G214" t="s">
        <v>427</v>
      </c>
      <c r="H214">
        <v>1.656</v>
      </c>
      <c r="I214">
        <v>73.9208</v>
      </c>
      <c r="K214" s="2">
        <v>0.436805555555556</v>
      </c>
      <c r="L214" s="3">
        <f t="shared" si="22"/>
        <v>273.43680555555557</v>
      </c>
      <c r="M214">
        <f t="shared" si="23"/>
        <v>505.5350652485883</v>
      </c>
      <c r="N214">
        <f>(277-103)/(-62+(AVERAGE($P$207,$P$367)))*I214+277-((277-103)/(-62+(AVERAGE($P$207,$P$367)))*210)</f>
        <v>116.08699953566676</v>
      </c>
    </row>
    <row r="215" spans="1:14" ht="12.75">
      <c r="A215" t="s">
        <v>58</v>
      </c>
      <c r="B215" s="1">
        <v>36798</v>
      </c>
      <c r="C215" s="2">
        <v>0.43856481481481485</v>
      </c>
      <c r="D215" t="s">
        <v>426</v>
      </c>
      <c r="E215">
        <v>0.67</v>
      </c>
      <c r="F215">
        <v>9.5598</v>
      </c>
      <c r="G215" t="s">
        <v>427</v>
      </c>
      <c r="H215">
        <v>1.658</v>
      </c>
      <c r="I215">
        <v>76.0994</v>
      </c>
      <c r="K215" s="2">
        <v>0.438888888888889</v>
      </c>
      <c r="L215" s="3">
        <f t="shared" si="22"/>
        <v>273.43888888888887</v>
      </c>
      <c r="M215">
        <f t="shared" si="23"/>
        <v>512.8579284076125</v>
      </c>
      <c r="N215">
        <f>(277-103)/(-62+(AVERAGE($P$207,$P$367)))*I215+277-((277-103)/(-62+(AVERAGE($P$207,$P$367)))*210)</f>
        <v>118.6631835726952</v>
      </c>
    </row>
    <row r="216" spans="1:14" ht="12.75">
      <c r="A216" t="s">
        <v>434</v>
      </c>
      <c r="B216" s="1">
        <v>36798</v>
      </c>
      <c r="C216">
        <f>AVERAGE(C215,C217)</f>
        <v>0.440619212962963</v>
      </c>
      <c r="D216" t="s">
        <v>426</v>
      </c>
      <c r="E216" t="s">
        <v>434</v>
      </c>
      <c r="F216" t="s">
        <v>434</v>
      </c>
      <c r="G216" t="s">
        <v>427</v>
      </c>
      <c r="H216" t="s">
        <v>434</v>
      </c>
      <c r="I216" t="s">
        <v>434</v>
      </c>
      <c r="K216" s="2">
        <v>0.440972222222222</v>
      </c>
      <c r="L216" s="3">
        <f t="shared" si="22"/>
        <v>273.44097222222223</v>
      </c>
      <c r="M216" t="s">
        <v>434</v>
      </c>
      <c r="N216" t="s">
        <v>434</v>
      </c>
    </row>
    <row r="217" spans="1:14" ht="12.75">
      <c r="A217" t="s">
        <v>59</v>
      </c>
      <c r="B217" s="1">
        <v>36798</v>
      </c>
      <c r="C217" s="2">
        <v>0.44267361111111114</v>
      </c>
      <c r="D217" t="s">
        <v>426</v>
      </c>
      <c r="E217">
        <v>0.67</v>
      </c>
      <c r="F217">
        <v>9.8194</v>
      </c>
      <c r="G217" t="s">
        <v>427</v>
      </c>
      <c r="H217">
        <v>1.658</v>
      </c>
      <c r="I217">
        <v>73.7067</v>
      </c>
      <c r="K217" s="2">
        <v>0.443055555555556</v>
      </c>
      <c r="L217" s="3">
        <f t="shared" si="22"/>
        <v>273.44305555555553</v>
      </c>
      <c r="M217">
        <f t="shared" si="23"/>
        <v>526.784780247046</v>
      </c>
      <c r="N217">
        <f aca="true" t="shared" si="24" ref="N217:N226">(277-103)/(-62+(AVERAGE($P$207,$P$367)))*I217+277-((277-103)/(-62+(AVERAGE($P$207,$P$367)))*210)</f>
        <v>115.83382731390608</v>
      </c>
    </row>
    <row r="218" spans="1:14" ht="12.75">
      <c r="A218" t="s">
        <v>60</v>
      </c>
      <c r="B218" s="1">
        <v>36798</v>
      </c>
      <c r="C218" s="2">
        <v>0.44476851851851856</v>
      </c>
      <c r="D218" t="s">
        <v>426</v>
      </c>
      <c r="E218">
        <v>0.671</v>
      </c>
      <c r="F218">
        <v>9.4885</v>
      </c>
      <c r="G218" t="s">
        <v>427</v>
      </c>
      <c r="H218">
        <v>1.66</v>
      </c>
      <c r="I218">
        <v>72.7395</v>
      </c>
      <c r="K218" s="2">
        <v>0.445138888888889</v>
      </c>
      <c r="L218" s="3">
        <f t="shared" si="22"/>
        <v>273.4451388888889</v>
      </c>
      <c r="M218">
        <f t="shared" si="23"/>
        <v>509.03287241319185</v>
      </c>
      <c r="N218">
        <f t="shared" si="24"/>
        <v>114.69011795899294</v>
      </c>
    </row>
    <row r="219" spans="1:14" ht="12.75">
      <c r="A219" t="s">
        <v>61</v>
      </c>
      <c r="B219" s="1">
        <v>36798</v>
      </c>
      <c r="C219" s="2">
        <v>0.44685185185185183</v>
      </c>
      <c r="D219" t="s">
        <v>426</v>
      </c>
      <c r="E219">
        <v>0.671</v>
      </c>
      <c r="F219">
        <v>9.4324</v>
      </c>
      <c r="G219" t="s">
        <v>427</v>
      </c>
      <c r="H219">
        <v>1.66</v>
      </c>
      <c r="I219">
        <v>75.581</v>
      </c>
      <c r="K219" s="2">
        <v>0.447222222222222</v>
      </c>
      <c r="L219" s="3">
        <f t="shared" si="22"/>
        <v>273.4472222222222</v>
      </c>
      <c r="M219">
        <f t="shared" si="23"/>
        <v>506.0232561258566</v>
      </c>
      <c r="N219">
        <f t="shared" si="24"/>
        <v>118.0501780623695</v>
      </c>
    </row>
    <row r="220" spans="1:14" ht="12.75">
      <c r="A220" t="s">
        <v>62</v>
      </c>
      <c r="B220" s="1">
        <v>36798</v>
      </c>
      <c r="C220" s="2">
        <v>0.4489351851851852</v>
      </c>
      <c r="D220" t="s">
        <v>426</v>
      </c>
      <c r="E220">
        <v>0.671</v>
      </c>
      <c r="F220">
        <v>9.148</v>
      </c>
      <c r="G220" t="s">
        <v>427</v>
      </c>
      <c r="H220">
        <v>1.66</v>
      </c>
      <c r="I220">
        <v>72.6101</v>
      </c>
      <c r="K220" s="2">
        <v>0.449305555555556</v>
      </c>
      <c r="L220" s="3">
        <f t="shared" si="22"/>
        <v>273.44930555555555</v>
      </c>
      <c r="M220">
        <f t="shared" si="23"/>
        <v>490.7659500274942</v>
      </c>
      <c r="N220">
        <f t="shared" si="24"/>
        <v>114.53710308045098</v>
      </c>
    </row>
    <row r="221" spans="1:14" ht="12.75">
      <c r="A221" t="s">
        <v>63</v>
      </c>
      <c r="B221" s="1">
        <v>36798</v>
      </c>
      <c r="C221" s="2">
        <v>0.4510185185185185</v>
      </c>
      <c r="D221" t="s">
        <v>426</v>
      </c>
      <c r="E221">
        <v>0.671</v>
      </c>
      <c r="F221">
        <v>9.6839</v>
      </c>
      <c r="G221" t="s">
        <v>427</v>
      </c>
      <c r="H221">
        <v>1.66</v>
      </c>
      <c r="I221">
        <v>74.1811</v>
      </c>
      <c r="K221" s="2">
        <v>0.451388888888889</v>
      </c>
      <c r="L221" s="3">
        <f t="shared" si="22"/>
        <v>273.4513888888889</v>
      </c>
      <c r="M221">
        <f t="shared" si="23"/>
        <v>519.5155644371722</v>
      </c>
      <c r="N221">
        <f t="shared" si="24"/>
        <v>116.39480303554674</v>
      </c>
    </row>
    <row r="222" spans="1:14" ht="12.75">
      <c r="A222" t="s">
        <v>64</v>
      </c>
      <c r="B222" s="1">
        <v>36798</v>
      </c>
      <c r="C222" s="2">
        <v>0.45310185185185187</v>
      </c>
      <c r="D222" t="s">
        <v>426</v>
      </c>
      <c r="E222">
        <v>0.671</v>
      </c>
      <c r="F222">
        <v>9.218</v>
      </c>
      <c r="G222" t="s">
        <v>427</v>
      </c>
      <c r="H222">
        <v>1.66</v>
      </c>
      <c r="I222">
        <v>74.1244</v>
      </c>
      <c r="K222" s="2">
        <v>0.453472222222222</v>
      </c>
      <c r="L222" s="3">
        <f t="shared" si="22"/>
        <v>273.4534722222222</v>
      </c>
      <c r="M222">
        <f t="shared" si="23"/>
        <v>494.5212644680194</v>
      </c>
      <c r="N222">
        <f t="shared" si="24"/>
        <v>116.32775555785483</v>
      </c>
    </row>
    <row r="223" spans="1:14" ht="12.75">
      <c r="A223" t="s">
        <v>65</v>
      </c>
      <c r="B223" s="1">
        <v>36798</v>
      </c>
      <c r="C223" s="2">
        <v>0.4551851851851852</v>
      </c>
      <c r="D223" t="s">
        <v>426</v>
      </c>
      <c r="E223">
        <v>0.671</v>
      </c>
      <c r="F223">
        <v>9.5727</v>
      </c>
      <c r="G223" t="s">
        <v>427</v>
      </c>
      <c r="H223">
        <v>1.66</v>
      </c>
      <c r="I223">
        <v>71.6167</v>
      </c>
      <c r="K223" s="2">
        <v>0.455555555555556</v>
      </c>
      <c r="L223" s="3">
        <f t="shared" si="22"/>
        <v>273.4555555555556</v>
      </c>
      <c r="M223">
        <f t="shared" si="23"/>
        <v>513.549979211652</v>
      </c>
      <c r="N223">
        <f t="shared" si="24"/>
        <v>113.3624123513662</v>
      </c>
    </row>
    <row r="224" spans="1:14" ht="12.75">
      <c r="A224" t="s">
        <v>66</v>
      </c>
      <c r="B224" s="1">
        <v>36798</v>
      </c>
      <c r="C224" s="2">
        <v>0.4572800925925926</v>
      </c>
      <c r="D224" t="s">
        <v>426</v>
      </c>
      <c r="E224">
        <v>0.671</v>
      </c>
      <c r="F224">
        <v>8.9064</v>
      </c>
      <c r="G224" t="s">
        <v>427</v>
      </c>
      <c r="H224">
        <v>1.661</v>
      </c>
      <c r="I224">
        <v>74.227</v>
      </c>
      <c r="K224" s="2">
        <v>0.457638888888889</v>
      </c>
      <c r="L224" s="3">
        <f t="shared" si="22"/>
        <v>273.4576388888889</v>
      </c>
      <c r="M224">
        <f t="shared" si="23"/>
        <v>477.8047504727672</v>
      </c>
      <c r="N224">
        <f t="shared" si="24"/>
        <v>116.44907956510681</v>
      </c>
    </row>
    <row r="225" spans="1:14" ht="12.75">
      <c r="A225" t="s">
        <v>67</v>
      </c>
      <c r="B225" s="1">
        <v>36798</v>
      </c>
      <c r="C225" s="2">
        <v>0.4593634259259259</v>
      </c>
      <c r="D225" t="s">
        <v>426</v>
      </c>
      <c r="E225">
        <v>0.671</v>
      </c>
      <c r="F225">
        <v>9.4483</v>
      </c>
      <c r="G225" t="s">
        <v>427</v>
      </c>
      <c r="H225">
        <v>1.66</v>
      </c>
      <c r="I225">
        <v>74.3442</v>
      </c>
      <c r="K225" s="2">
        <v>0.459722222222222</v>
      </c>
      <c r="L225" s="3">
        <f t="shared" si="22"/>
        <v>273.45972222222224</v>
      </c>
      <c r="M225">
        <f t="shared" si="23"/>
        <v>506.8762489773473</v>
      </c>
      <c r="N225">
        <f t="shared" si="24"/>
        <v>116.58766800224063</v>
      </c>
    </row>
    <row r="226" spans="1:14" ht="12.75">
      <c r="A226" t="s">
        <v>68</v>
      </c>
      <c r="B226" s="1">
        <v>36798</v>
      </c>
      <c r="C226" s="2">
        <v>0.46144675925925926</v>
      </c>
      <c r="D226" t="s">
        <v>426</v>
      </c>
      <c r="E226">
        <v>0.67</v>
      </c>
      <c r="F226">
        <v>10.1671</v>
      </c>
      <c r="G226" t="s">
        <v>427</v>
      </c>
      <c r="H226">
        <v>1.66</v>
      </c>
      <c r="I226">
        <v>73.5794</v>
      </c>
      <c r="K226" s="2">
        <v>0.461805555555556</v>
      </c>
      <c r="L226" s="3">
        <f t="shared" si="22"/>
        <v>273.46180555555554</v>
      </c>
      <c r="M226">
        <f t="shared" si="23"/>
        <v>545.4379635466262</v>
      </c>
      <c r="N226">
        <f t="shared" si="24"/>
        <v>115.68329567527869</v>
      </c>
    </row>
    <row r="227" spans="1:14" ht="12.75">
      <c r="A227" t="s">
        <v>434</v>
      </c>
      <c r="B227" s="1">
        <v>36798</v>
      </c>
      <c r="C227">
        <f>AVERAGE(C226,C228)</f>
        <v>0.4635300925925926</v>
      </c>
      <c r="D227" t="s">
        <v>426</v>
      </c>
      <c r="E227" t="s">
        <v>434</v>
      </c>
      <c r="F227" t="s">
        <v>434</v>
      </c>
      <c r="G227" t="s">
        <v>427</v>
      </c>
      <c r="H227" t="s">
        <v>434</v>
      </c>
      <c r="I227" t="s">
        <v>434</v>
      </c>
      <c r="K227" s="2">
        <v>0.463888888888889</v>
      </c>
      <c r="L227" s="3">
        <f t="shared" si="22"/>
        <v>273.4638888888889</v>
      </c>
      <c r="M227" t="s">
        <v>434</v>
      </c>
      <c r="N227" t="s">
        <v>434</v>
      </c>
    </row>
    <row r="228" spans="1:14" ht="12.75">
      <c r="A228" t="s">
        <v>69</v>
      </c>
      <c r="B228" s="1">
        <v>36798</v>
      </c>
      <c r="C228" s="2">
        <v>0.4656134259259259</v>
      </c>
      <c r="D228" t="s">
        <v>426</v>
      </c>
      <c r="E228">
        <v>0.671</v>
      </c>
      <c r="F228">
        <v>9.6376</v>
      </c>
      <c r="G228" t="s">
        <v>427</v>
      </c>
      <c r="H228">
        <v>1.66</v>
      </c>
      <c r="I228">
        <v>70.0607</v>
      </c>
      <c r="K228" s="2">
        <v>0.465972222222222</v>
      </c>
      <c r="L228" s="3">
        <f t="shared" si="22"/>
        <v>273.4659722222222</v>
      </c>
      <c r="M228">
        <f t="shared" si="23"/>
        <v>517.0316921715106</v>
      </c>
      <c r="N228">
        <f>(277-103)/(-62+(AVERAGE($P$207,$P$367)))*I228+277-((277-103)/(-62+(AVERAGE($P$207,$P$367)))*210)</f>
        <v>111.52244982423124</v>
      </c>
    </row>
    <row r="229" spans="1:14" ht="12.75">
      <c r="A229" t="s">
        <v>70</v>
      </c>
      <c r="B229" s="1">
        <v>36798</v>
      </c>
      <c r="C229" s="2">
        <v>0.4676967592592593</v>
      </c>
      <c r="D229" t="s">
        <v>426</v>
      </c>
      <c r="E229">
        <v>0.671</v>
      </c>
      <c r="F229">
        <v>9.1748</v>
      </c>
      <c r="G229" t="s">
        <v>427</v>
      </c>
      <c r="H229">
        <v>1.661</v>
      </c>
      <c r="I229">
        <v>71.4325</v>
      </c>
      <c r="K229" s="2">
        <v>0.468055555555556</v>
      </c>
      <c r="L229" s="3">
        <f t="shared" si="22"/>
        <v>273.46805555555557</v>
      </c>
      <c r="M229">
        <f t="shared" si="23"/>
        <v>492.2036989847238</v>
      </c>
      <c r="N229">
        <f>(277-103)/(-62+(AVERAGE($P$207,$P$367)))*I229+277-((277-103)/(-62+(AVERAGE($P$207,$P$367)))*210)</f>
        <v>113.14459673600746</v>
      </c>
    </row>
    <row r="230" spans="1:14" ht="12.75">
      <c r="A230" t="s">
        <v>71</v>
      </c>
      <c r="B230" s="1">
        <v>36798</v>
      </c>
      <c r="C230" s="2">
        <v>0.46978009259259257</v>
      </c>
      <c r="D230" t="s">
        <v>426</v>
      </c>
      <c r="E230">
        <v>0.67</v>
      </c>
      <c r="F230">
        <v>9.7537</v>
      </c>
      <c r="G230" t="s">
        <v>427</v>
      </c>
      <c r="H230">
        <v>1.66</v>
      </c>
      <c r="I230">
        <v>74.2321</v>
      </c>
      <c r="K230" s="2">
        <v>0.470138888888889</v>
      </c>
      <c r="L230" s="3">
        <f>B210-DATE(1999,12,31)+K210</f>
        <v>273.42847222222224</v>
      </c>
      <c r="M230">
        <f>500*F210/AVERAGE($Q$367,$Q$207)</f>
        <v>504.3226351577903</v>
      </c>
      <c r="N230">
        <f>(277-103)/(-62+(AVERAGE($P$207,$P$367)))*I210+277-((277-103)/(-62+(AVERAGE($P$207,$P$367)))*210)</f>
        <v>116.03461499842248</v>
      </c>
    </row>
    <row r="231" spans="1:14" ht="12.75">
      <c r="A231" t="s">
        <v>72</v>
      </c>
      <c r="B231" s="1">
        <v>36798</v>
      </c>
      <c r="C231" s="2">
        <v>0.471875</v>
      </c>
      <c r="D231" t="s">
        <v>426</v>
      </c>
      <c r="E231">
        <v>0.671</v>
      </c>
      <c r="F231">
        <v>9.2131</v>
      </c>
      <c r="G231" t="s">
        <v>427</v>
      </c>
      <c r="H231">
        <v>1.663</v>
      </c>
      <c r="I231">
        <v>70.9279</v>
      </c>
      <c r="K231" s="2">
        <v>0.472222222222222</v>
      </c>
      <c r="L231" s="3">
        <f t="shared" si="22"/>
        <v>273.47222222222223</v>
      </c>
      <c r="M231">
        <f t="shared" si="23"/>
        <v>494.2583924571827</v>
      </c>
      <c r="N231">
        <f>(277-103)/(-62+(AVERAGE($P$207,$P$367)))*I231+277-((277-103)/(-62+(AVERAGE($P$207,$P$367)))*210)</f>
        <v>112.54790965940569</v>
      </c>
    </row>
    <row r="232" spans="1:14" ht="12.75">
      <c r="A232" t="s">
        <v>434</v>
      </c>
      <c r="B232" s="1">
        <v>36798</v>
      </c>
      <c r="C232">
        <f>AVERAGE(C231,C233)</f>
        <v>0.4739872685185185</v>
      </c>
      <c r="D232" t="s">
        <v>426</v>
      </c>
      <c r="E232" t="s">
        <v>434</v>
      </c>
      <c r="F232" t="s">
        <v>434</v>
      </c>
      <c r="G232" t="s">
        <v>427</v>
      </c>
      <c r="H232" t="s">
        <v>434</v>
      </c>
      <c r="I232" t="s">
        <v>434</v>
      </c>
      <c r="K232" s="2">
        <v>0.474305555555555</v>
      </c>
      <c r="L232" s="3">
        <f t="shared" si="22"/>
        <v>273.47430555555553</v>
      </c>
      <c r="M232" t="s">
        <v>434</v>
      </c>
      <c r="N232" t="s">
        <v>434</v>
      </c>
    </row>
    <row r="233" spans="1:14" ht="12.75">
      <c r="A233" t="s">
        <v>73</v>
      </c>
      <c r="B233" s="1">
        <v>36798</v>
      </c>
      <c r="C233" s="2">
        <v>0.47609953703703706</v>
      </c>
      <c r="D233" t="s">
        <v>426</v>
      </c>
      <c r="E233">
        <v>0.671</v>
      </c>
      <c r="F233">
        <v>9.3617</v>
      </c>
      <c r="G233" t="s">
        <v>427</v>
      </c>
      <c r="H233">
        <v>1.665</v>
      </c>
      <c r="I233">
        <v>72.4426</v>
      </c>
      <c r="K233" s="2">
        <v>0.476388888888889</v>
      </c>
      <c r="L233" s="3">
        <f t="shared" si="22"/>
        <v>273.4763888888889</v>
      </c>
      <c r="M233">
        <f t="shared" si="23"/>
        <v>502.2303885409262</v>
      </c>
      <c r="N233">
        <f aca="true" t="shared" si="25" ref="N233:N238">(277-103)/(-62+(AVERAGE($P$207,$P$367)))*I233+277-((277-103)/(-62+(AVERAGE($P$207,$P$367)))*210)</f>
        <v>114.33903513488852</v>
      </c>
    </row>
    <row r="234" spans="1:14" ht="12.75">
      <c r="A234" t="s">
        <v>74</v>
      </c>
      <c r="B234" s="1">
        <v>36798</v>
      </c>
      <c r="C234" s="2">
        <v>0.478125</v>
      </c>
      <c r="D234" t="s">
        <v>426</v>
      </c>
      <c r="E234">
        <v>0.671</v>
      </c>
      <c r="F234">
        <v>9.1609</v>
      </c>
      <c r="G234" t="s">
        <v>427</v>
      </c>
      <c r="H234">
        <v>1.661</v>
      </c>
      <c r="I234">
        <v>74.3302</v>
      </c>
      <c r="K234" s="2">
        <v>0.478472222222222</v>
      </c>
      <c r="L234" s="3">
        <f t="shared" si="22"/>
        <v>273.4784722222222</v>
      </c>
      <c r="M234">
        <f t="shared" si="23"/>
        <v>491.45800083153387</v>
      </c>
      <c r="N234">
        <f t="shared" si="25"/>
        <v>116.5711130694772</v>
      </c>
    </row>
    <row r="235" spans="1:14" ht="12.75">
      <c r="A235" t="s">
        <v>75</v>
      </c>
      <c r="B235" s="1">
        <v>36798</v>
      </c>
      <c r="C235" s="2">
        <v>0.48020833333333335</v>
      </c>
      <c r="D235" t="s">
        <v>426</v>
      </c>
      <c r="E235">
        <v>0.671</v>
      </c>
      <c r="F235">
        <v>10.2089</v>
      </c>
      <c r="G235" t="s">
        <v>427</v>
      </c>
      <c r="H235">
        <v>1.661</v>
      </c>
      <c r="I235">
        <v>76.8759</v>
      </c>
      <c r="K235" s="2">
        <v>0.480555555555555</v>
      </c>
      <c r="L235" s="3">
        <f t="shared" si="22"/>
        <v>273.48055555555555</v>
      </c>
      <c r="M235">
        <f t="shared" si="23"/>
        <v>547.6804227411112</v>
      </c>
      <c r="N235">
        <f t="shared" si="25"/>
        <v>119.58139109346658</v>
      </c>
    </row>
    <row r="236" spans="1:14" ht="12.75">
      <c r="A236" t="s">
        <v>76</v>
      </c>
      <c r="B236" s="1">
        <v>36798</v>
      </c>
      <c r="C236" s="2">
        <v>0.4822916666666666</v>
      </c>
      <c r="D236" t="s">
        <v>426</v>
      </c>
      <c r="E236">
        <v>0.671</v>
      </c>
      <c r="F236">
        <v>9.3705</v>
      </c>
      <c r="G236" t="s">
        <v>427</v>
      </c>
      <c r="H236">
        <v>1.665</v>
      </c>
      <c r="I236">
        <v>73.3381</v>
      </c>
      <c r="K236" s="2">
        <v>0.482638888888889</v>
      </c>
      <c r="L236" s="3">
        <f t="shared" si="22"/>
        <v>273.4826388888889</v>
      </c>
      <c r="M236">
        <f t="shared" si="23"/>
        <v>502.70248521344934</v>
      </c>
      <c r="N236">
        <f t="shared" si="25"/>
        <v>115.39795958414905</v>
      </c>
    </row>
    <row r="237" spans="1:14" ht="12.75">
      <c r="A237" t="s">
        <v>77</v>
      </c>
      <c r="B237" s="1">
        <v>36798</v>
      </c>
      <c r="C237" s="2">
        <v>0.484375</v>
      </c>
      <c r="D237" t="s">
        <v>426</v>
      </c>
      <c r="E237">
        <v>0.67</v>
      </c>
      <c r="F237">
        <v>9.0476</v>
      </c>
      <c r="G237" t="s">
        <v>427</v>
      </c>
      <c r="H237">
        <v>1.661</v>
      </c>
      <c r="I237">
        <v>72.7722</v>
      </c>
      <c r="K237" s="2">
        <v>0.484722222222222</v>
      </c>
      <c r="L237" s="3">
        <f t="shared" si="22"/>
        <v>273.4847222222222</v>
      </c>
      <c r="M237">
        <f t="shared" si="23"/>
        <v>485.379756172798</v>
      </c>
      <c r="N237">
        <f t="shared" si="25"/>
        <v>114.72878555194748</v>
      </c>
    </row>
    <row r="238" spans="1:14" ht="12.75">
      <c r="A238" t="s">
        <v>78</v>
      </c>
      <c r="B238" s="1">
        <v>36798</v>
      </c>
      <c r="C238" s="2">
        <v>0.4864699074074074</v>
      </c>
      <c r="D238" t="s">
        <v>426</v>
      </c>
      <c r="E238">
        <v>0.671</v>
      </c>
      <c r="F238">
        <v>9.1611</v>
      </c>
      <c r="G238" t="s">
        <v>427</v>
      </c>
      <c r="H238">
        <v>1.661</v>
      </c>
      <c r="I238">
        <v>69.3127</v>
      </c>
      <c r="K238" s="2">
        <v>0.486805555555555</v>
      </c>
      <c r="L238" s="3">
        <f t="shared" si="22"/>
        <v>273.4868055555556</v>
      </c>
      <c r="M238">
        <f t="shared" si="23"/>
        <v>491.46873030136385</v>
      </c>
      <c r="N238">
        <f t="shared" si="25"/>
        <v>110.63794341658539</v>
      </c>
    </row>
    <row r="239" spans="1:14" ht="12.75">
      <c r="A239" t="s">
        <v>434</v>
      </c>
      <c r="B239" s="1">
        <v>36798</v>
      </c>
      <c r="C239">
        <f>AVERAGE(C238,C240)</f>
        <v>0.48855324074074075</v>
      </c>
      <c r="D239" t="s">
        <v>426</v>
      </c>
      <c r="E239" t="s">
        <v>434</v>
      </c>
      <c r="F239" t="s">
        <v>434</v>
      </c>
      <c r="G239" t="s">
        <v>427</v>
      </c>
      <c r="H239" t="s">
        <v>434</v>
      </c>
      <c r="I239" t="s">
        <v>434</v>
      </c>
      <c r="K239" s="2">
        <v>0.488888888888889</v>
      </c>
      <c r="L239" s="3">
        <f t="shared" si="22"/>
        <v>273.4888888888889</v>
      </c>
      <c r="M239" t="s">
        <v>434</v>
      </c>
      <c r="N239" t="s">
        <v>434</v>
      </c>
    </row>
    <row r="240" spans="1:14" ht="12.75">
      <c r="A240" t="s">
        <v>79</v>
      </c>
      <c r="B240" s="1">
        <v>36798</v>
      </c>
      <c r="C240" s="2">
        <v>0.49063657407407407</v>
      </c>
      <c r="D240" t="s">
        <v>426</v>
      </c>
      <c r="E240">
        <v>0.673</v>
      </c>
      <c r="F240">
        <v>9.2426</v>
      </c>
      <c r="G240" t="s">
        <v>427</v>
      </c>
      <c r="H240">
        <v>1.663</v>
      </c>
      <c r="I240">
        <v>69.5386</v>
      </c>
      <c r="K240" s="2">
        <v>0.490972222222222</v>
      </c>
      <c r="L240" s="3">
        <f t="shared" si="22"/>
        <v>273.49097222222224</v>
      </c>
      <c r="M240">
        <f t="shared" si="23"/>
        <v>495.8409892571183</v>
      </c>
      <c r="N240">
        <f aca="true" t="shared" si="26" ref="N240:N281">(277-103)/(-62+(AVERAGE($P$207,$P$367)))*I240+277-((277-103)/(-62+(AVERAGE($P$207,$P$367)))*210)</f>
        <v>110.90506908167524</v>
      </c>
    </row>
    <row r="241" spans="1:14" ht="12.75">
      <c r="A241" t="s">
        <v>80</v>
      </c>
      <c r="B241" s="1">
        <v>36798</v>
      </c>
      <c r="C241" s="2">
        <v>0.4927199074074074</v>
      </c>
      <c r="D241" t="s">
        <v>426</v>
      </c>
      <c r="E241">
        <v>0.671</v>
      </c>
      <c r="F241">
        <v>9.1689</v>
      </c>
      <c r="G241" t="s">
        <v>427</v>
      </c>
      <c r="H241">
        <v>1.66</v>
      </c>
      <c r="I241">
        <v>73.0155</v>
      </c>
      <c r="K241" s="2">
        <v>0.493055555555555</v>
      </c>
      <c r="L241" s="3">
        <f t="shared" si="22"/>
        <v>273.49305555555554</v>
      </c>
      <c r="M241">
        <f t="shared" si="23"/>
        <v>491.8871796247368</v>
      </c>
      <c r="N241">
        <f t="shared" si="26"/>
        <v>115.01648663347183</v>
      </c>
    </row>
    <row r="242" spans="1:14" ht="12.75">
      <c r="A242" t="s">
        <v>81</v>
      </c>
      <c r="B242" s="1">
        <v>36798</v>
      </c>
      <c r="C242" s="2">
        <v>0.4948032407407407</v>
      </c>
      <c r="D242" t="s">
        <v>426</v>
      </c>
      <c r="E242">
        <v>0.671</v>
      </c>
      <c r="F242">
        <v>9.3847</v>
      </c>
      <c r="G242" t="s">
        <v>427</v>
      </c>
      <c r="H242">
        <v>1.66</v>
      </c>
      <c r="I242">
        <v>71.2789</v>
      </c>
      <c r="K242" s="2">
        <v>0.495138888888889</v>
      </c>
      <c r="L242" s="3">
        <f t="shared" si="22"/>
        <v>273.4951388888889</v>
      </c>
      <c r="M242">
        <f t="shared" si="23"/>
        <v>503.4642775713845</v>
      </c>
      <c r="N242">
        <f t="shared" si="26"/>
        <v>112.96296547368868</v>
      </c>
    </row>
    <row r="243" spans="1:14" ht="12.75">
      <c r="A243" t="s">
        <v>82</v>
      </c>
      <c r="B243" s="1">
        <v>36798</v>
      </c>
      <c r="C243" s="2">
        <v>0.49688657407407405</v>
      </c>
      <c r="D243" t="s">
        <v>426</v>
      </c>
      <c r="E243">
        <v>0.671</v>
      </c>
      <c r="F243">
        <v>9.427</v>
      </c>
      <c r="G243" t="s">
        <v>427</v>
      </c>
      <c r="H243">
        <v>1.661</v>
      </c>
      <c r="I243">
        <v>70.0087</v>
      </c>
      <c r="K243" s="2">
        <v>0.497222222222222</v>
      </c>
      <c r="L243" s="3">
        <f t="shared" si="22"/>
        <v>273.4972222222222</v>
      </c>
      <c r="M243">
        <f t="shared" si="23"/>
        <v>505.7335604404447</v>
      </c>
      <c r="N243">
        <f t="shared" si="26"/>
        <v>111.46096007396713</v>
      </c>
    </row>
    <row r="244" spans="1:14" ht="12.75">
      <c r="A244" t="s">
        <v>83</v>
      </c>
      <c r="B244" s="1">
        <v>36798</v>
      </c>
      <c r="C244" s="2">
        <v>0.49896990740740743</v>
      </c>
      <c r="D244" t="s">
        <v>426</v>
      </c>
      <c r="E244">
        <v>0.671</v>
      </c>
      <c r="F244">
        <v>9.1346</v>
      </c>
      <c r="G244" t="s">
        <v>427</v>
      </c>
      <c r="H244">
        <v>1.661</v>
      </c>
      <c r="I244">
        <v>85.7269</v>
      </c>
      <c r="K244" s="2">
        <v>0.499305555555555</v>
      </c>
      <c r="L244" s="3">
        <f t="shared" si="22"/>
        <v>273.49930555555557</v>
      </c>
      <c r="M244">
        <f t="shared" si="23"/>
        <v>490.04707554887943</v>
      </c>
      <c r="N244">
        <f t="shared" si="26"/>
        <v>130.0476560855433</v>
      </c>
    </row>
    <row r="245" spans="1:14" ht="12.75">
      <c r="A245" t="s">
        <v>84</v>
      </c>
      <c r="B245" s="1">
        <v>36798</v>
      </c>
      <c r="C245" s="2">
        <v>0.5010648148148148</v>
      </c>
      <c r="D245" t="s">
        <v>426</v>
      </c>
      <c r="E245">
        <v>0.67</v>
      </c>
      <c r="F245">
        <v>9.5867</v>
      </c>
      <c r="G245" t="s">
        <v>427</v>
      </c>
      <c r="H245">
        <v>1.661</v>
      </c>
      <c r="I245">
        <v>84.249</v>
      </c>
      <c r="K245" s="2">
        <v>0.501388888888889</v>
      </c>
      <c r="L245" s="3">
        <f t="shared" si="22"/>
        <v>273.50138888888887</v>
      </c>
      <c r="M245">
        <f t="shared" si="23"/>
        <v>514.3010420997572</v>
      </c>
      <c r="N245">
        <f t="shared" si="26"/>
        <v>128.30004643332435</v>
      </c>
    </row>
    <row r="246" spans="1:14" ht="12.75">
      <c r="A246" t="s">
        <v>85</v>
      </c>
      <c r="B246" s="1">
        <v>36798</v>
      </c>
      <c r="C246" s="2">
        <v>0.5031481481481481</v>
      </c>
      <c r="D246" t="s">
        <v>426</v>
      </c>
      <c r="E246">
        <v>0.671</v>
      </c>
      <c r="F246">
        <v>11.2994</v>
      </c>
      <c r="G246" t="s">
        <v>427</v>
      </c>
      <c r="H246">
        <v>1.663</v>
      </c>
      <c r="I246">
        <v>74.5142</v>
      </c>
      <c r="K246" s="2">
        <v>0.503472222222222</v>
      </c>
      <c r="L246" s="3">
        <f t="shared" si="22"/>
        <v>273.50347222222223</v>
      </c>
      <c r="M246">
        <f t="shared" si="23"/>
        <v>606.1828569895789</v>
      </c>
      <c r="N246">
        <f t="shared" si="26"/>
        <v>116.78869218579652</v>
      </c>
    </row>
    <row r="247" spans="1:14" ht="12.75">
      <c r="A247" t="s">
        <v>86</v>
      </c>
      <c r="B247" s="1">
        <v>36798</v>
      </c>
      <c r="C247" s="2">
        <v>0.5052314814814814</v>
      </c>
      <c r="D247" t="s">
        <v>426</v>
      </c>
      <c r="E247">
        <v>0.671</v>
      </c>
      <c r="F247">
        <v>11.113</v>
      </c>
      <c r="G247" t="s">
        <v>427</v>
      </c>
      <c r="H247">
        <v>1.663</v>
      </c>
      <c r="I247">
        <v>78.9512</v>
      </c>
      <c r="K247" s="2">
        <v>0.505555555555555</v>
      </c>
      <c r="L247" s="3">
        <f t="shared" si="22"/>
        <v>273.50555555555553</v>
      </c>
      <c r="M247">
        <f t="shared" si="23"/>
        <v>596.1829911079518</v>
      </c>
      <c r="N247">
        <f t="shared" si="26"/>
        <v>122.03542337660483</v>
      </c>
    </row>
    <row r="248" spans="1:14" ht="12.75">
      <c r="A248" t="s">
        <v>87</v>
      </c>
      <c r="B248" s="1">
        <v>36798</v>
      </c>
      <c r="C248" s="2">
        <v>0.5073148148148149</v>
      </c>
      <c r="D248" t="s">
        <v>426</v>
      </c>
      <c r="E248">
        <v>0.671</v>
      </c>
      <c r="F248">
        <v>12.0535</v>
      </c>
      <c r="G248" t="s">
        <v>427</v>
      </c>
      <c r="H248">
        <v>1.661</v>
      </c>
      <c r="I248">
        <v>71.0343</v>
      </c>
      <c r="K248" s="2">
        <v>0.507638888888889</v>
      </c>
      <c r="L248" s="3">
        <f t="shared" si="22"/>
        <v>273.5076388888889</v>
      </c>
      <c r="M248">
        <f t="shared" si="23"/>
        <v>646.6383229838655</v>
      </c>
      <c r="N248">
        <f t="shared" si="26"/>
        <v>112.67372714840772</v>
      </c>
    </row>
    <row r="249" spans="1:14" ht="12.75">
      <c r="A249" t="s">
        <v>88</v>
      </c>
      <c r="B249" s="1">
        <v>36798</v>
      </c>
      <c r="C249" s="2">
        <v>0.5093981481481481</v>
      </c>
      <c r="D249" t="s">
        <v>426</v>
      </c>
      <c r="E249">
        <v>0.671</v>
      </c>
      <c r="F249">
        <v>11.4435</v>
      </c>
      <c r="G249" t="s">
        <v>427</v>
      </c>
      <c r="H249">
        <v>1.663</v>
      </c>
      <c r="I249">
        <v>74.987</v>
      </c>
      <c r="K249" s="2">
        <v>0.509722222222222</v>
      </c>
      <c r="L249" s="3">
        <f t="shared" si="22"/>
        <v>273.5097222222222</v>
      </c>
      <c r="M249">
        <f t="shared" si="23"/>
        <v>613.9134400021459</v>
      </c>
      <c r="N249">
        <f t="shared" si="26"/>
        <v>117.34777591512128</v>
      </c>
    </row>
    <row r="250" spans="1:14" ht="12.75">
      <c r="A250" t="s">
        <v>89</v>
      </c>
      <c r="B250" s="1">
        <v>36798</v>
      </c>
      <c r="C250" s="2">
        <v>0.5114814814814815</v>
      </c>
      <c r="D250" t="s">
        <v>426</v>
      </c>
      <c r="E250">
        <v>0.671</v>
      </c>
      <c r="F250">
        <v>10.0849</v>
      </c>
      <c r="G250" t="s">
        <v>427</v>
      </c>
      <c r="H250">
        <v>1.661</v>
      </c>
      <c r="I250">
        <v>75.5044</v>
      </c>
      <c r="K250" s="2">
        <v>0.511805555555555</v>
      </c>
      <c r="L250" s="3">
        <f t="shared" si="22"/>
        <v>273.51180555555555</v>
      </c>
      <c r="M250">
        <f t="shared" si="23"/>
        <v>541.0281514464666</v>
      </c>
      <c r="N250">
        <f t="shared" si="26"/>
        <v>117.9595989302496</v>
      </c>
    </row>
    <row r="251" spans="1:14" ht="12.75">
      <c r="A251" t="s">
        <v>90</v>
      </c>
      <c r="B251" s="1">
        <v>36798</v>
      </c>
      <c r="C251" s="2">
        <v>0.5135648148148148</v>
      </c>
      <c r="D251" t="s">
        <v>426</v>
      </c>
      <c r="E251">
        <v>0.671</v>
      </c>
      <c r="F251">
        <v>9.8625</v>
      </c>
      <c r="G251" t="s">
        <v>427</v>
      </c>
      <c r="H251">
        <v>1.661</v>
      </c>
      <c r="I251">
        <v>94.6319</v>
      </c>
      <c r="K251" s="2">
        <v>0.513888888888889</v>
      </c>
      <c r="L251" s="3">
        <f t="shared" si="22"/>
        <v>273.5138888888889</v>
      </c>
      <c r="M251">
        <f t="shared" si="23"/>
        <v>529.0969809954265</v>
      </c>
      <c r="N251">
        <f t="shared" si="26"/>
        <v>140.57777581827904</v>
      </c>
    </row>
    <row r="252" spans="1:14" ht="12.75">
      <c r="A252" t="s">
        <v>91</v>
      </c>
      <c r="B252" s="1">
        <v>36798</v>
      </c>
      <c r="C252" s="2">
        <v>0.5156481481481482</v>
      </c>
      <c r="D252" t="s">
        <v>426</v>
      </c>
      <c r="E252">
        <v>0.67</v>
      </c>
      <c r="F252">
        <v>9.7738</v>
      </c>
      <c r="G252" t="s">
        <v>427</v>
      </c>
      <c r="H252">
        <v>1.661</v>
      </c>
      <c r="I252">
        <v>101.5622</v>
      </c>
      <c r="K252" s="2">
        <v>0.515972222222222</v>
      </c>
      <c r="L252" s="3">
        <f t="shared" si="22"/>
        <v>273.5159722222222</v>
      </c>
      <c r="M252">
        <f t="shared" si="23"/>
        <v>524.3384611257895</v>
      </c>
      <c r="N252">
        <f t="shared" si="26"/>
        <v>148.77282228473362</v>
      </c>
    </row>
    <row r="253" spans="1:14" ht="12.75">
      <c r="A253" t="s">
        <v>92</v>
      </c>
      <c r="B253" s="1">
        <v>36798</v>
      </c>
      <c r="C253" s="2">
        <v>0.5177430555555556</v>
      </c>
      <c r="D253" t="s">
        <v>426</v>
      </c>
      <c r="E253">
        <v>0.671</v>
      </c>
      <c r="F253">
        <v>9.3674</v>
      </c>
      <c r="G253" t="s">
        <v>427</v>
      </c>
      <c r="H253">
        <v>1.663</v>
      </c>
      <c r="I253">
        <v>97.1858</v>
      </c>
      <c r="K253" s="2">
        <v>0.518055555555555</v>
      </c>
      <c r="L253" s="3">
        <f t="shared" si="22"/>
        <v>273.5180555555556</v>
      </c>
      <c r="M253">
        <f t="shared" si="23"/>
        <v>502.5361784310832</v>
      </c>
      <c r="N253">
        <f t="shared" si="26"/>
        <v>143.59775030288696</v>
      </c>
    </row>
    <row r="254" spans="1:14" ht="12.75">
      <c r="A254" t="s">
        <v>93</v>
      </c>
      <c r="B254" s="1">
        <v>36798</v>
      </c>
      <c r="C254" s="2">
        <v>0.5198263888888889</v>
      </c>
      <c r="D254" t="s">
        <v>426</v>
      </c>
      <c r="E254">
        <v>0.673</v>
      </c>
      <c r="F254">
        <v>8.874</v>
      </c>
      <c r="G254" t="s">
        <v>427</v>
      </c>
      <c r="H254">
        <v>1.665</v>
      </c>
      <c r="I254">
        <v>97.0087</v>
      </c>
      <c r="K254" s="2">
        <v>0.520138888888888</v>
      </c>
      <c r="L254" s="3">
        <f t="shared" si="22"/>
        <v>273.5201388888889</v>
      </c>
      <c r="M254">
        <f t="shared" si="23"/>
        <v>476.0665763602955</v>
      </c>
      <c r="N254">
        <f t="shared" si="26"/>
        <v>143.38833040342965</v>
      </c>
    </row>
    <row r="255" spans="1:14" ht="12.75">
      <c r="A255" t="s">
        <v>94</v>
      </c>
      <c r="B255" s="1">
        <v>36798</v>
      </c>
      <c r="C255" s="2">
        <v>0.5219097222222222</v>
      </c>
      <c r="D255" t="s">
        <v>426</v>
      </c>
      <c r="E255">
        <v>0.67</v>
      </c>
      <c r="F255">
        <v>9.2543</v>
      </c>
      <c r="G255" t="s">
        <v>427</v>
      </c>
      <c r="H255">
        <v>1.663</v>
      </c>
      <c r="I255">
        <v>92.3313</v>
      </c>
      <c r="K255" s="2">
        <v>0.522222222222222</v>
      </c>
      <c r="L255" s="3">
        <f t="shared" si="22"/>
        <v>273.52222222222224</v>
      </c>
      <c r="M255">
        <f t="shared" si="23"/>
        <v>496.46866324217757</v>
      </c>
      <c r="N255">
        <f t="shared" si="26"/>
        <v>137.85732736716935</v>
      </c>
    </row>
    <row r="256" spans="1:14" ht="12.75">
      <c r="A256" t="s">
        <v>95</v>
      </c>
      <c r="B256" s="1">
        <v>36798</v>
      </c>
      <c r="C256" s="2">
        <v>0.5239930555555555</v>
      </c>
      <c r="D256" t="s">
        <v>426</v>
      </c>
      <c r="E256">
        <v>0.671</v>
      </c>
      <c r="F256">
        <v>9.1031</v>
      </c>
      <c r="G256" t="s">
        <v>427</v>
      </c>
      <c r="H256">
        <v>1.663</v>
      </c>
      <c r="I256">
        <v>86.4627</v>
      </c>
      <c r="K256" s="2">
        <v>0.524305555555555</v>
      </c>
      <c r="L256" s="3">
        <f t="shared" si="22"/>
        <v>273.52430555555554</v>
      </c>
      <c r="M256">
        <f t="shared" si="23"/>
        <v>488.35718405064307</v>
      </c>
      <c r="N256">
        <f t="shared" si="26"/>
        <v>130.91773605178108</v>
      </c>
    </row>
    <row r="257" spans="1:14" ht="12.75">
      <c r="A257" t="s">
        <v>96</v>
      </c>
      <c r="B257" s="1">
        <v>36798</v>
      </c>
      <c r="C257" s="2">
        <v>0.5260763888888889</v>
      </c>
      <c r="D257" t="s">
        <v>426</v>
      </c>
      <c r="E257">
        <v>0.671</v>
      </c>
      <c r="F257">
        <v>9.2362</v>
      </c>
      <c r="G257" t="s">
        <v>427</v>
      </c>
      <c r="H257">
        <v>1.663</v>
      </c>
      <c r="I257">
        <v>91.3692</v>
      </c>
      <c r="K257" s="2">
        <v>0.526388888888889</v>
      </c>
      <c r="L257" s="3">
        <f t="shared" si="22"/>
        <v>273.5263888888889</v>
      </c>
      <c r="M257">
        <f t="shared" si="23"/>
        <v>495.497646222556</v>
      </c>
      <c r="N257">
        <f t="shared" si="26"/>
        <v>136.7196487377628</v>
      </c>
    </row>
    <row r="258" spans="1:14" ht="12.75">
      <c r="A258" t="s">
        <v>97</v>
      </c>
      <c r="B258" s="1">
        <v>36798</v>
      </c>
      <c r="C258" s="2">
        <v>0.5281597222222222</v>
      </c>
      <c r="D258" t="s">
        <v>426</v>
      </c>
      <c r="E258">
        <v>0.671</v>
      </c>
      <c r="F258">
        <v>9.1333</v>
      </c>
      <c r="G258" t="s">
        <v>427</v>
      </c>
      <c r="H258">
        <v>1.661</v>
      </c>
      <c r="I258">
        <v>91.6775</v>
      </c>
      <c r="K258" s="2">
        <v>0.528472222222222</v>
      </c>
      <c r="L258" s="3">
        <f t="shared" si="22"/>
        <v>273.5284722222222</v>
      </c>
      <c r="M258">
        <f t="shared" si="23"/>
        <v>489.977333994984</v>
      </c>
      <c r="N258">
        <f t="shared" si="26"/>
        <v>137.08421200711737</v>
      </c>
    </row>
    <row r="259" spans="1:14" ht="12.75">
      <c r="A259" t="s">
        <v>98</v>
      </c>
      <c r="B259" s="1">
        <v>36798</v>
      </c>
      <c r="C259" s="2">
        <v>0.5302430555555556</v>
      </c>
      <c r="D259" t="s">
        <v>426</v>
      </c>
      <c r="E259">
        <v>0.673</v>
      </c>
      <c r="F259">
        <v>9.7372</v>
      </c>
      <c r="G259" t="s">
        <v>427</v>
      </c>
      <c r="H259">
        <v>1.665</v>
      </c>
      <c r="I259">
        <v>92.5935</v>
      </c>
      <c r="K259" s="2">
        <v>0.530555555555555</v>
      </c>
      <c r="L259" s="3">
        <f t="shared" si="22"/>
        <v>273.53055555555557</v>
      </c>
      <c r="M259">
        <f t="shared" si="23"/>
        <v>522.3749681468863</v>
      </c>
      <c r="N259">
        <f t="shared" si="26"/>
        <v>138.16737760792435</v>
      </c>
    </row>
    <row r="260" spans="1:14" ht="12.75">
      <c r="A260" t="s">
        <v>99</v>
      </c>
      <c r="B260" s="1">
        <v>36798</v>
      </c>
      <c r="C260" s="2">
        <v>0.532337962962963</v>
      </c>
      <c r="D260" t="s">
        <v>426</v>
      </c>
      <c r="E260">
        <v>0.671</v>
      </c>
      <c r="F260">
        <v>8.8777</v>
      </c>
      <c r="G260" t="s">
        <v>427</v>
      </c>
      <c r="H260">
        <v>1.663</v>
      </c>
      <c r="I260">
        <v>99.7267</v>
      </c>
      <c r="K260" s="2">
        <v>0.532638888888889</v>
      </c>
      <c r="L260" s="3">
        <f t="shared" si="22"/>
        <v>273.53263888888887</v>
      </c>
      <c r="M260">
        <f t="shared" si="23"/>
        <v>476.26507155215194</v>
      </c>
      <c r="N260">
        <f t="shared" si="26"/>
        <v>146.60235234992885</v>
      </c>
    </row>
    <row r="261" spans="1:14" ht="12.75">
      <c r="A261" t="s">
        <v>100</v>
      </c>
      <c r="B261" s="1">
        <v>36798</v>
      </c>
      <c r="C261" s="2">
        <v>0.5344212962962963</v>
      </c>
      <c r="D261" t="s">
        <v>426</v>
      </c>
      <c r="E261">
        <v>0.671</v>
      </c>
      <c r="F261">
        <v>9.8033</v>
      </c>
      <c r="G261" t="s">
        <v>427</v>
      </c>
      <c r="H261">
        <v>1.663</v>
      </c>
      <c r="I261">
        <v>94.7449</v>
      </c>
      <c r="K261" s="2">
        <v>0.534722222222222</v>
      </c>
      <c r="L261" s="3">
        <f t="shared" si="22"/>
        <v>273.53472222222223</v>
      </c>
      <c r="M261">
        <f t="shared" si="23"/>
        <v>525.9210579257251</v>
      </c>
      <c r="N261">
        <f t="shared" si="26"/>
        <v>140.71139777558383</v>
      </c>
    </row>
    <row r="262" spans="1:14" ht="12.75">
      <c r="A262" t="s">
        <v>101</v>
      </c>
      <c r="B262" s="1">
        <v>36798</v>
      </c>
      <c r="C262" s="2">
        <v>0.5365046296296296</v>
      </c>
      <c r="D262" t="s">
        <v>426</v>
      </c>
      <c r="E262">
        <v>0.671</v>
      </c>
      <c r="F262">
        <v>9.043</v>
      </c>
      <c r="G262" t="s">
        <v>427</v>
      </c>
      <c r="H262">
        <v>1.663</v>
      </c>
      <c r="I262">
        <v>99.1563</v>
      </c>
      <c r="K262" s="2">
        <v>0.536805555555555</v>
      </c>
      <c r="L262" s="3">
        <f aca="true" t="shared" si="27" ref="L262:L325">B262-DATE(1999,12,31)+K262</f>
        <v>273.53680555555553</v>
      </c>
      <c r="M262">
        <f t="shared" si="23"/>
        <v>485.1329783667064</v>
      </c>
      <c r="N262">
        <f t="shared" si="26"/>
        <v>145.92785708933903</v>
      </c>
    </row>
    <row r="263" spans="1:14" ht="12.75">
      <c r="A263" t="s">
        <v>102</v>
      </c>
      <c r="B263" s="1">
        <v>36798</v>
      </c>
      <c r="C263" s="2">
        <v>0.5386458333333334</v>
      </c>
      <c r="D263" t="s">
        <v>426</v>
      </c>
      <c r="E263">
        <v>0.671</v>
      </c>
      <c r="F263">
        <v>9.4631</v>
      </c>
      <c r="G263" t="s">
        <v>427</v>
      </c>
      <c r="H263">
        <v>1.665</v>
      </c>
      <c r="I263">
        <v>105.6527</v>
      </c>
      <c r="K263" s="2">
        <v>0.538888888888889</v>
      </c>
      <c r="L263" s="3">
        <f t="shared" si="27"/>
        <v>273.5388888888889</v>
      </c>
      <c r="M263">
        <f t="shared" si="23"/>
        <v>507.6702297447727</v>
      </c>
      <c r="N263">
        <f t="shared" si="26"/>
        <v>153.6098188896472</v>
      </c>
    </row>
    <row r="264" spans="1:14" ht="12.75">
      <c r="A264" t="s">
        <v>103</v>
      </c>
      <c r="B264" s="1">
        <v>36798</v>
      </c>
      <c r="C264" s="2">
        <v>0.5406712962962963</v>
      </c>
      <c r="D264" t="s">
        <v>426</v>
      </c>
      <c r="E264">
        <v>0.671</v>
      </c>
      <c r="F264">
        <v>9.1234</v>
      </c>
      <c r="G264" t="s">
        <v>427</v>
      </c>
      <c r="H264">
        <v>1.663</v>
      </c>
      <c r="I264">
        <v>95.1749</v>
      </c>
      <c r="K264" s="2">
        <v>0.540972222222222</v>
      </c>
      <c r="L264" s="3">
        <f t="shared" si="27"/>
        <v>273.5409722222222</v>
      </c>
      <c r="M264">
        <f t="shared" si="23"/>
        <v>489.44622523839536</v>
      </c>
      <c r="N264">
        <f t="shared" si="26"/>
        <v>141.21987071046047</v>
      </c>
    </row>
    <row r="265" spans="1:14" ht="12.75">
      <c r="A265" t="s">
        <v>104</v>
      </c>
      <c r="B265" s="1">
        <v>36798</v>
      </c>
      <c r="C265" s="2">
        <v>0.5427546296296296</v>
      </c>
      <c r="D265" t="s">
        <v>426</v>
      </c>
      <c r="E265">
        <v>0.671</v>
      </c>
      <c r="F265">
        <v>9.5473</v>
      </c>
      <c r="G265" t="s">
        <v>427</v>
      </c>
      <c r="H265">
        <v>1.665</v>
      </c>
      <c r="I265">
        <v>91.5273</v>
      </c>
      <c r="K265" s="2">
        <v>0.543055555555555</v>
      </c>
      <c r="L265" s="3">
        <f t="shared" si="27"/>
        <v>273.54305555555555</v>
      </c>
      <c r="M265">
        <f t="shared" si="23"/>
        <v>512.187336543233</v>
      </c>
      <c r="N265">
        <f t="shared" si="26"/>
        <v>136.90660122846978</v>
      </c>
    </row>
    <row r="266" spans="1:14" ht="12.75">
      <c r="A266" t="s">
        <v>105</v>
      </c>
      <c r="B266" s="1">
        <v>36798</v>
      </c>
      <c r="C266" s="2">
        <v>0.5448495370370371</v>
      </c>
      <c r="D266" t="s">
        <v>426</v>
      </c>
      <c r="E266">
        <v>0.671</v>
      </c>
      <c r="F266">
        <v>10.1271</v>
      </c>
      <c r="G266" t="s">
        <v>427</v>
      </c>
      <c r="H266">
        <v>1.663</v>
      </c>
      <c r="I266">
        <v>94.875</v>
      </c>
      <c r="K266" s="2">
        <v>0.545138888888889</v>
      </c>
      <c r="L266" s="3">
        <f t="shared" si="27"/>
        <v>273.5451388888889</v>
      </c>
      <c r="M266">
        <f t="shared" si="23"/>
        <v>543.2920695806118</v>
      </c>
      <c r="N266">
        <f t="shared" si="26"/>
        <v>140.86524040076395</v>
      </c>
    </row>
    <row r="267" spans="1:14" ht="12.75">
      <c r="A267" t="s">
        <v>106</v>
      </c>
      <c r="B267" s="1">
        <v>36798</v>
      </c>
      <c r="C267" s="2">
        <v>0.5469328703703703</v>
      </c>
      <c r="D267" t="s">
        <v>426</v>
      </c>
      <c r="E267">
        <v>0.671</v>
      </c>
      <c r="F267">
        <v>9.3228</v>
      </c>
      <c r="G267" t="s">
        <v>427</v>
      </c>
      <c r="H267">
        <v>1.665</v>
      </c>
      <c r="I267">
        <v>92.2528</v>
      </c>
      <c r="K267" s="2">
        <v>0.547222222222222</v>
      </c>
      <c r="L267" s="3">
        <f t="shared" si="27"/>
        <v>273.5472222222222</v>
      </c>
      <c r="M267">
        <f t="shared" si="23"/>
        <v>500.14350665897723</v>
      </c>
      <c r="N267">
        <f t="shared" si="26"/>
        <v>137.76450149417443</v>
      </c>
    </row>
    <row r="268" spans="1:14" ht="12.75">
      <c r="A268" t="s">
        <v>107</v>
      </c>
      <c r="B268" s="1">
        <v>36798</v>
      </c>
      <c r="C268" s="2">
        <v>0.5490162037037037</v>
      </c>
      <c r="D268" t="s">
        <v>426</v>
      </c>
      <c r="E268">
        <v>0.671</v>
      </c>
      <c r="F268">
        <v>9.5095</v>
      </c>
      <c r="G268" t="s">
        <v>427</v>
      </c>
      <c r="H268">
        <v>1.665</v>
      </c>
      <c r="I268">
        <v>96.6689</v>
      </c>
      <c r="K268" s="2">
        <v>0.549305555555555</v>
      </c>
      <c r="L268" s="3">
        <f t="shared" si="27"/>
        <v>273.5493055555556</v>
      </c>
      <c r="M268">
        <f t="shared" si="23"/>
        <v>510.1594667453494</v>
      </c>
      <c r="N268">
        <f t="shared" si="26"/>
        <v>142.98651853535736</v>
      </c>
    </row>
    <row r="269" spans="1:14" ht="12.75">
      <c r="A269" t="s">
        <v>108</v>
      </c>
      <c r="B269" s="1">
        <v>36798</v>
      </c>
      <c r="C269" s="2">
        <v>0.5510995370370371</v>
      </c>
      <c r="D269" t="s">
        <v>426</v>
      </c>
      <c r="E269">
        <v>0.673</v>
      </c>
      <c r="F269">
        <v>9.5061</v>
      </c>
      <c r="G269" t="s">
        <v>427</v>
      </c>
      <c r="H269">
        <v>1.665</v>
      </c>
      <c r="I269">
        <v>103.0894</v>
      </c>
      <c r="K269" s="2">
        <v>0.551388888888888</v>
      </c>
      <c r="L269" s="3">
        <f t="shared" si="27"/>
        <v>273.5513888888889</v>
      </c>
      <c r="M269">
        <f t="shared" si="23"/>
        <v>509.9770657582382</v>
      </c>
      <c r="N269">
        <f t="shared" si="26"/>
        <v>150.57872895018383</v>
      </c>
    </row>
    <row r="270" spans="1:14" ht="12.75">
      <c r="A270" t="s">
        <v>109</v>
      </c>
      <c r="B270" s="1">
        <v>36798</v>
      </c>
      <c r="C270" s="2">
        <v>0.5531828703703704</v>
      </c>
      <c r="D270" t="s">
        <v>426</v>
      </c>
      <c r="E270">
        <v>0.671</v>
      </c>
      <c r="F270">
        <v>9.1655</v>
      </c>
      <c r="G270" t="s">
        <v>427</v>
      </c>
      <c r="H270">
        <v>1.665</v>
      </c>
      <c r="I270">
        <v>107.1617</v>
      </c>
      <c r="K270" s="2">
        <v>0.553472222222222</v>
      </c>
      <c r="L270" s="3">
        <f t="shared" si="27"/>
        <v>273.55347222222224</v>
      </c>
      <c r="M270">
        <f t="shared" si="23"/>
        <v>491.7047786376255</v>
      </c>
      <c r="N270">
        <f t="shared" si="26"/>
        <v>155.39420414250495</v>
      </c>
    </row>
    <row r="271" spans="1:14" ht="12.75">
      <c r="A271" t="s">
        <v>110</v>
      </c>
      <c r="B271" s="1">
        <v>36798</v>
      </c>
      <c r="C271" s="2">
        <v>0.5552662037037037</v>
      </c>
      <c r="D271" t="s">
        <v>426</v>
      </c>
      <c r="E271">
        <v>0.673</v>
      </c>
      <c r="F271">
        <v>9.4309</v>
      </c>
      <c r="G271" t="s">
        <v>427</v>
      </c>
      <c r="H271">
        <v>1.665</v>
      </c>
      <c r="I271">
        <v>112.7078</v>
      </c>
      <c r="K271" s="2">
        <v>0.555555555555555</v>
      </c>
      <c r="L271" s="3">
        <f t="shared" si="27"/>
        <v>273.55555555555554</v>
      </c>
      <c r="M271">
        <f t="shared" si="23"/>
        <v>505.9427851021311</v>
      </c>
      <c r="N271">
        <f t="shared" si="26"/>
        <v>161.9524407567358</v>
      </c>
    </row>
    <row r="272" spans="1:14" ht="12.75">
      <c r="A272" t="s">
        <v>111</v>
      </c>
      <c r="B272" s="1">
        <v>36798</v>
      </c>
      <c r="C272" s="2">
        <v>0.5573611111111111</v>
      </c>
      <c r="D272" t="s">
        <v>426</v>
      </c>
      <c r="E272">
        <v>0.671</v>
      </c>
      <c r="F272">
        <v>9.1627</v>
      </c>
      <c r="G272" t="s">
        <v>427</v>
      </c>
      <c r="H272">
        <v>1.665</v>
      </c>
      <c r="I272">
        <v>113.0539</v>
      </c>
      <c r="K272" s="2">
        <v>0.557638888888889</v>
      </c>
      <c r="L272" s="3">
        <f t="shared" si="27"/>
        <v>273.5576388888889</v>
      </c>
      <c r="M272">
        <f t="shared" si="23"/>
        <v>491.55456606000445</v>
      </c>
      <c r="N272">
        <f t="shared" si="26"/>
        <v>162.36170234455156</v>
      </c>
    </row>
    <row r="273" spans="1:14" ht="12.75">
      <c r="A273" t="s">
        <v>112</v>
      </c>
      <c r="B273" s="1">
        <v>36798</v>
      </c>
      <c r="C273" s="2">
        <v>0.5594444444444444</v>
      </c>
      <c r="D273" t="s">
        <v>426</v>
      </c>
      <c r="E273">
        <v>0.673</v>
      </c>
      <c r="F273">
        <v>9.7933</v>
      </c>
      <c r="G273" t="s">
        <v>427</v>
      </c>
      <c r="H273">
        <v>1.666</v>
      </c>
      <c r="I273">
        <v>114.3233</v>
      </c>
      <c r="K273" s="2">
        <v>0.559722222222222</v>
      </c>
      <c r="L273" s="3">
        <f t="shared" si="27"/>
        <v>273.5597222222222</v>
      </c>
      <c r="M273">
        <f aca="true" t="shared" si="28" ref="M273:M336">500*F273/AVERAGE($Q$367,$Q$207)</f>
        <v>525.3845844342217</v>
      </c>
      <c r="N273">
        <f t="shared" si="26"/>
        <v>163.86276174811528</v>
      </c>
    </row>
    <row r="274" spans="1:14" ht="12.75">
      <c r="A274" t="s">
        <v>113</v>
      </c>
      <c r="B274" s="1">
        <v>36798</v>
      </c>
      <c r="C274" s="2">
        <v>0.5615277777777777</v>
      </c>
      <c r="D274" t="s">
        <v>426</v>
      </c>
      <c r="E274">
        <v>0.671</v>
      </c>
      <c r="F274">
        <v>8.984</v>
      </c>
      <c r="G274" t="s">
        <v>427</v>
      </c>
      <c r="H274">
        <v>1.665</v>
      </c>
      <c r="I274">
        <v>114.5616</v>
      </c>
      <c r="K274" s="2">
        <v>0.561805555555555</v>
      </c>
      <c r="L274" s="3">
        <f t="shared" si="27"/>
        <v>273.56180555555557</v>
      </c>
      <c r="M274">
        <f t="shared" si="28"/>
        <v>481.96778476683517</v>
      </c>
      <c r="N274">
        <f t="shared" si="26"/>
        <v>164.1445503536527</v>
      </c>
    </row>
    <row r="275" spans="1:14" ht="12.75">
      <c r="A275" t="s">
        <v>114</v>
      </c>
      <c r="B275" s="1">
        <v>36798</v>
      </c>
      <c r="C275" s="2">
        <v>0.5636111111111112</v>
      </c>
      <c r="D275" t="s">
        <v>426</v>
      </c>
      <c r="E275">
        <v>0.673</v>
      </c>
      <c r="F275">
        <v>8.7849</v>
      </c>
      <c r="G275" t="s">
        <v>427</v>
      </c>
      <c r="H275">
        <v>1.665</v>
      </c>
      <c r="I275">
        <v>109.873</v>
      </c>
      <c r="K275" s="2">
        <v>0.563888888888889</v>
      </c>
      <c r="L275" s="3">
        <f t="shared" si="27"/>
        <v>273.56388888888887</v>
      </c>
      <c r="M275">
        <f t="shared" si="28"/>
        <v>471.28659755099847</v>
      </c>
      <c r="N275">
        <f t="shared" si="26"/>
        <v>158.6003033711817</v>
      </c>
    </row>
    <row r="276" spans="1:14" ht="12.75">
      <c r="A276" t="s">
        <v>115</v>
      </c>
      <c r="B276" s="1">
        <v>36798</v>
      </c>
      <c r="C276" s="2">
        <v>0.5657523148148148</v>
      </c>
      <c r="D276" t="s">
        <v>426</v>
      </c>
      <c r="E276">
        <v>0.671</v>
      </c>
      <c r="F276">
        <v>9.2109</v>
      </c>
      <c r="G276" t="s">
        <v>427</v>
      </c>
      <c r="H276">
        <v>1.665</v>
      </c>
      <c r="I276">
        <v>110.3093</v>
      </c>
      <c r="K276" s="2">
        <v>0.565972222222222</v>
      </c>
      <c r="L276" s="3">
        <f t="shared" si="27"/>
        <v>273.56597222222223</v>
      </c>
      <c r="M276">
        <f t="shared" si="28"/>
        <v>494.1403682890519</v>
      </c>
      <c r="N276">
        <f t="shared" si="26"/>
        <v>159.1162260258018</v>
      </c>
    </row>
    <row r="277" spans="1:14" ht="12.75">
      <c r="A277" t="s">
        <v>116</v>
      </c>
      <c r="B277" s="1">
        <v>36798</v>
      </c>
      <c r="C277" s="2">
        <v>0.5677777777777778</v>
      </c>
      <c r="D277" t="s">
        <v>426</v>
      </c>
      <c r="E277">
        <v>0.671</v>
      </c>
      <c r="F277">
        <v>10.0507</v>
      </c>
      <c r="G277" t="s">
        <v>427</v>
      </c>
      <c r="H277">
        <v>1.665</v>
      </c>
      <c r="I277">
        <v>111.1215</v>
      </c>
      <c r="K277" s="2">
        <v>0.568055555555555</v>
      </c>
      <c r="L277" s="3">
        <f t="shared" si="27"/>
        <v>273.56805555555553</v>
      </c>
      <c r="M277">
        <f t="shared" si="28"/>
        <v>539.1934121055243</v>
      </c>
      <c r="N277">
        <f t="shared" si="26"/>
        <v>160.07664862511993</v>
      </c>
    </row>
    <row r="278" spans="1:14" ht="12.75">
      <c r="A278" t="s">
        <v>117</v>
      </c>
      <c r="B278" s="1">
        <v>36798</v>
      </c>
      <c r="C278" s="2">
        <v>0.569861111111111</v>
      </c>
      <c r="D278" t="s">
        <v>426</v>
      </c>
      <c r="E278">
        <v>0.671</v>
      </c>
      <c r="F278">
        <v>9.4446</v>
      </c>
      <c r="G278" t="s">
        <v>427</v>
      </c>
      <c r="H278">
        <v>1.665</v>
      </c>
      <c r="I278">
        <v>109.896</v>
      </c>
      <c r="K278" s="2">
        <v>0.570138888888888</v>
      </c>
      <c r="L278" s="3">
        <f t="shared" si="27"/>
        <v>273.5701388888889</v>
      </c>
      <c r="M278">
        <f t="shared" si="28"/>
        <v>506.67775378549095</v>
      </c>
      <c r="N278">
        <f t="shared" si="26"/>
        <v>158.62750076072157</v>
      </c>
    </row>
    <row r="279" spans="1:14" ht="12.75">
      <c r="A279" t="s">
        <v>118</v>
      </c>
      <c r="B279" s="1">
        <v>36798</v>
      </c>
      <c r="C279" s="2">
        <v>0.5719444444444445</v>
      </c>
      <c r="D279" t="s">
        <v>426</v>
      </c>
      <c r="E279">
        <v>0.671</v>
      </c>
      <c r="F279">
        <v>9.3856</v>
      </c>
      <c r="G279" t="s">
        <v>427</v>
      </c>
      <c r="H279">
        <v>1.665</v>
      </c>
      <c r="I279">
        <v>114.4948</v>
      </c>
      <c r="K279" s="2">
        <v>0.572222222222222</v>
      </c>
      <c r="L279" s="3">
        <f t="shared" si="27"/>
        <v>273.5722222222222</v>
      </c>
      <c r="M279">
        <f t="shared" si="28"/>
        <v>503.5125601856198</v>
      </c>
      <c r="N279">
        <f t="shared" si="26"/>
        <v>164.0655596744672</v>
      </c>
    </row>
    <row r="280" spans="1:14" ht="12.75">
      <c r="A280" t="s">
        <v>119</v>
      </c>
      <c r="B280" s="1">
        <v>36798</v>
      </c>
      <c r="C280" s="2">
        <v>0.5740277777777778</v>
      </c>
      <c r="D280" t="s">
        <v>426</v>
      </c>
      <c r="E280">
        <v>0.673</v>
      </c>
      <c r="F280">
        <v>9.1225</v>
      </c>
      <c r="G280" t="s">
        <v>427</v>
      </c>
      <c r="H280">
        <v>1.665</v>
      </c>
      <c r="I280">
        <v>112.6377</v>
      </c>
      <c r="K280" s="2">
        <v>0.574305555555555</v>
      </c>
      <c r="L280" s="3">
        <f t="shared" si="27"/>
        <v>273.57430555555555</v>
      </c>
      <c r="M280">
        <f t="shared" si="28"/>
        <v>489.39794262416</v>
      </c>
      <c r="N280">
        <f t="shared" si="26"/>
        <v>161.86954784339892</v>
      </c>
    </row>
    <row r="281" spans="1:14" ht="12.75">
      <c r="A281" t="s">
        <v>120</v>
      </c>
      <c r="B281" s="1">
        <v>36798</v>
      </c>
      <c r="C281" s="2">
        <v>0.5761226851851852</v>
      </c>
      <c r="D281" t="s">
        <v>426</v>
      </c>
      <c r="E281">
        <v>0.673</v>
      </c>
      <c r="F281">
        <v>9.2242</v>
      </c>
      <c r="G281" t="s">
        <v>427</v>
      </c>
      <c r="H281">
        <v>1.665</v>
      </c>
      <c r="I281">
        <v>115.9595</v>
      </c>
      <c r="K281" s="2">
        <v>0.576388888888888</v>
      </c>
      <c r="L281" s="3">
        <f t="shared" si="27"/>
        <v>273.5763888888889</v>
      </c>
      <c r="M281">
        <f t="shared" si="28"/>
        <v>494.8538780327516</v>
      </c>
      <c r="N281">
        <f t="shared" si="26"/>
        <v>165.7975603900807</v>
      </c>
    </row>
    <row r="282" spans="1:14" ht="12.75">
      <c r="A282" t="s">
        <v>434</v>
      </c>
      <c r="B282" s="1">
        <v>36798</v>
      </c>
      <c r="C282">
        <f>AVERAGE(C281,C283)</f>
        <v>0.5782060185185185</v>
      </c>
      <c r="D282" t="s">
        <v>426</v>
      </c>
      <c r="E282" t="s">
        <v>434</v>
      </c>
      <c r="F282" t="s">
        <v>434</v>
      </c>
      <c r="G282" t="s">
        <v>427</v>
      </c>
      <c r="H282" t="s">
        <v>434</v>
      </c>
      <c r="I282" t="s">
        <v>434</v>
      </c>
      <c r="K282" s="2">
        <v>0.578472222222222</v>
      </c>
      <c r="L282" s="3">
        <f t="shared" si="27"/>
        <v>273.5784722222222</v>
      </c>
      <c r="M282" t="s">
        <v>434</v>
      </c>
      <c r="N282" t="s">
        <v>434</v>
      </c>
    </row>
    <row r="283" spans="1:14" ht="12.75">
      <c r="A283" t="s">
        <v>121</v>
      </c>
      <c r="B283" s="1">
        <v>36798</v>
      </c>
      <c r="C283" s="2">
        <v>0.5802893518518518</v>
      </c>
      <c r="D283" t="s">
        <v>426</v>
      </c>
      <c r="E283">
        <v>0.671</v>
      </c>
      <c r="F283">
        <v>9.3057</v>
      </c>
      <c r="G283" t="s">
        <v>427</v>
      </c>
      <c r="H283">
        <v>1.665</v>
      </c>
      <c r="I283">
        <v>123.3456</v>
      </c>
      <c r="K283" s="2">
        <v>0.580555555555555</v>
      </c>
      <c r="L283" s="3">
        <f t="shared" si="27"/>
        <v>273.5805555555556</v>
      </c>
      <c r="M283">
        <f t="shared" si="28"/>
        <v>499.226136988506</v>
      </c>
      <c r="N283">
        <f aca="true" t="shared" si="29" ref="N283:N289">(277-103)/(-62+(AVERAGE($P$207,$P$367)))*I283+277-((277-103)/(-62+(AVERAGE($P$207,$P$367)))*210)</f>
        <v>174.53158816750457</v>
      </c>
    </row>
    <row r="284" spans="1:14" ht="12.75">
      <c r="A284" t="s">
        <v>122</v>
      </c>
      <c r="B284" s="1">
        <v>36798</v>
      </c>
      <c r="C284" s="2">
        <v>0.5823726851851853</v>
      </c>
      <c r="D284" t="s">
        <v>426</v>
      </c>
      <c r="E284">
        <v>0.671</v>
      </c>
      <c r="F284">
        <v>9.3898</v>
      </c>
      <c r="G284" t="s">
        <v>427</v>
      </c>
      <c r="H284">
        <v>1.663</v>
      </c>
      <c r="I284">
        <v>116.7211</v>
      </c>
      <c r="K284" s="2">
        <v>0.582638888888888</v>
      </c>
      <c r="L284" s="3">
        <f t="shared" si="27"/>
        <v>273.5826388888889</v>
      </c>
      <c r="M284">
        <f t="shared" si="28"/>
        <v>503.73787905205126</v>
      </c>
      <c r="N284">
        <f t="shared" si="29"/>
        <v>166.69814873241106</v>
      </c>
    </row>
    <row r="285" spans="1:14" ht="12.75">
      <c r="A285" t="s">
        <v>123</v>
      </c>
      <c r="B285" s="1">
        <v>36798</v>
      </c>
      <c r="C285" s="2">
        <v>0.5844560185185185</v>
      </c>
      <c r="D285" t="s">
        <v>426</v>
      </c>
      <c r="E285">
        <v>0.671</v>
      </c>
      <c r="F285">
        <v>9.1233</v>
      </c>
      <c r="G285" t="s">
        <v>427</v>
      </c>
      <c r="H285">
        <v>1.665</v>
      </c>
      <c r="I285">
        <v>115.6201</v>
      </c>
      <c r="K285" s="2">
        <v>0.584722222222221</v>
      </c>
      <c r="L285" s="3">
        <f t="shared" si="27"/>
        <v>273.58472222222224</v>
      </c>
      <c r="M285">
        <f t="shared" si="28"/>
        <v>489.4408605034804</v>
      </c>
      <c r="N285">
        <f t="shared" si="29"/>
        <v>165.39622152008738</v>
      </c>
    </row>
    <row r="286" spans="1:14" ht="12.75">
      <c r="A286" t="s">
        <v>124</v>
      </c>
      <c r="B286" s="1">
        <v>36798</v>
      </c>
      <c r="C286" s="2">
        <v>0.586550925925926</v>
      </c>
      <c r="D286" t="s">
        <v>426</v>
      </c>
      <c r="E286">
        <v>0.671</v>
      </c>
      <c r="F286">
        <v>9.5579</v>
      </c>
      <c r="G286" t="s">
        <v>427</v>
      </c>
      <c r="H286">
        <v>1.665</v>
      </c>
      <c r="I286">
        <v>118.5409</v>
      </c>
      <c r="K286" s="2">
        <v>0.586805555555554</v>
      </c>
      <c r="L286" s="3">
        <f t="shared" si="27"/>
        <v>273.58680555555554</v>
      </c>
      <c r="M286">
        <f t="shared" si="28"/>
        <v>512.7559984442269</v>
      </c>
      <c r="N286">
        <f t="shared" si="29"/>
        <v>168.8500534926168</v>
      </c>
    </row>
    <row r="287" spans="1:14" ht="12.75">
      <c r="A287" t="s">
        <v>125</v>
      </c>
      <c r="B287" s="1">
        <v>36798</v>
      </c>
      <c r="C287" s="2">
        <v>0.5886342592592593</v>
      </c>
      <c r="D287" t="s">
        <v>426</v>
      </c>
      <c r="E287">
        <v>0.671</v>
      </c>
      <c r="F287">
        <v>9.7761</v>
      </c>
      <c r="G287" t="s">
        <v>427</v>
      </c>
      <c r="H287">
        <v>1.665</v>
      </c>
      <c r="I287">
        <v>116.9496</v>
      </c>
      <c r="K287" s="2">
        <v>0.588888888888888</v>
      </c>
      <c r="L287" s="3">
        <f t="shared" si="27"/>
        <v>273.5888888888889</v>
      </c>
      <c r="M287">
        <f t="shared" si="28"/>
        <v>524.4618500288354</v>
      </c>
      <c r="N287">
        <f t="shared" si="29"/>
        <v>166.96834888501408</v>
      </c>
    </row>
    <row r="288" spans="1:14" ht="12.75">
      <c r="A288" t="s">
        <v>126</v>
      </c>
      <c r="B288" s="1">
        <v>36798</v>
      </c>
      <c r="C288" s="2">
        <v>0.5907175925925926</v>
      </c>
      <c r="D288" t="s">
        <v>426</v>
      </c>
      <c r="E288">
        <v>0.673</v>
      </c>
      <c r="F288">
        <v>9.9669</v>
      </c>
      <c r="G288" t="s">
        <v>427</v>
      </c>
      <c r="H288">
        <v>1.665</v>
      </c>
      <c r="I288">
        <v>116.4534</v>
      </c>
      <c r="K288" s="2">
        <v>0.590972222222222</v>
      </c>
      <c r="L288" s="3">
        <f t="shared" si="27"/>
        <v>273.5909722222222</v>
      </c>
      <c r="M288">
        <f t="shared" si="28"/>
        <v>534.6977642467242</v>
      </c>
      <c r="N288">
        <f t="shared" si="29"/>
        <v>166.3815947680704</v>
      </c>
    </row>
    <row r="289" spans="1:14" ht="12.75">
      <c r="A289" t="s">
        <v>127</v>
      </c>
      <c r="B289" s="1">
        <v>36798</v>
      </c>
      <c r="C289" s="2">
        <v>0.5928009259259259</v>
      </c>
      <c r="D289" t="s">
        <v>426</v>
      </c>
      <c r="E289">
        <v>0.671</v>
      </c>
      <c r="F289">
        <v>9.3302</v>
      </c>
      <c r="G289" t="s">
        <v>427</v>
      </c>
      <c r="H289">
        <v>1.665</v>
      </c>
      <c r="I289">
        <v>117.7884</v>
      </c>
      <c r="K289" s="2">
        <v>0.593055555555555</v>
      </c>
      <c r="L289" s="3">
        <f t="shared" si="27"/>
        <v>273.59305555555557</v>
      </c>
      <c r="M289">
        <f t="shared" si="28"/>
        <v>500.54049704268976</v>
      </c>
      <c r="N289">
        <f t="shared" si="29"/>
        <v>167.9602258565827</v>
      </c>
    </row>
    <row r="290" spans="1:14" ht="12.75">
      <c r="A290" t="s">
        <v>434</v>
      </c>
      <c r="B290" s="1">
        <v>36798</v>
      </c>
      <c r="C290">
        <f>AVERAGE(C289,C291)</f>
        <v>0.5948842592592593</v>
      </c>
      <c r="D290" t="s">
        <v>426</v>
      </c>
      <c r="E290" t="s">
        <v>434</v>
      </c>
      <c r="F290" t="s">
        <v>434</v>
      </c>
      <c r="G290" t="s">
        <v>427</v>
      </c>
      <c r="H290" t="s">
        <v>434</v>
      </c>
      <c r="I290" t="s">
        <v>434</v>
      </c>
      <c r="K290" s="2">
        <v>0.595138888888888</v>
      </c>
      <c r="L290" s="3">
        <f t="shared" si="27"/>
        <v>273.59513888888887</v>
      </c>
      <c r="M290" t="s">
        <v>434</v>
      </c>
      <c r="N290" t="s">
        <v>434</v>
      </c>
    </row>
    <row r="291" spans="1:14" ht="12.75">
      <c r="A291" t="s">
        <v>128</v>
      </c>
      <c r="B291" s="1">
        <v>36798</v>
      </c>
      <c r="C291" s="2">
        <v>0.5969675925925926</v>
      </c>
      <c r="D291" t="s">
        <v>426</v>
      </c>
      <c r="E291">
        <v>0.673</v>
      </c>
      <c r="F291">
        <v>9.4626</v>
      </c>
      <c r="G291" t="s">
        <v>427</v>
      </c>
      <c r="H291">
        <v>1.666</v>
      </c>
      <c r="I291">
        <v>110.452</v>
      </c>
      <c r="K291" s="2">
        <v>0.597222222222222</v>
      </c>
      <c r="L291" s="3">
        <f t="shared" si="27"/>
        <v>273.59722222222223</v>
      </c>
      <c r="M291">
        <f t="shared" si="28"/>
        <v>507.6434060701975</v>
      </c>
      <c r="N291">
        <f aca="true" t="shared" si="30" ref="N291:N301">(277-103)/(-62+(AVERAGE($P$207,$P$367)))*I291+277-((277-103)/(-62+(AVERAGE($P$207,$P$367)))*210)</f>
        <v>159.284968090469</v>
      </c>
    </row>
    <row r="292" spans="1:14" ht="12.75">
      <c r="A292" t="s">
        <v>129</v>
      </c>
      <c r="B292" s="1">
        <v>36798</v>
      </c>
      <c r="C292" s="2">
        <v>0.5990509259259259</v>
      </c>
      <c r="D292" t="s">
        <v>426</v>
      </c>
      <c r="E292">
        <v>0.671</v>
      </c>
      <c r="F292">
        <v>9.499</v>
      </c>
      <c r="G292" t="s">
        <v>427</v>
      </c>
      <c r="H292">
        <v>1.665</v>
      </c>
      <c r="I292">
        <v>115.2568</v>
      </c>
      <c r="K292" s="2">
        <v>0.599305555555555</v>
      </c>
      <c r="L292" s="3">
        <f t="shared" si="27"/>
        <v>273.59930555555553</v>
      </c>
      <c r="M292">
        <f t="shared" si="28"/>
        <v>509.5961695792706</v>
      </c>
      <c r="N292">
        <f t="shared" si="30"/>
        <v>164.9666210148765</v>
      </c>
    </row>
    <row r="293" spans="1:14" ht="12.75">
      <c r="A293" t="s">
        <v>130</v>
      </c>
      <c r="B293" s="1">
        <v>36798</v>
      </c>
      <c r="C293" s="2">
        <v>0.6011458333333334</v>
      </c>
      <c r="D293" t="s">
        <v>426</v>
      </c>
      <c r="E293">
        <v>0.673</v>
      </c>
      <c r="F293">
        <v>9.8621</v>
      </c>
      <c r="G293" t="s">
        <v>427</v>
      </c>
      <c r="H293">
        <v>1.665</v>
      </c>
      <c r="I293">
        <v>111.6637</v>
      </c>
      <c r="K293" s="2">
        <v>0.601388888888888</v>
      </c>
      <c r="L293" s="3">
        <f t="shared" si="27"/>
        <v>273.6013888888889</v>
      </c>
      <c r="M293">
        <f t="shared" si="28"/>
        <v>529.0755220557664</v>
      </c>
      <c r="N293">
        <f t="shared" si="30"/>
        <v>160.71779752114347</v>
      </c>
    </row>
    <row r="294" spans="1:14" ht="12.75">
      <c r="A294" t="s">
        <v>131</v>
      </c>
      <c r="B294" s="1">
        <v>36798</v>
      </c>
      <c r="C294" s="2">
        <v>0.6032291666666666</v>
      </c>
      <c r="D294" t="s">
        <v>426</v>
      </c>
      <c r="E294">
        <v>0.673</v>
      </c>
      <c r="F294">
        <v>9.846</v>
      </c>
      <c r="G294" t="s">
        <v>427</v>
      </c>
      <c r="H294">
        <v>1.666</v>
      </c>
      <c r="I294">
        <v>107.4451</v>
      </c>
      <c r="K294" s="2">
        <v>0.603472222222222</v>
      </c>
      <c r="L294" s="3">
        <f t="shared" si="27"/>
        <v>273.6034722222222</v>
      </c>
      <c r="M294">
        <f t="shared" si="28"/>
        <v>528.2117997344455</v>
      </c>
      <c r="N294">
        <f t="shared" si="30"/>
        <v>155.72932328144455</v>
      </c>
    </row>
    <row r="295" spans="1:14" ht="12.75">
      <c r="A295" t="s">
        <v>132</v>
      </c>
      <c r="B295" s="1">
        <v>36798</v>
      </c>
      <c r="C295" s="2">
        <v>0.6053125</v>
      </c>
      <c r="D295" t="s">
        <v>426</v>
      </c>
      <c r="E295">
        <v>0.671</v>
      </c>
      <c r="F295">
        <v>9.4819</v>
      </c>
      <c r="G295" t="s">
        <v>427</v>
      </c>
      <c r="H295">
        <v>1.665</v>
      </c>
      <c r="I295">
        <v>105.1558</v>
      </c>
      <c r="K295" s="2">
        <v>0.605555555555555</v>
      </c>
      <c r="L295" s="3">
        <f t="shared" si="27"/>
        <v>273.60555555555555</v>
      </c>
      <c r="M295">
        <f t="shared" si="28"/>
        <v>508.6787999087994</v>
      </c>
      <c r="N295">
        <f t="shared" si="30"/>
        <v>153.02223702606537</v>
      </c>
    </row>
    <row r="296" spans="1:14" ht="12.75">
      <c r="A296" t="s">
        <v>133</v>
      </c>
      <c r="B296" s="1">
        <v>36798</v>
      </c>
      <c r="C296" s="2">
        <v>0.6073958333333334</v>
      </c>
      <c r="D296" t="s">
        <v>426</v>
      </c>
      <c r="E296">
        <v>0.673</v>
      </c>
      <c r="F296">
        <v>9.3911</v>
      </c>
      <c r="G296" t="s">
        <v>427</v>
      </c>
      <c r="H296">
        <v>1.666</v>
      </c>
      <c r="I296">
        <v>111.4947</v>
      </c>
      <c r="K296" s="2">
        <v>0.607638888888888</v>
      </c>
      <c r="L296" s="3">
        <f t="shared" si="27"/>
        <v>273.6076388888889</v>
      </c>
      <c r="M296">
        <f t="shared" si="28"/>
        <v>503.8076206059468</v>
      </c>
      <c r="N296">
        <f t="shared" si="30"/>
        <v>160.51795583278496</v>
      </c>
    </row>
    <row r="297" spans="1:14" ht="12.75">
      <c r="A297" t="s">
        <v>134</v>
      </c>
      <c r="B297" s="1">
        <v>36798</v>
      </c>
      <c r="C297" s="2">
        <v>0.6094791666666667</v>
      </c>
      <c r="D297" t="s">
        <v>426</v>
      </c>
      <c r="E297">
        <v>0.673</v>
      </c>
      <c r="F297">
        <v>9.6753</v>
      </c>
      <c r="G297" t="s">
        <v>427</v>
      </c>
      <c r="H297">
        <v>1.666</v>
      </c>
      <c r="I297">
        <v>118.5021</v>
      </c>
      <c r="K297" s="2">
        <v>0.609722222222222</v>
      </c>
      <c r="L297" s="3">
        <f t="shared" si="27"/>
        <v>273.6097222222222</v>
      </c>
      <c r="M297">
        <f t="shared" si="28"/>
        <v>519.054197234479</v>
      </c>
      <c r="N297">
        <f t="shared" si="30"/>
        <v>168.80417267895817</v>
      </c>
    </row>
    <row r="298" spans="1:14" ht="12.75">
      <c r="A298" t="s">
        <v>135</v>
      </c>
      <c r="B298" s="1">
        <v>36798</v>
      </c>
      <c r="C298" s="2">
        <v>0.6115625</v>
      </c>
      <c r="D298" t="s">
        <v>426</v>
      </c>
      <c r="E298">
        <v>0.671</v>
      </c>
      <c r="F298">
        <v>9.3936</v>
      </c>
      <c r="G298" t="s">
        <v>427</v>
      </c>
      <c r="H298">
        <v>1.665</v>
      </c>
      <c r="I298">
        <v>117.8427</v>
      </c>
      <c r="K298" s="2">
        <v>0.611805555555555</v>
      </c>
      <c r="L298" s="3">
        <f t="shared" si="27"/>
        <v>273.6118055555556</v>
      </c>
      <c r="M298">
        <f t="shared" si="28"/>
        <v>503.94173897882257</v>
      </c>
      <c r="N298">
        <f t="shared" si="30"/>
        <v>168.02443534580087</v>
      </c>
    </row>
    <row r="299" spans="1:14" ht="12.75">
      <c r="A299" t="s">
        <v>136</v>
      </c>
      <c r="B299" s="1">
        <v>36798</v>
      </c>
      <c r="C299" s="2">
        <v>0.6136458333333333</v>
      </c>
      <c r="D299" t="s">
        <v>426</v>
      </c>
      <c r="E299">
        <v>0.673</v>
      </c>
      <c r="F299">
        <v>9.6604</v>
      </c>
      <c r="G299" t="s">
        <v>427</v>
      </c>
      <c r="H299">
        <v>1.666</v>
      </c>
      <c r="I299">
        <v>121.4378</v>
      </c>
      <c r="K299" s="2">
        <v>0.613888888888888</v>
      </c>
      <c r="L299" s="3">
        <f t="shared" si="27"/>
        <v>273.6138888888889</v>
      </c>
      <c r="M299">
        <f t="shared" si="28"/>
        <v>518.2548517321387</v>
      </c>
      <c r="N299">
        <f t="shared" si="30"/>
        <v>172.2756238299286</v>
      </c>
    </row>
    <row r="300" spans="1:14" ht="12.75">
      <c r="A300" t="s">
        <v>137</v>
      </c>
      <c r="B300" s="1">
        <v>36798</v>
      </c>
      <c r="C300" s="2">
        <v>0.6157291666666667</v>
      </c>
      <c r="D300" t="s">
        <v>426</v>
      </c>
      <c r="E300">
        <v>0.673</v>
      </c>
      <c r="F300">
        <v>9.4452</v>
      </c>
      <c r="G300" t="s">
        <v>427</v>
      </c>
      <c r="H300">
        <v>1.666</v>
      </c>
      <c r="I300">
        <v>121.5924</v>
      </c>
      <c r="K300" s="2">
        <v>0.615972222222221</v>
      </c>
      <c r="L300" s="3">
        <f t="shared" si="27"/>
        <v>273.61597222222224</v>
      </c>
      <c r="M300">
        <f t="shared" si="28"/>
        <v>506.7099421949813</v>
      </c>
      <c r="N300">
        <f t="shared" si="30"/>
        <v>172.45843758744476</v>
      </c>
    </row>
    <row r="301" spans="1:14" ht="12.75">
      <c r="A301" t="s">
        <v>138</v>
      </c>
      <c r="B301" s="1">
        <v>36798</v>
      </c>
      <c r="C301" s="2">
        <v>0.617824074074074</v>
      </c>
      <c r="D301" t="s">
        <v>426</v>
      </c>
      <c r="E301">
        <v>0.671</v>
      </c>
      <c r="F301">
        <v>10.3424</v>
      </c>
      <c r="G301" t="s">
        <v>427</v>
      </c>
      <c r="H301">
        <v>1.665</v>
      </c>
      <c r="I301">
        <v>121.6677</v>
      </c>
      <c r="K301" s="2">
        <v>0.618055555555554</v>
      </c>
      <c r="L301" s="3">
        <f t="shared" si="27"/>
        <v>273.61805555555554</v>
      </c>
      <c r="M301">
        <f t="shared" si="28"/>
        <v>554.8423438526843</v>
      </c>
      <c r="N301">
        <f t="shared" si="30"/>
        <v>172.54747947580805</v>
      </c>
    </row>
    <row r="302" spans="1:14" ht="12.75">
      <c r="A302" t="s">
        <v>434</v>
      </c>
      <c r="B302" s="1">
        <v>36798</v>
      </c>
      <c r="C302">
        <f>AVERAGE(C301,C304)</f>
        <v>0.6209490740740741</v>
      </c>
      <c r="D302" t="s">
        <v>426</v>
      </c>
      <c r="E302" t="s">
        <v>434</v>
      </c>
      <c r="F302" t="s">
        <v>434</v>
      </c>
      <c r="G302" t="s">
        <v>427</v>
      </c>
      <c r="H302" t="s">
        <v>434</v>
      </c>
      <c r="I302" t="s">
        <v>434</v>
      </c>
      <c r="K302" s="2">
        <v>0.620138888888888</v>
      </c>
      <c r="L302" s="3">
        <f t="shared" si="27"/>
        <v>273.6201388888889</v>
      </c>
      <c r="M302" t="s">
        <v>434</v>
      </c>
      <c r="N302" t="s">
        <v>434</v>
      </c>
    </row>
    <row r="303" spans="1:14" ht="12.75">
      <c r="A303" t="s">
        <v>434</v>
      </c>
      <c r="B303" s="1">
        <v>36798</v>
      </c>
      <c r="C303">
        <f>AVERAGE(C302,C304)</f>
        <v>0.6225115740740741</v>
      </c>
      <c r="D303" t="s">
        <v>426</v>
      </c>
      <c r="E303" t="s">
        <v>434</v>
      </c>
      <c r="F303" t="s">
        <v>434</v>
      </c>
      <c r="G303" t="s">
        <v>427</v>
      </c>
      <c r="H303" t="s">
        <v>434</v>
      </c>
      <c r="I303" t="s">
        <v>434</v>
      </c>
      <c r="K303" s="2">
        <v>0.622222222222222</v>
      </c>
      <c r="L303" s="3">
        <f t="shared" si="27"/>
        <v>273.6222222222222</v>
      </c>
      <c r="M303" t="s">
        <v>434</v>
      </c>
      <c r="N303" t="s">
        <v>434</v>
      </c>
    </row>
    <row r="304" spans="1:14" ht="12.75">
      <c r="A304" t="s">
        <v>139</v>
      </c>
      <c r="B304" s="1">
        <v>36798</v>
      </c>
      <c r="C304" s="2">
        <v>0.6240740740740741</v>
      </c>
      <c r="D304" t="s">
        <v>426</v>
      </c>
      <c r="E304">
        <v>0.673</v>
      </c>
      <c r="F304">
        <v>10.1879</v>
      </c>
      <c r="G304" t="s">
        <v>427</v>
      </c>
      <c r="H304">
        <v>1.666</v>
      </c>
      <c r="I304">
        <v>121.9362</v>
      </c>
      <c r="K304" s="2">
        <v>0.624305555555555</v>
      </c>
      <c r="L304" s="3">
        <f t="shared" si="27"/>
        <v>273.62430555555557</v>
      </c>
      <c r="M304">
        <f t="shared" si="28"/>
        <v>546.5538284089538</v>
      </c>
      <c r="N304">
        <f aca="true" t="shared" si="31" ref="N304:N310">(277-103)/(-62+(AVERAGE($P$207,$P$367)))*I304+277-((277-103)/(-62+(AVERAGE($P$207,$P$367)))*210)</f>
        <v>172.86497943630658</v>
      </c>
    </row>
    <row r="305" spans="1:14" ht="12.75">
      <c r="A305" t="s">
        <v>140</v>
      </c>
      <c r="B305" s="1">
        <v>36798</v>
      </c>
      <c r="C305" s="2">
        <v>0.6261574074074074</v>
      </c>
      <c r="D305" t="s">
        <v>426</v>
      </c>
      <c r="E305">
        <v>0.678</v>
      </c>
      <c r="F305">
        <v>9.5501</v>
      </c>
      <c r="G305" t="s">
        <v>427</v>
      </c>
      <c r="H305">
        <v>1.671</v>
      </c>
      <c r="I305">
        <v>126.4922</v>
      </c>
      <c r="K305" s="2">
        <v>0.626388888888888</v>
      </c>
      <c r="L305" s="3">
        <f t="shared" si="27"/>
        <v>273.62638888888887</v>
      </c>
      <c r="M305">
        <f t="shared" si="28"/>
        <v>512.3375491208541</v>
      </c>
      <c r="N305">
        <f t="shared" si="31"/>
        <v>178.252427555604</v>
      </c>
    </row>
    <row r="306" spans="1:14" ht="12.75">
      <c r="A306" t="s">
        <v>141</v>
      </c>
      <c r="B306" s="1">
        <v>36798</v>
      </c>
      <c r="C306" s="2">
        <v>0.6282407407407408</v>
      </c>
      <c r="D306" t="s">
        <v>426</v>
      </c>
      <c r="E306">
        <v>0.673</v>
      </c>
      <c r="F306">
        <v>9.7053</v>
      </c>
      <c r="G306" t="s">
        <v>427</v>
      </c>
      <c r="H306">
        <v>1.666</v>
      </c>
      <c r="I306">
        <v>123.469</v>
      </c>
      <c r="K306" s="2">
        <v>0.628472222222222</v>
      </c>
      <c r="L306" s="3">
        <f t="shared" si="27"/>
        <v>273.62847222222223</v>
      </c>
      <c r="M306">
        <f t="shared" si="28"/>
        <v>520.6636177089898</v>
      </c>
      <c r="N306">
        <f t="shared" si="31"/>
        <v>174.67750807486212</v>
      </c>
    </row>
    <row r="307" spans="1:14" ht="12.75">
      <c r="A307" t="s">
        <v>142</v>
      </c>
      <c r="B307" s="1">
        <v>36798</v>
      </c>
      <c r="C307" s="2">
        <v>0.6303240740740741</v>
      </c>
      <c r="D307" t="s">
        <v>426</v>
      </c>
      <c r="E307">
        <v>0.671</v>
      </c>
      <c r="F307">
        <v>10.0929</v>
      </c>
      <c r="G307" t="s">
        <v>427</v>
      </c>
      <c r="H307">
        <v>1.665</v>
      </c>
      <c r="I307">
        <v>122.523</v>
      </c>
      <c r="K307" s="2">
        <v>0.630555555555555</v>
      </c>
      <c r="L307" s="3">
        <f t="shared" si="27"/>
        <v>273.63055555555553</v>
      </c>
      <c r="M307">
        <f t="shared" si="28"/>
        <v>541.4573302396694</v>
      </c>
      <c r="N307">
        <f t="shared" si="31"/>
        <v>173.55886761813352</v>
      </c>
    </row>
    <row r="308" spans="1:14" ht="12.75">
      <c r="A308" t="s">
        <v>143</v>
      </c>
      <c r="B308" s="1">
        <v>36798</v>
      </c>
      <c r="C308" s="2">
        <v>0.6324189814814815</v>
      </c>
      <c r="D308" t="s">
        <v>426</v>
      </c>
      <c r="E308">
        <v>0.673</v>
      </c>
      <c r="F308">
        <v>9.836</v>
      </c>
      <c r="G308" t="s">
        <v>427</v>
      </c>
      <c r="H308">
        <v>1.666</v>
      </c>
      <c r="I308">
        <v>127.5956</v>
      </c>
      <c r="K308" s="2">
        <v>0.632638888888888</v>
      </c>
      <c r="L308" s="3">
        <f t="shared" si="27"/>
        <v>273.6326388888889</v>
      </c>
      <c r="M308">
        <f t="shared" si="28"/>
        <v>527.675326242942</v>
      </c>
      <c r="N308">
        <f t="shared" si="31"/>
        <v>179.5571927564014</v>
      </c>
    </row>
    <row r="309" spans="1:14" ht="12.75">
      <c r="A309" t="s">
        <v>144</v>
      </c>
      <c r="B309" s="1">
        <v>36798</v>
      </c>
      <c r="C309" s="2">
        <v>0.6345023148148148</v>
      </c>
      <c r="D309" t="s">
        <v>426</v>
      </c>
      <c r="E309">
        <v>0.673</v>
      </c>
      <c r="F309">
        <v>9.565</v>
      </c>
      <c r="G309" t="s">
        <v>427</v>
      </c>
      <c r="H309">
        <v>1.666</v>
      </c>
      <c r="I309">
        <v>127.3698</v>
      </c>
      <c r="K309" s="2">
        <v>0.634722222222222</v>
      </c>
      <c r="L309" s="3">
        <f t="shared" si="27"/>
        <v>273.6347222222222</v>
      </c>
      <c r="M309">
        <f t="shared" si="28"/>
        <v>513.1368946231944</v>
      </c>
      <c r="N309">
        <f t="shared" si="31"/>
        <v>179.2901853408313</v>
      </c>
    </row>
    <row r="310" spans="1:14" ht="12.75">
      <c r="A310" t="s">
        <v>145</v>
      </c>
      <c r="B310" s="1">
        <v>36798</v>
      </c>
      <c r="C310" s="2">
        <v>0.6365856481481481</v>
      </c>
      <c r="D310" t="s">
        <v>426</v>
      </c>
      <c r="E310">
        <v>0.673</v>
      </c>
      <c r="F310">
        <v>9.6114</v>
      </c>
      <c r="G310" t="s">
        <v>427</v>
      </c>
      <c r="H310">
        <v>1.666</v>
      </c>
      <c r="I310">
        <v>127.1103</v>
      </c>
      <c r="K310" s="2">
        <v>0.636805555555555</v>
      </c>
      <c r="L310" s="3">
        <f t="shared" si="27"/>
        <v>273.63680555555555</v>
      </c>
      <c r="M310">
        <f t="shared" si="28"/>
        <v>515.626131623771</v>
      </c>
      <c r="N310">
        <f t="shared" si="31"/>
        <v>178.98332783710921</v>
      </c>
    </row>
    <row r="311" spans="1:14" ht="12.75">
      <c r="A311" t="s">
        <v>434</v>
      </c>
      <c r="B311" s="1">
        <v>36798</v>
      </c>
      <c r="C311">
        <f>AVERAGE(C310,C312)</f>
        <v>0.6386689814814814</v>
      </c>
      <c r="D311" t="s">
        <v>426</v>
      </c>
      <c r="E311" t="s">
        <v>434</v>
      </c>
      <c r="F311" t="s">
        <v>434</v>
      </c>
      <c r="G311" t="s">
        <v>427</v>
      </c>
      <c r="H311" t="s">
        <v>434</v>
      </c>
      <c r="I311" t="s">
        <v>434</v>
      </c>
      <c r="K311" s="2">
        <v>0.638888888888888</v>
      </c>
      <c r="L311" s="3">
        <f t="shared" si="27"/>
        <v>273.6388888888889</v>
      </c>
      <c r="M311" t="s">
        <v>434</v>
      </c>
      <c r="N311" t="s">
        <v>434</v>
      </c>
    </row>
    <row r="312" spans="1:14" ht="12.75">
      <c r="A312" t="s">
        <v>146</v>
      </c>
      <c r="B312" s="1">
        <v>36798</v>
      </c>
      <c r="C312" s="2">
        <v>0.6407523148148148</v>
      </c>
      <c r="D312" t="s">
        <v>426</v>
      </c>
      <c r="E312">
        <v>0.673</v>
      </c>
      <c r="F312">
        <v>9.5341</v>
      </c>
      <c r="G312" t="s">
        <v>427</v>
      </c>
      <c r="H312">
        <v>1.666</v>
      </c>
      <c r="I312">
        <v>123.0448</v>
      </c>
      <c r="K312" s="2">
        <v>0.640972222222222</v>
      </c>
      <c r="L312" s="3">
        <f t="shared" si="27"/>
        <v>273.6409722222222</v>
      </c>
      <c r="M312">
        <f t="shared" si="28"/>
        <v>511.47919153444826</v>
      </c>
      <c r="N312">
        <f aca="true" t="shared" si="32" ref="N312:N317">(277-103)/(-62+(AVERAGE($P$207,$P$367)))*I312+277-((277-103)/(-62+(AVERAGE($P$207,$P$367)))*210)</f>
        <v>174.17589361213035</v>
      </c>
    </row>
    <row r="313" spans="1:14" ht="12.75">
      <c r="A313" t="s">
        <v>147</v>
      </c>
      <c r="B313" s="1">
        <v>36798</v>
      </c>
      <c r="C313" s="2">
        <v>0.6428356481481482</v>
      </c>
      <c r="D313" t="s">
        <v>426</v>
      </c>
      <c r="E313">
        <v>0.671</v>
      </c>
      <c r="F313">
        <v>10.3915</v>
      </c>
      <c r="G313" t="s">
        <v>427</v>
      </c>
      <c r="H313">
        <v>1.665</v>
      </c>
      <c r="I313">
        <v>123.3797</v>
      </c>
      <c r="K313" s="2">
        <v>0.643055555555555</v>
      </c>
      <c r="L313" s="3">
        <f t="shared" si="27"/>
        <v>273.6430555555556</v>
      </c>
      <c r="M313">
        <f t="shared" si="28"/>
        <v>557.476428695967</v>
      </c>
      <c r="N313">
        <f t="shared" si="32"/>
        <v>174.5719112537354</v>
      </c>
    </row>
    <row r="314" spans="1:14" ht="12.75">
      <c r="A314" t="s">
        <v>148</v>
      </c>
      <c r="B314" s="1">
        <v>36798</v>
      </c>
      <c r="C314" s="2">
        <v>0.6449305555555556</v>
      </c>
      <c r="D314" t="s">
        <v>426</v>
      </c>
      <c r="E314">
        <v>0.673</v>
      </c>
      <c r="F314">
        <v>9.9192</v>
      </c>
      <c r="G314" t="s">
        <v>427</v>
      </c>
      <c r="H314">
        <v>1.666</v>
      </c>
      <c r="I314">
        <v>123.7596</v>
      </c>
      <c r="K314" s="2">
        <v>0.645138888888888</v>
      </c>
      <c r="L314" s="3">
        <f t="shared" si="27"/>
        <v>273.6451388888889</v>
      </c>
      <c r="M314">
        <f t="shared" si="28"/>
        <v>532.138785692252</v>
      </c>
      <c r="N314">
        <f t="shared" si="32"/>
        <v>175.02114117922295</v>
      </c>
    </row>
    <row r="315" spans="1:14" ht="12.75">
      <c r="A315" t="s">
        <v>149</v>
      </c>
      <c r="B315" s="1">
        <v>36798</v>
      </c>
      <c r="C315" s="2">
        <v>0.6470138888888889</v>
      </c>
      <c r="D315" t="s">
        <v>426</v>
      </c>
      <c r="E315">
        <v>0.673</v>
      </c>
      <c r="F315">
        <v>9.8064</v>
      </c>
      <c r="G315" t="s">
        <v>427</v>
      </c>
      <c r="H315">
        <v>1.666</v>
      </c>
      <c r="I315">
        <v>127.8426</v>
      </c>
      <c r="K315" s="2">
        <v>0.647222222222221</v>
      </c>
      <c r="L315" s="3">
        <f t="shared" si="27"/>
        <v>273.64722222222224</v>
      </c>
      <c r="M315">
        <f t="shared" si="28"/>
        <v>526.0873647080913</v>
      </c>
      <c r="N315">
        <f t="shared" si="32"/>
        <v>179.8492690701561</v>
      </c>
    </row>
    <row r="316" spans="1:14" ht="12.75">
      <c r="A316" t="s">
        <v>150</v>
      </c>
      <c r="B316" s="1">
        <v>36798</v>
      </c>
      <c r="C316" s="2">
        <v>0.6490972222222222</v>
      </c>
      <c r="D316" t="s">
        <v>426</v>
      </c>
      <c r="E316">
        <v>0.673</v>
      </c>
      <c r="F316">
        <v>9.6874</v>
      </c>
      <c r="G316" t="s">
        <v>427</v>
      </c>
      <c r="H316">
        <v>1.666</v>
      </c>
      <c r="I316">
        <v>123.8639</v>
      </c>
      <c r="K316" s="2">
        <v>0.649305555555554</v>
      </c>
      <c r="L316" s="3">
        <f t="shared" si="27"/>
        <v>273.64930555555554</v>
      </c>
      <c r="M316">
        <f t="shared" si="28"/>
        <v>519.7033301591985</v>
      </c>
      <c r="N316">
        <f t="shared" si="32"/>
        <v>175.14447542831047</v>
      </c>
    </row>
    <row r="317" spans="1:14" ht="12.75">
      <c r="A317" t="s">
        <v>151</v>
      </c>
      <c r="B317" s="1">
        <v>36798</v>
      </c>
      <c r="C317" s="2">
        <v>0.6511805555555555</v>
      </c>
      <c r="D317" t="s">
        <v>426</v>
      </c>
      <c r="E317">
        <v>0.678</v>
      </c>
      <c r="F317">
        <v>11.0114</v>
      </c>
      <c r="G317" t="s">
        <v>427</v>
      </c>
      <c r="H317">
        <v>1.671</v>
      </c>
      <c r="I317">
        <v>124.0551</v>
      </c>
      <c r="K317" s="2">
        <v>0.651388888888888</v>
      </c>
      <c r="L317" s="3">
        <f t="shared" si="27"/>
        <v>273.6513888888889</v>
      </c>
      <c r="M317">
        <f t="shared" si="28"/>
        <v>590.7324204342752</v>
      </c>
      <c r="N317">
        <f t="shared" si="32"/>
        <v>175.37056851005096</v>
      </c>
    </row>
    <row r="318" spans="1:14" ht="12.75">
      <c r="A318" t="s">
        <v>434</v>
      </c>
      <c r="B318" s="1">
        <v>36798</v>
      </c>
      <c r="C318">
        <f>AVERAGE(C317,C319)</f>
        <v>0.6532638888888889</v>
      </c>
      <c r="D318" t="s">
        <v>426</v>
      </c>
      <c r="E318" t="s">
        <v>434</v>
      </c>
      <c r="F318" t="s">
        <v>434</v>
      </c>
      <c r="G318" t="s">
        <v>427</v>
      </c>
      <c r="H318" t="s">
        <v>434</v>
      </c>
      <c r="I318" t="s">
        <v>434</v>
      </c>
      <c r="K318" s="2">
        <v>0.653472222222222</v>
      </c>
      <c r="L318" s="3">
        <f t="shared" si="27"/>
        <v>273.6534722222222</v>
      </c>
      <c r="M318" t="s">
        <v>434</v>
      </c>
      <c r="N318" t="s">
        <v>434</v>
      </c>
    </row>
    <row r="319" spans="1:14" ht="12.75">
      <c r="A319" t="s">
        <v>152</v>
      </c>
      <c r="B319" s="1">
        <v>36798</v>
      </c>
      <c r="C319" s="2">
        <v>0.6553472222222222</v>
      </c>
      <c r="D319" t="s">
        <v>426</v>
      </c>
      <c r="E319">
        <v>0.673</v>
      </c>
      <c r="F319">
        <v>9.9731</v>
      </c>
      <c r="G319" t="s">
        <v>427</v>
      </c>
      <c r="H319">
        <v>1.666</v>
      </c>
      <c r="I319">
        <v>122.934</v>
      </c>
      <c r="K319" s="2">
        <v>0.655555555555555</v>
      </c>
      <c r="L319" s="3">
        <f t="shared" si="27"/>
        <v>273.65555555555557</v>
      </c>
      <c r="M319">
        <f t="shared" si="28"/>
        <v>535.0303778114563</v>
      </c>
      <c r="N319">
        <f>(277-103)/(-62+(AVERAGE($P$207,$P$367)))*I319+277-((277-103)/(-62+(AVERAGE($P$207,$P$367)))*210)</f>
        <v>174.0448731442598</v>
      </c>
    </row>
    <row r="320" spans="1:14" ht="12.75">
      <c r="A320" t="s">
        <v>153</v>
      </c>
      <c r="B320" s="1">
        <v>36798</v>
      </c>
      <c r="C320" s="2">
        <v>0.6574305555555556</v>
      </c>
      <c r="D320" t="s">
        <v>426</v>
      </c>
      <c r="E320">
        <v>0.673</v>
      </c>
      <c r="F320">
        <v>9.607</v>
      </c>
      <c r="G320" t="s">
        <v>427</v>
      </c>
      <c r="H320">
        <v>1.666</v>
      </c>
      <c r="I320">
        <v>122.3898</v>
      </c>
      <c r="K320" s="2">
        <v>0.657638888888888</v>
      </c>
      <c r="L320" s="3">
        <f t="shared" si="27"/>
        <v>273.65763888888887</v>
      </c>
      <c r="M320">
        <f t="shared" si="28"/>
        <v>515.3900832875095</v>
      </c>
      <c r="N320">
        <f>(277-103)/(-62+(AVERAGE($P$207,$P$367)))*I320+277-((277-103)/(-62+(AVERAGE($P$207,$P$367)))*210)</f>
        <v>173.4013592578415</v>
      </c>
    </row>
    <row r="321" spans="1:14" ht="12.75">
      <c r="A321" t="s">
        <v>154</v>
      </c>
      <c r="B321" s="1">
        <v>36798</v>
      </c>
      <c r="C321" s="2">
        <v>0.6595138888888888</v>
      </c>
      <c r="D321" t="s">
        <v>426</v>
      </c>
      <c r="E321">
        <v>0.673</v>
      </c>
      <c r="F321">
        <v>9.4527</v>
      </c>
      <c r="G321" t="s">
        <v>427</v>
      </c>
      <c r="H321">
        <v>1.666</v>
      </c>
      <c r="I321">
        <v>126.1312</v>
      </c>
      <c r="K321" s="2">
        <v>0.659722222222221</v>
      </c>
      <c r="L321" s="3">
        <f t="shared" si="27"/>
        <v>273.65972222222223</v>
      </c>
      <c r="M321">
        <f t="shared" si="28"/>
        <v>507.11229731360896</v>
      </c>
      <c r="N321">
        <f>(277-103)/(-62+(AVERAGE($P$207,$P$367)))*I321+277-((277-103)/(-62+(AVERAGE($P$207,$P$367)))*210)</f>
        <v>177.82554678934716</v>
      </c>
    </row>
    <row r="322" spans="1:14" ht="12.75">
      <c r="A322" t="s">
        <v>155</v>
      </c>
      <c r="B322" s="1">
        <v>36798</v>
      </c>
      <c r="C322" s="2">
        <v>0.6615972222222223</v>
      </c>
      <c r="D322" t="s">
        <v>426</v>
      </c>
      <c r="E322">
        <v>0.673</v>
      </c>
      <c r="F322">
        <v>9.5636</v>
      </c>
      <c r="G322" t="s">
        <v>427</v>
      </c>
      <c r="H322">
        <v>1.666</v>
      </c>
      <c r="I322">
        <v>125.4281</v>
      </c>
      <c r="K322" s="2">
        <v>0.661805555555555</v>
      </c>
      <c r="L322" s="3">
        <f t="shared" si="27"/>
        <v>273.66180555555553</v>
      </c>
      <c r="M322">
        <f t="shared" si="28"/>
        <v>513.0617883343838</v>
      </c>
      <c r="N322">
        <f>(277-103)/(-62+(AVERAGE($P$207,$P$367)))*I322+277-((277-103)/(-62+(AVERAGE($P$207,$P$367)))*210)</f>
        <v>176.99413441606399</v>
      </c>
    </row>
    <row r="323" spans="1:14" ht="12.75">
      <c r="A323" t="s">
        <v>156</v>
      </c>
      <c r="B323" s="1">
        <v>36798</v>
      </c>
      <c r="C323" s="2">
        <v>0.6636921296296296</v>
      </c>
      <c r="D323" t="s">
        <v>426</v>
      </c>
      <c r="E323">
        <v>0.673</v>
      </c>
      <c r="F323">
        <v>9.5335</v>
      </c>
      <c r="G323" t="s">
        <v>427</v>
      </c>
      <c r="H323">
        <v>1.665</v>
      </c>
      <c r="I323">
        <v>126.3204</v>
      </c>
      <c r="K323" s="2">
        <v>0.663888888888888</v>
      </c>
      <c r="L323" s="3">
        <f t="shared" si="27"/>
        <v>273.6638888888889</v>
      </c>
      <c r="M323">
        <f t="shared" si="28"/>
        <v>511.44700312495803</v>
      </c>
      <c r="N323">
        <f>(277-103)/(-62+(AVERAGE($P$207,$P$367)))*I323+277-((277-103)/(-62+(AVERAGE($P$207,$P$367)))*210)</f>
        <v>178.04927488069288</v>
      </c>
    </row>
    <row r="324" spans="1:14" ht="12.75">
      <c r="A324" t="s">
        <v>434</v>
      </c>
      <c r="B324" s="1">
        <v>36798</v>
      </c>
      <c r="C324">
        <f>AVERAGE(C323,C325)</f>
        <v>0.665775462962963</v>
      </c>
      <c r="D324" t="s">
        <v>426</v>
      </c>
      <c r="E324" t="s">
        <v>434</v>
      </c>
      <c r="F324" t="s">
        <v>434</v>
      </c>
      <c r="G324" t="s">
        <v>427</v>
      </c>
      <c r="H324" t="s">
        <v>434</v>
      </c>
      <c r="I324" t="s">
        <v>434</v>
      </c>
      <c r="K324" s="2">
        <v>0.665972222222221</v>
      </c>
      <c r="L324" s="3">
        <f t="shared" si="27"/>
        <v>273.6659722222222</v>
      </c>
      <c r="M324" t="s">
        <v>434</v>
      </c>
      <c r="N324" t="s">
        <v>434</v>
      </c>
    </row>
    <row r="325" spans="1:14" ht="12.75">
      <c r="A325" t="s">
        <v>157</v>
      </c>
      <c r="B325" s="1">
        <v>36798</v>
      </c>
      <c r="C325" s="2">
        <v>0.6678587962962963</v>
      </c>
      <c r="D325" t="s">
        <v>426</v>
      </c>
      <c r="E325">
        <v>0.673</v>
      </c>
      <c r="F325">
        <v>10.1669</v>
      </c>
      <c r="G325" t="s">
        <v>427</v>
      </c>
      <c r="H325">
        <v>1.666</v>
      </c>
      <c r="I325">
        <v>125.2634</v>
      </c>
      <c r="K325" s="2">
        <v>0.668055555555555</v>
      </c>
      <c r="L325" s="3">
        <f t="shared" si="27"/>
        <v>273.66805555555555</v>
      </c>
      <c r="M325">
        <f t="shared" si="28"/>
        <v>545.4272340767961</v>
      </c>
      <c r="N325">
        <f>(277-103)/(-62+(AVERAGE($P$207,$P$367)))*I325+277-((277-103)/(-62+(AVERAGE($P$207,$P$367)))*210)</f>
        <v>176.79937745705425</v>
      </c>
    </row>
    <row r="326" spans="1:14" ht="12.75">
      <c r="A326" t="s">
        <v>158</v>
      </c>
      <c r="B326" s="1">
        <v>36798</v>
      </c>
      <c r="C326" s="2">
        <v>0.6699421296296296</v>
      </c>
      <c r="D326" t="s">
        <v>426</v>
      </c>
      <c r="E326">
        <v>0.673</v>
      </c>
      <c r="F326">
        <v>10.7614</v>
      </c>
      <c r="G326" t="s">
        <v>427</v>
      </c>
      <c r="H326">
        <v>1.665</v>
      </c>
      <c r="I326">
        <v>126.9214</v>
      </c>
      <c r="K326" s="2">
        <v>0.670138888888888</v>
      </c>
      <c r="L326" s="3">
        <f aca="true" t="shared" si="33" ref="L326:L389">B326-DATE(1999,12,31)+K326</f>
        <v>273.6701388888889</v>
      </c>
      <c r="M326">
        <f t="shared" si="28"/>
        <v>577.3205831466852</v>
      </c>
      <c r="N326">
        <f>(277-103)/(-62+(AVERAGE($P$207,$P$367)))*I326+277-((277-103)/(-62+(AVERAGE($P$207,$P$367)))*210)</f>
        <v>178.75995449432278</v>
      </c>
    </row>
    <row r="327" spans="1:14" ht="12.75">
      <c r="A327" t="s">
        <v>159</v>
      </c>
      <c r="B327" s="1">
        <v>36798</v>
      </c>
      <c r="C327" s="2">
        <v>0.6720254629629631</v>
      </c>
      <c r="D327" t="s">
        <v>426</v>
      </c>
      <c r="E327">
        <v>0.673</v>
      </c>
      <c r="F327">
        <v>9.9474</v>
      </c>
      <c r="G327" t="s">
        <v>427</v>
      </c>
      <c r="H327">
        <v>1.666</v>
      </c>
      <c r="I327">
        <v>129.9282</v>
      </c>
      <c r="K327" s="2">
        <v>0.672222222222221</v>
      </c>
      <c r="L327" s="3">
        <f t="shared" si="33"/>
        <v>273.6722222222222</v>
      </c>
      <c r="M327">
        <f t="shared" si="28"/>
        <v>533.6516409382921</v>
      </c>
      <c r="N327">
        <f>(277-103)/(-62+(AVERAGE($P$207,$P$367)))*I327+277-((277-103)/(-62+(AVERAGE($P$207,$P$367)))*210)</f>
        <v>182.31548105382748</v>
      </c>
    </row>
    <row r="328" spans="1:14" ht="12.75">
      <c r="A328" t="s">
        <v>160</v>
      </c>
      <c r="B328" s="1">
        <v>36798</v>
      </c>
      <c r="C328" s="2">
        <v>0.6741203703703703</v>
      </c>
      <c r="D328" t="s">
        <v>426</v>
      </c>
      <c r="E328">
        <v>0.673</v>
      </c>
      <c r="F328">
        <v>10.7781</v>
      </c>
      <c r="G328" t="s">
        <v>427</v>
      </c>
      <c r="H328">
        <v>1.665</v>
      </c>
      <c r="I328">
        <v>129.2662</v>
      </c>
      <c r="K328" s="2">
        <v>0.674305555555555</v>
      </c>
      <c r="L328" s="3">
        <f t="shared" si="33"/>
        <v>273.6743055555556</v>
      </c>
      <c r="M328">
        <f t="shared" si="28"/>
        <v>578.2164938774962</v>
      </c>
      <c r="N328">
        <f>(277-103)/(-62+(AVERAGE($P$207,$P$367)))*I328+277-((277-103)/(-62+(AVERAGE($P$207,$P$367)))*210)</f>
        <v>181.53266923315695</v>
      </c>
    </row>
    <row r="329" spans="1:14" ht="12.75">
      <c r="A329" t="s">
        <v>434</v>
      </c>
      <c r="B329" s="1">
        <v>36798</v>
      </c>
      <c r="C329">
        <f>AVERAGE(C328,C330)</f>
        <v>0.6762037037037036</v>
      </c>
      <c r="D329" t="s">
        <v>426</v>
      </c>
      <c r="E329" t="s">
        <v>434</v>
      </c>
      <c r="F329" t="s">
        <v>434</v>
      </c>
      <c r="G329" t="s">
        <v>427</v>
      </c>
      <c r="H329" t="s">
        <v>434</v>
      </c>
      <c r="I329" t="s">
        <v>434</v>
      </c>
      <c r="K329" s="2">
        <v>0.676388888888888</v>
      </c>
      <c r="L329" s="3">
        <f t="shared" si="33"/>
        <v>273.6763888888889</v>
      </c>
      <c r="M329" t="s">
        <v>434</v>
      </c>
      <c r="N329" t="s">
        <v>434</v>
      </c>
    </row>
    <row r="330" spans="1:14" ht="12.75">
      <c r="A330" t="s">
        <v>161</v>
      </c>
      <c r="B330" s="1">
        <v>36798</v>
      </c>
      <c r="C330" s="2">
        <v>0.6782870370370371</v>
      </c>
      <c r="D330" t="s">
        <v>426</v>
      </c>
      <c r="E330">
        <v>0.675</v>
      </c>
      <c r="F330">
        <v>10.9377</v>
      </c>
      <c r="G330" t="s">
        <v>427</v>
      </c>
      <c r="H330">
        <v>1.666</v>
      </c>
      <c r="I330">
        <v>128.5114</v>
      </c>
      <c r="K330" s="2">
        <v>0.678472222222221</v>
      </c>
      <c r="L330" s="3">
        <f t="shared" si="33"/>
        <v>273.67847222222224</v>
      </c>
      <c r="M330">
        <f t="shared" si="28"/>
        <v>586.7786108018936</v>
      </c>
      <c r="N330">
        <f>(277-103)/(-62+(AVERAGE($P$207,$P$367)))*I330+277-((277-103)/(-62+(AVERAGE($P$207,$P$367)))*210)</f>
        <v>180.6401218581689</v>
      </c>
    </row>
    <row r="331" spans="1:14" ht="12.75">
      <c r="A331" t="s">
        <v>162</v>
      </c>
      <c r="B331" s="1">
        <v>36798</v>
      </c>
      <c r="C331" s="2">
        <v>0.6803703703703704</v>
      </c>
      <c r="D331" t="s">
        <v>426</v>
      </c>
      <c r="E331">
        <v>0.673</v>
      </c>
      <c r="F331">
        <v>9.8772</v>
      </c>
      <c r="G331" t="s">
        <v>427</v>
      </c>
      <c r="H331">
        <v>1.665</v>
      </c>
      <c r="I331">
        <v>132.6674</v>
      </c>
      <c r="K331" s="2">
        <v>0.680555555555554</v>
      </c>
      <c r="L331" s="3">
        <f t="shared" si="33"/>
        <v>273.68055555555554</v>
      </c>
      <c r="M331">
        <f t="shared" si="28"/>
        <v>529.8855970279368</v>
      </c>
      <c r="N331">
        <f>(277-103)/(-62+(AVERAGE($P$207,$P$367)))*I331+277-((277-103)/(-62+(AVERAGE($P$207,$P$367)))*210)</f>
        <v>185.55457189851134</v>
      </c>
    </row>
    <row r="332" spans="1:14" ht="12.75">
      <c r="A332" t="s">
        <v>163</v>
      </c>
      <c r="B332" s="1">
        <v>36798</v>
      </c>
      <c r="C332" s="2">
        <v>0.6824537037037036</v>
      </c>
      <c r="D332" t="s">
        <v>426</v>
      </c>
      <c r="E332">
        <v>0.673</v>
      </c>
      <c r="F332">
        <v>10.5023</v>
      </c>
      <c r="G332" t="s">
        <v>427</v>
      </c>
      <c r="H332">
        <v>1.665</v>
      </c>
      <c r="I332">
        <v>133.6857</v>
      </c>
      <c r="K332" s="2">
        <v>0.682638888888888</v>
      </c>
      <c r="L332" s="3">
        <f t="shared" si="33"/>
        <v>273.6826388888889</v>
      </c>
      <c r="M332">
        <f t="shared" si="28"/>
        <v>563.4205549818269</v>
      </c>
      <c r="N332">
        <f>(277-103)/(-62+(AVERAGE($P$207,$P$367)))*I332+277-((277-103)/(-62+(AVERAGE($P$207,$P$367)))*210)</f>
        <v>186.75870675801102</v>
      </c>
    </row>
    <row r="333" spans="1:14" ht="12.75">
      <c r="A333" t="s">
        <v>164</v>
      </c>
      <c r="B333" s="1">
        <v>36798</v>
      </c>
      <c r="C333" s="2">
        <v>0.684537037037037</v>
      </c>
      <c r="D333" t="s">
        <v>426</v>
      </c>
      <c r="E333">
        <v>0.675</v>
      </c>
      <c r="F333">
        <v>10.4593</v>
      </c>
      <c r="G333" t="s">
        <v>427</v>
      </c>
      <c r="H333">
        <v>1.666</v>
      </c>
      <c r="I333">
        <v>136.1025</v>
      </c>
      <c r="K333" s="2">
        <v>0.684722222222221</v>
      </c>
      <c r="L333" s="3">
        <f t="shared" si="33"/>
        <v>273.6847222222222</v>
      </c>
      <c r="M333">
        <f t="shared" si="28"/>
        <v>561.1137189683615</v>
      </c>
      <c r="N333">
        <f>(277-103)/(-62+(AVERAGE($P$207,$P$367)))*I333+277-((277-103)/(-62+(AVERAGE($P$207,$P$367)))*210)</f>
        <v>189.61656115105714</v>
      </c>
    </row>
    <row r="334" spans="1:14" ht="12.75">
      <c r="A334" t="s">
        <v>434</v>
      </c>
      <c r="B334" s="1">
        <v>36798</v>
      </c>
      <c r="C334">
        <f>AVERAGE(C333,C335)</f>
        <v>0.6866261574074074</v>
      </c>
      <c r="D334" t="s">
        <v>426</v>
      </c>
      <c r="E334" t="s">
        <v>434</v>
      </c>
      <c r="F334" t="s">
        <v>434</v>
      </c>
      <c r="G334" t="s">
        <v>427</v>
      </c>
      <c r="H334" t="s">
        <v>434</v>
      </c>
      <c r="I334" t="s">
        <v>434</v>
      </c>
      <c r="K334" s="2">
        <v>0.686805555555555</v>
      </c>
      <c r="L334" s="3">
        <f t="shared" si="33"/>
        <v>273.68680555555557</v>
      </c>
      <c r="M334" t="s">
        <v>434</v>
      </c>
      <c r="N334" t="s">
        <v>434</v>
      </c>
    </row>
    <row r="335" spans="1:14" ht="12.75">
      <c r="A335" t="s">
        <v>165</v>
      </c>
      <c r="B335" s="1">
        <v>36798</v>
      </c>
      <c r="C335" s="2">
        <v>0.6887152777777777</v>
      </c>
      <c r="D335" t="s">
        <v>426</v>
      </c>
      <c r="E335">
        <v>0.678</v>
      </c>
      <c r="F335">
        <v>9.9518</v>
      </c>
      <c r="G335" t="s">
        <v>427</v>
      </c>
      <c r="H335">
        <v>1.671</v>
      </c>
      <c r="I335">
        <v>138.1396</v>
      </c>
      <c r="K335" s="2">
        <v>0.688888888888888</v>
      </c>
      <c r="L335" s="3">
        <f t="shared" si="33"/>
        <v>273.68888888888887</v>
      </c>
      <c r="M335">
        <f t="shared" si="28"/>
        <v>533.8876892745537</v>
      </c>
      <c r="N335">
        <f>(277-103)/(-62+(AVERAGE($P$207,$P$367)))*I335+277-((277-103)/(-62+(AVERAGE($P$207,$P$367)))*210)</f>
        <v>192.0254221176552</v>
      </c>
    </row>
    <row r="336" spans="1:14" ht="12.75">
      <c r="A336" t="s">
        <v>166</v>
      </c>
      <c r="B336" s="1">
        <v>36798</v>
      </c>
      <c r="C336" s="2">
        <v>0.6907986111111111</v>
      </c>
      <c r="D336" t="s">
        <v>426</v>
      </c>
      <c r="E336">
        <v>0.673</v>
      </c>
      <c r="F336">
        <v>10.4029</v>
      </c>
      <c r="G336" t="s">
        <v>427</v>
      </c>
      <c r="H336">
        <v>1.666</v>
      </c>
      <c r="I336">
        <v>138.1911</v>
      </c>
      <c r="K336" s="2">
        <v>0.690972222222221</v>
      </c>
      <c r="L336" s="3">
        <f t="shared" si="33"/>
        <v>273.69097222222223</v>
      </c>
      <c r="M336">
        <f t="shared" si="28"/>
        <v>558.0880084762812</v>
      </c>
      <c r="N336">
        <f>(277-103)/(-62+(AVERAGE($P$207,$P$367)))*I336+277-((277-103)/(-62+(AVERAGE($P$207,$P$367)))*210)</f>
        <v>192.08632062032066</v>
      </c>
    </row>
    <row r="337" spans="1:14" ht="12.75">
      <c r="A337" t="s">
        <v>167</v>
      </c>
      <c r="B337" s="1">
        <v>36798</v>
      </c>
      <c r="C337" s="2">
        <v>0.6928819444444444</v>
      </c>
      <c r="D337" t="s">
        <v>426</v>
      </c>
      <c r="E337">
        <v>0.673</v>
      </c>
      <c r="F337">
        <v>9.414</v>
      </c>
      <c r="G337" t="s">
        <v>427</v>
      </c>
      <c r="H337">
        <v>1.665</v>
      </c>
      <c r="I337">
        <v>136.4961</v>
      </c>
      <c r="K337" s="2">
        <v>0.693055555555555</v>
      </c>
      <c r="L337" s="3">
        <f t="shared" si="33"/>
        <v>273.69305555555553</v>
      </c>
      <c r="M337">
        <f aca="true" t="shared" si="34" ref="M337:M363">500*F337/AVERAGE($Q$367,$Q$207)</f>
        <v>505.03614490149</v>
      </c>
      <c r="N337">
        <f>(277-103)/(-62+(AVERAGE($P$207,$P$367)))*I337+277-((277-103)/(-62+(AVERAGE($P$207,$P$367)))*210)</f>
        <v>190.08199126074888</v>
      </c>
    </row>
    <row r="338" spans="1:14" ht="12.75">
      <c r="A338" t="s">
        <v>434</v>
      </c>
      <c r="B338" s="1">
        <v>36798</v>
      </c>
      <c r="C338">
        <f>AVERAGE(C337,C339)</f>
        <v>0.6949652777777777</v>
      </c>
      <c r="D338" t="s">
        <v>426</v>
      </c>
      <c r="E338" t="s">
        <v>434</v>
      </c>
      <c r="F338" t="s">
        <v>434</v>
      </c>
      <c r="G338" t="s">
        <v>427</v>
      </c>
      <c r="H338" t="s">
        <v>434</v>
      </c>
      <c r="I338" t="s">
        <v>434</v>
      </c>
      <c r="K338" s="2">
        <v>0.695138888888888</v>
      </c>
      <c r="L338" s="3">
        <f t="shared" si="33"/>
        <v>273.6951388888889</v>
      </c>
      <c r="M338" t="s">
        <v>434</v>
      </c>
      <c r="N338" t="s">
        <v>434</v>
      </c>
    </row>
    <row r="339" spans="1:14" ht="12.75">
      <c r="A339" t="s">
        <v>168</v>
      </c>
      <c r="B339" s="1">
        <v>36798</v>
      </c>
      <c r="C339" s="2">
        <v>0.6970486111111112</v>
      </c>
      <c r="D339" t="s">
        <v>426</v>
      </c>
      <c r="E339">
        <v>0.673</v>
      </c>
      <c r="F339">
        <v>9.9052</v>
      </c>
      <c r="G339" t="s">
        <v>427</v>
      </c>
      <c r="H339">
        <v>1.666</v>
      </c>
      <c r="I339">
        <v>133.5091</v>
      </c>
      <c r="K339" s="2">
        <v>0.697222222222221</v>
      </c>
      <c r="L339" s="3">
        <f t="shared" si="33"/>
        <v>273.6972222222222</v>
      </c>
      <c r="M339">
        <f t="shared" si="34"/>
        <v>531.387722804147</v>
      </c>
      <c r="N339">
        <f aca="true" t="shared" si="35" ref="N339:N348">(277-103)/(-62+(AVERAGE($P$207,$P$367)))*I339+277-((277-103)/(-62+(AVERAGE($P$207,$P$367)))*210)</f>
        <v>186.54987810615236</v>
      </c>
    </row>
    <row r="340" spans="1:14" ht="12.75">
      <c r="A340" t="s">
        <v>169</v>
      </c>
      <c r="B340" s="1">
        <v>36798</v>
      </c>
      <c r="C340" s="2">
        <v>0.6991319444444444</v>
      </c>
      <c r="D340" t="s">
        <v>426</v>
      </c>
      <c r="E340">
        <v>0.673</v>
      </c>
      <c r="F340">
        <v>10.1826</v>
      </c>
      <c r="G340" t="s">
        <v>427</v>
      </c>
      <c r="H340">
        <v>1.665</v>
      </c>
      <c r="I340">
        <v>138.1477</v>
      </c>
      <c r="K340" s="2">
        <v>0.699305555555555</v>
      </c>
      <c r="L340" s="3">
        <f t="shared" si="33"/>
        <v>273.69930555555555</v>
      </c>
      <c r="M340">
        <f t="shared" si="34"/>
        <v>546.2694974584568</v>
      </c>
      <c r="N340">
        <f t="shared" si="35"/>
        <v>192.03500032875402</v>
      </c>
    </row>
    <row r="341" spans="1:14" ht="12.75">
      <c r="A341" t="s">
        <v>170</v>
      </c>
      <c r="B341" s="1">
        <v>36798</v>
      </c>
      <c r="C341" s="2">
        <v>0.7012152777777777</v>
      </c>
      <c r="D341" t="s">
        <v>426</v>
      </c>
      <c r="E341">
        <v>0.673</v>
      </c>
      <c r="F341">
        <v>10.0045</v>
      </c>
      <c r="G341" t="s">
        <v>427</v>
      </c>
      <c r="H341">
        <v>1.665</v>
      </c>
      <c r="I341">
        <v>137.8664</v>
      </c>
      <c r="K341" s="2">
        <v>0.701388888888888</v>
      </c>
      <c r="L341" s="3">
        <f t="shared" si="33"/>
        <v>273.7013888888889</v>
      </c>
      <c r="M341">
        <f t="shared" si="34"/>
        <v>536.7149045747776</v>
      </c>
      <c r="N341">
        <f t="shared" si="35"/>
        <v>191.70236442972893</v>
      </c>
    </row>
    <row r="342" spans="1:14" ht="12.75">
      <c r="A342" t="s">
        <v>171</v>
      </c>
      <c r="B342" s="1">
        <v>36798</v>
      </c>
      <c r="C342" s="2">
        <v>0.7032986111111111</v>
      </c>
      <c r="D342" t="s">
        <v>426</v>
      </c>
      <c r="E342">
        <v>0.673</v>
      </c>
      <c r="F342">
        <v>9.7216</v>
      </c>
      <c r="G342" t="s">
        <v>427</v>
      </c>
      <c r="H342">
        <v>1.665</v>
      </c>
      <c r="I342">
        <v>137.6791</v>
      </c>
      <c r="K342" s="2">
        <v>0.703472222222221</v>
      </c>
      <c r="L342" s="3">
        <f t="shared" si="33"/>
        <v>273.7034722222222</v>
      </c>
      <c r="M342">
        <f t="shared" si="34"/>
        <v>521.5380695001408</v>
      </c>
      <c r="N342">
        <f t="shared" si="35"/>
        <v>191.48088307925823</v>
      </c>
    </row>
    <row r="343" spans="1:14" ht="12.75">
      <c r="A343" t="s">
        <v>172</v>
      </c>
      <c r="B343" s="1">
        <v>36798</v>
      </c>
      <c r="C343" s="2">
        <v>0.7054513888888888</v>
      </c>
      <c r="D343" t="s">
        <v>426</v>
      </c>
      <c r="E343">
        <v>0.671</v>
      </c>
      <c r="F343">
        <v>9.957</v>
      </c>
      <c r="G343" t="s">
        <v>427</v>
      </c>
      <c r="H343">
        <v>1.665</v>
      </c>
      <c r="I343">
        <v>139.8011</v>
      </c>
      <c r="K343" s="2">
        <v>0.705555555555555</v>
      </c>
      <c r="L343" s="3">
        <f t="shared" si="33"/>
        <v>273.7055555555556</v>
      </c>
      <c r="M343">
        <f t="shared" si="34"/>
        <v>534.1666554901356</v>
      </c>
      <c r="N343">
        <f t="shared" si="35"/>
        <v>193.99013788811456</v>
      </c>
    </row>
    <row r="344" spans="1:14" ht="12.75">
      <c r="A344" t="s">
        <v>173</v>
      </c>
      <c r="B344" s="1">
        <v>36798</v>
      </c>
      <c r="C344" s="2">
        <v>0.7074768518518518</v>
      </c>
      <c r="D344" t="s">
        <v>426</v>
      </c>
      <c r="E344">
        <v>0.673</v>
      </c>
      <c r="F344">
        <v>10.1134</v>
      </c>
      <c r="G344" t="s">
        <v>427</v>
      </c>
      <c r="H344">
        <v>1.665</v>
      </c>
      <c r="I344">
        <v>141.4717</v>
      </c>
      <c r="K344" s="2">
        <v>0.707638888888888</v>
      </c>
      <c r="L344" s="3">
        <f t="shared" si="33"/>
        <v>273.7076388888889</v>
      </c>
      <c r="M344">
        <f t="shared" si="34"/>
        <v>542.5571008972519</v>
      </c>
      <c r="N344">
        <f t="shared" si="35"/>
        <v>195.9656143648701</v>
      </c>
    </row>
    <row r="345" spans="1:14" ht="12.75">
      <c r="A345" t="s">
        <v>174</v>
      </c>
      <c r="B345" s="1">
        <v>36798</v>
      </c>
      <c r="C345" s="2">
        <v>0.7095601851851852</v>
      </c>
      <c r="D345" t="s">
        <v>426</v>
      </c>
      <c r="E345">
        <v>0.671</v>
      </c>
      <c r="F345">
        <v>9.6668</v>
      </c>
      <c r="G345" t="s">
        <v>427</v>
      </c>
      <c r="H345">
        <v>1.663</v>
      </c>
      <c r="I345">
        <v>140.5312</v>
      </c>
      <c r="K345" s="2">
        <v>0.709722222222221</v>
      </c>
      <c r="L345" s="3">
        <f t="shared" si="33"/>
        <v>273.70972222222224</v>
      </c>
      <c r="M345">
        <f t="shared" si="34"/>
        <v>518.5981947667011</v>
      </c>
      <c r="N345">
        <f t="shared" si="35"/>
        <v>194.8534776317272</v>
      </c>
    </row>
    <row r="346" spans="1:14" ht="12.75">
      <c r="A346" t="s">
        <v>175</v>
      </c>
      <c r="B346" s="1">
        <v>36798</v>
      </c>
      <c r="C346" s="2">
        <v>0.7116435185185185</v>
      </c>
      <c r="D346" t="s">
        <v>426</v>
      </c>
      <c r="E346">
        <v>0.673</v>
      </c>
      <c r="F346">
        <v>9.9585</v>
      </c>
      <c r="G346" t="s">
        <v>427</v>
      </c>
      <c r="H346">
        <v>1.665</v>
      </c>
      <c r="I346">
        <v>139.1579</v>
      </c>
      <c r="K346" s="2">
        <v>0.711805555555554</v>
      </c>
      <c r="L346" s="3">
        <f t="shared" si="33"/>
        <v>273.71180555555554</v>
      </c>
      <c r="M346">
        <f t="shared" si="34"/>
        <v>534.2471265138611</v>
      </c>
      <c r="N346">
        <f t="shared" si="35"/>
        <v>193.22955697715489</v>
      </c>
    </row>
    <row r="347" spans="1:14" ht="12.75">
      <c r="A347" t="s">
        <v>176</v>
      </c>
      <c r="B347" s="1">
        <v>36798</v>
      </c>
      <c r="C347" s="2">
        <v>0.7137268518518519</v>
      </c>
      <c r="D347" t="s">
        <v>426</v>
      </c>
      <c r="E347">
        <v>0.673</v>
      </c>
      <c r="F347">
        <v>10.1395</v>
      </c>
      <c r="G347" t="s">
        <v>427</v>
      </c>
      <c r="H347">
        <v>1.665</v>
      </c>
      <c r="I347">
        <v>131.8295</v>
      </c>
      <c r="K347" s="2">
        <v>0.713888888888888</v>
      </c>
      <c r="L347" s="3">
        <f t="shared" si="33"/>
        <v>273.7138888888889</v>
      </c>
      <c r="M347">
        <f t="shared" si="34"/>
        <v>543.9572967100762</v>
      </c>
      <c r="N347">
        <f t="shared" si="35"/>
        <v>184.5637591726203</v>
      </c>
    </row>
    <row r="348" spans="1:14" ht="12.75">
      <c r="A348" t="s">
        <v>177</v>
      </c>
      <c r="B348" s="1">
        <v>36798</v>
      </c>
      <c r="C348" s="2">
        <v>0.7158101851851852</v>
      </c>
      <c r="D348" t="s">
        <v>426</v>
      </c>
      <c r="E348">
        <v>0.673</v>
      </c>
      <c r="F348">
        <v>10.2529</v>
      </c>
      <c r="G348" t="s">
        <v>427</v>
      </c>
      <c r="H348">
        <v>1.663</v>
      </c>
      <c r="I348">
        <v>137.5537</v>
      </c>
      <c r="K348" s="2">
        <v>0.715972222222221</v>
      </c>
      <c r="L348" s="3">
        <f t="shared" si="33"/>
        <v>273.7159722222222</v>
      </c>
      <c r="M348">
        <f t="shared" si="34"/>
        <v>550.040906103727</v>
      </c>
      <c r="N348">
        <f t="shared" si="35"/>
        <v>191.33259818150586</v>
      </c>
    </row>
    <row r="349" spans="1:14" ht="12.75">
      <c r="A349" t="s">
        <v>434</v>
      </c>
      <c r="B349" s="1">
        <v>36798</v>
      </c>
      <c r="C349">
        <f>AVERAGE(C348,C350)</f>
        <v>0.7178993055555556</v>
      </c>
      <c r="D349" t="s">
        <v>426</v>
      </c>
      <c r="E349" t="s">
        <v>434</v>
      </c>
      <c r="F349" t="s">
        <v>434</v>
      </c>
      <c r="G349" t="s">
        <v>427</v>
      </c>
      <c r="H349" t="s">
        <v>434</v>
      </c>
      <c r="I349" t="s">
        <v>434</v>
      </c>
      <c r="K349" s="2">
        <v>0.718055555555555</v>
      </c>
      <c r="L349" s="3">
        <f t="shared" si="33"/>
        <v>273.71805555555557</v>
      </c>
      <c r="M349" t="s">
        <v>434</v>
      </c>
      <c r="N349" t="s">
        <v>434</v>
      </c>
    </row>
    <row r="350" spans="1:14" ht="12.75">
      <c r="A350" t="s">
        <v>178</v>
      </c>
      <c r="B350" s="1">
        <v>36798</v>
      </c>
      <c r="C350" s="2">
        <v>0.7199884259259259</v>
      </c>
      <c r="D350" t="s">
        <v>426</v>
      </c>
      <c r="E350">
        <v>0.673</v>
      </c>
      <c r="F350">
        <v>9.5566</v>
      </c>
      <c r="G350" t="s">
        <v>427</v>
      </c>
      <c r="H350">
        <v>1.665</v>
      </c>
      <c r="I350">
        <v>139.3294</v>
      </c>
      <c r="K350" s="2">
        <v>0.720138888888888</v>
      </c>
      <c r="L350" s="3">
        <f t="shared" si="33"/>
        <v>273.72013888888887</v>
      </c>
      <c r="M350">
        <f t="shared" si="34"/>
        <v>512.6862568903314</v>
      </c>
      <c r="N350">
        <f>(277-103)/(-62+(AVERAGE($P$207,$P$367)))*I350+277-((277-103)/(-62+(AVERAGE($P$207,$P$367)))*210)</f>
        <v>193.43235490350688</v>
      </c>
    </row>
    <row r="351" spans="1:14" ht="12.75">
      <c r="A351" t="s">
        <v>179</v>
      </c>
      <c r="B351" s="1">
        <v>36798</v>
      </c>
      <c r="C351" s="2">
        <v>0.7220717592592593</v>
      </c>
      <c r="D351" t="s">
        <v>426</v>
      </c>
      <c r="E351">
        <v>0.671</v>
      </c>
      <c r="F351">
        <v>9.5963</v>
      </c>
      <c r="G351" t="s">
        <v>427</v>
      </c>
      <c r="H351">
        <v>1.663</v>
      </c>
      <c r="I351">
        <v>141.8454</v>
      </c>
      <c r="K351" s="2">
        <v>0.722222222222221</v>
      </c>
      <c r="L351" s="3">
        <f t="shared" si="33"/>
        <v>273.72222222222223</v>
      </c>
      <c r="M351">
        <f t="shared" si="34"/>
        <v>514.8160566516007</v>
      </c>
      <c r="N351">
        <f>(277-103)/(-62+(AVERAGE($P$207,$P$367)))*I351+277-((277-103)/(-62+(AVERAGE($P$207,$P$367)))*210)</f>
        <v>196.4075128201338</v>
      </c>
    </row>
    <row r="352" spans="1:14" ht="12.75">
      <c r="A352" t="s">
        <v>180</v>
      </c>
      <c r="B352" s="1">
        <v>36798</v>
      </c>
      <c r="C352" s="2">
        <v>0.7241550925925927</v>
      </c>
      <c r="D352" t="s">
        <v>426</v>
      </c>
      <c r="E352">
        <v>0.673</v>
      </c>
      <c r="F352">
        <v>10.2134</v>
      </c>
      <c r="G352" t="s">
        <v>427</v>
      </c>
      <c r="H352">
        <v>1.665</v>
      </c>
      <c r="I352">
        <v>139.3412</v>
      </c>
      <c r="K352" s="2">
        <v>0.724305555555555</v>
      </c>
      <c r="L352" s="3">
        <f t="shared" si="33"/>
        <v>273.72430555555553</v>
      </c>
      <c r="M352">
        <f t="shared" si="34"/>
        <v>547.9218358122879</v>
      </c>
      <c r="N352">
        <f>(277-103)/(-62+(AVERAGE($P$207,$P$367)))*I352+277-((277-103)/(-62+(AVERAGE($P$207,$P$367)))*210)</f>
        <v>193.446308346836</v>
      </c>
    </row>
    <row r="353" spans="1:14" ht="12.75">
      <c r="A353" t="s">
        <v>181</v>
      </c>
      <c r="B353" s="1">
        <v>36798</v>
      </c>
      <c r="C353" s="2">
        <v>0.7262384259259259</v>
      </c>
      <c r="D353" t="s">
        <v>426</v>
      </c>
      <c r="E353">
        <v>0.673</v>
      </c>
      <c r="F353">
        <v>9.4123</v>
      </c>
      <c r="G353" t="s">
        <v>427</v>
      </c>
      <c r="H353">
        <v>1.663</v>
      </c>
      <c r="I353">
        <v>140.4973</v>
      </c>
      <c r="K353" s="2">
        <v>0.726388888888888</v>
      </c>
      <c r="L353" s="3">
        <f t="shared" si="33"/>
        <v>273.7263888888889</v>
      </c>
      <c r="M353">
        <f t="shared" si="34"/>
        <v>504.9449444079344</v>
      </c>
      <c r="N353">
        <f>(277-103)/(-62+(AVERAGE($P$207,$P$367)))*I353+277-((277-103)/(-62+(AVERAGE($P$207,$P$367)))*210)</f>
        <v>194.81339104453573</v>
      </c>
    </row>
    <row r="354" spans="1:14" ht="12.75">
      <c r="A354" t="s">
        <v>434</v>
      </c>
      <c r="B354" s="1">
        <v>36798</v>
      </c>
      <c r="C354">
        <f>AVERAGE(C353,C355)</f>
        <v>0.7283217592592592</v>
      </c>
      <c r="D354" t="s">
        <v>426</v>
      </c>
      <c r="E354" t="s">
        <v>434</v>
      </c>
      <c r="F354" t="s">
        <v>434</v>
      </c>
      <c r="G354" t="s">
        <v>427</v>
      </c>
      <c r="H354" t="s">
        <v>434</v>
      </c>
      <c r="I354" t="s">
        <v>434</v>
      </c>
      <c r="K354" s="2">
        <v>0.728472222222221</v>
      </c>
      <c r="L354" s="3">
        <f t="shared" si="33"/>
        <v>273.7284722222222</v>
      </c>
      <c r="M354" t="s">
        <v>434</v>
      </c>
      <c r="N354" t="s">
        <v>434</v>
      </c>
    </row>
    <row r="355" spans="1:14" ht="12.75">
      <c r="A355" t="s">
        <v>182</v>
      </c>
      <c r="B355" s="1">
        <v>36798</v>
      </c>
      <c r="C355" s="2">
        <v>0.7304050925925926</v>
      </c>
      <c r="D355" t="s">
        <v>426</v>
      </c>
      <c r="E355">
        <v>0.675</v>
      </c>
      <c r="F355">
        <v>10.2714</v>
      </c>
      <c r="G355" t="s">
        <v>427</v>
      </c>
      <c r="H355">
        <v>1.663</v>
      </c>
      <c r="I355">
        <v>138.9563</v>
      </c>
      <c r="K355" s="2">
        <v>0.730555555555555</v>
      </c>
      <c r="L355" s="3">
        <f t="shared" si="33"/>
        <v>273.73055555555555</v>
      </c>
      <c r="M355">
        <f t="shared" si="34"/>
        <v>551.0333820630087</v>
      </c>
      <c r="N355">
        <f aca="true" t="shared" si="36" ref="N355:N361">(277-103)/(-62+(AVERAGE($P$207,$P$367)))*I355+277-((277-103)/(-62+(AVERAGE($P$207,$P$367)))*210)</f>
        <v>192.9911659453616</v>
      </c>
    </row>
    <row r="356" spans="1:14" ht="12.75">
      <c r="A356" t="s">
        <v>183</v>
      </c>
      <c r="B356" s="1">
        <v>36798</v>
      </c>
      <c r="C356" s="2">
        <v>0.732488425925926</v>
      </c>
      <c r="D356" t="s">
        <v>426</v>
      </c>
      <c r="E356">
        <v>0.673</v>
      </c>
      <c r="F356">
        <v>9.8335</v>
      </c>
      <c r="G356" t="s">
        <v>427</v>
      </c>
      <c r="H356">
        <v>1.661</v>
      </c>
      <c r="I356">
        <v>142.5474</v>
      </c>
      <c r="K356" s="2">
        <v>0.732638888888888</v>
      </c>
      <c r="L356" s="3">
        <f t="shared" si="33"/>
        <v>273.7326388888889</v>
      </c>
      <c r="M356">
        <f t="shared" si="34"/>
        <v>527.541207870066</v>
      </c>
      <c r="N356">
        <f t="shared" si="36"/>
        <v>197.23762444869985</v>
      </c>
    </row>
    <row r="357" spans="1:14" ht="12.75">
      <c r="A357" t="s">
        <v>184</v>
      </c>
      <c r="B357" s="1">
        <v>36798</v>
      </c>
      <c r="C357" s="2">
        <v>0.7345833333333333</v>
      </c>
      <c r="D357" t="s">
        <v>426</v>
      </c>
      <c r="E357">
        <v>0.671</v>
      </c>
      <c r="F357">
        <v>10.03</v>
      </c>
      <c r="G357" t="s">
        <v>427</v>
      </c>
      <c r="H357">
        <v>1.661</v>
      </c>
      <c r="I357">
        <v>138.7555</v>
      </c>
      <c r="K357" s="2">
        <v>0.734722222222221</v>
      </c>
      <c r="L357" s="3">
        <f t="shared" si="33"/>
        <v>273.7347222222222</v>
      </c>
      <c r="M357">
        <f t="shared" si="34"/>
        <v>538.0829119781118</v>
      </c>
      <c r="N357">
        <f t="shared" si="36"/>
        <v>192.75372090972618</v>
      </c>
    </row>
    <row r="358" spans="1:14" ht="12.75">
      <c r="A358" t="s">
        <v>185</v>
      </c>
      <c r="B358" s="1">
        <v>36798</v>
      </c>
      <c r="C358" s="2">
        <v>0.7366666666666667</v>
      </c>
      <c r="D358" t="s">
        <v>426</v>
      </c>
      <c r="E358">
        <v>0.673</v>
      </c>
      <c r="F358">
        <v>10.3025</v>
      </c>
      <c r="G358" t="s">
        <v>427</v>
      </c>
      <c r="H358">
        <v>1.661</v>
      </c>
      <c r="I358">
        <v>139.9762</v>
      </c>
      <c r="K358" s="2">
        <v>0.736805555555555</v>
      </c>
      <c r="L358" s="3">
        <f t="shared" si="33"/>
        <v>273.7368055555556</v>
      </c>
      <c r="M358">
        <f t="shared" si="34"/>
        <v>552.701814621585</v>
      </c>
      <c r="N358">
        <f t="shared" si="36"/>
        <v>194.1971927971771</v>
      </c>
    </row>
    <row r="359" spans="1:14" ht="12.75">
      <c r="A359" t="s">
        <v>186</v>
      </c>
      <c r="B359" s="1">
        <v>36798</v>
      </c>
      <c r="C359" s="2">
        <v>0.73875</v>
      </c>
      <c r="D359" t="s">
        <v>426</v>
      </c>
      <c r="E359">
        <v>0.673</v>
      </c>
      <c r="F359">
        <v>10.2922</v>
      </c>
      <c r="G359" t="s">
        <v>427</v>
      </c>
      <c r="H359">
        <v>1.661</v>
      </c>
      <c r="I359">
        <v>140.1393</v>
      </c>
      <c r="K359" s="2">
        <v>0.738888888888888</v>
      </c>
      <c r="L359" s="3">
        <f t="shared" si="33"/>
        <v>273.7388888888889</v>
      </c>
      <c r="M359">
        <f t="shared" si="34"/>
        <v>552.1492469253362</v>
      </c>
      <c r="N359">
        <f t="shared" si="36"/>
        <v>194.390057763871</v>
      </c>
    </row>
    <row r="360" spans="1:14" ht="12.75">
      <c r="A360" t="s">
        <v>187</v>
      </c>
      <c r="B360" s="1">
        <v>36798</v>
      </c>
      <c r="C360" s="2">
        <v>0.7408912037037036</v>
      </c>
      <c r="D360" t="s">
        <v>426</v>
      </c>
      <c r="E360">
        <v>0.673</v>
      </c>
      <c r="F360">
        <v>9.9642</v>
      </c>
      <c r="G360" t="s">
        <v>427</v>
      </c>
      <c r="H360">
        <v>1.661</v>
      </c>
      <c r="I360">
        <v>136.9913</v>
      </c>
      <c r="K360" s="2">
        <v>0.740972222222221</v>
      </c>
      <c r="L360" s="3">
        <f t="shared" si="33"/>
        <v>273.74097222222224</v>
      </c>
      <c r="M360">
        <f t="shared" si="34"/>
        <v>534.5529164040182</v>
      </c>
      <c r="N360">
        <f t="shared" si="36"/>
        <v>190.6675628824951</v>
      </c>
    </row>
    <row r="361" spans="1:14" ht="12.75">
      <c r="A361" t="s">
        <v>188</v>
      </c>
      <c r="B361" s="1">
        <v>36798</v>
      </c>
      <c r="C361" s="2">
        <v>0.7429166666666666</v>
      </c>
      <c r="D361" t="s">
        <v>426</v>
      </c>
      <c r="E361">
        <v>0.673</v>
      </c>
      <c r="F361">
        <v>9.8498</v>
      </c>
      <c r="G361" t="s">
        <v>427</v>
      </c>
      <c r="H361">
        <v>1.661</v>
      </c>
      <c r="I361">
        <v>140.0263</v>
      </c>
      <c r="K361" s="2">
        <v>0.743055555555554</v>
      </c>
      <c r="L361" s="3">
        <f t="shared" si="33"/>
        <v>273.74305555555554</v>
      </c>
      <c r="M361">
        <f t="shared" si="34"/>
        <v>528.4156596612169</v>
      </c>
      <c r="N361">
        <f t="shared" si="36"/>
        <v>194.2564358065662</v>
      </c>
    </row>
    <row r="362" spans="1:14" ht="12.75">
      <c r="A362" t="s">
        <v>434</v>
      </c>
      <c r="B362" s="1">
        <v>36798</v>
      </c>
      <c r="C362">
        <f>AVERAGE(C361,C363)</f>
        <v>0.745005787037037</v>
      </c>
      <c r="D362" t="s">
        <v>426</v>
      </c>
      <c r="E362" t="s">
        <v>434</v>
      </c>
      <c r="F362" t="s">
        <v>434</v>
      </c>
      <c r="G362" t="s">
        <v>427</v>
      </c>
      <c r="H362" t="s">
        <v>434</v>
      </c>
      <c r="I362" t="s">
        <v>434</v>
      </c>
      <c r="K362" s="2">
        <v>0.745138888888888</v>
      </c>
      <c r="L362" s="3">
        <f t="shared" si="33"/>
        <v>273.7451388888889</v>
      </c>
      <c r="M362" t="s">
        <v>434</v>
      </c>
      <c r="N362" t="s">
        <v>434</v>
      </c>
    </row>
    <row r="363" spans="1:14" ht="12.75">
      <c r="A363" t="s">
        <v>189</v>
      </c>
      <c r="B363" s="1">
        <v>36798</v>
      </c>
      <c r="C363" s="2">
        <v>0.7470949074074075</v>
      </c>
      <c r="D363" t="s">
        <v>426</v>
      </c>
      <c r="E363">
        <v>0.673</v>
      </c>
      <c r="F363">
        <v>10.0258</v>
      </c>
      <c r="G363" t="s">
        <v>427</v>
      </c>
      <c r="H363">
        <v>1.66</v>
      </c>
      <c r="I363">
        <v>135.2325</v>
      </c>
      <c r="K363" s="2">
        <v>0.747222222222221</v>
      </c>
      <c r="L363" s="3">
        <f t="shared" si="33"/>
        <v>273.7472222222222</v>
      </c>
      <c r="M363">
        <f t="shared" si="34"/>
        <v>537.8575931116803</v>
      </c>
      <c r="N363">
        <f>(277-103)/(-62+(AVERAGE($P$207,$P$367)))*I363+277-((277-103)/(-62+(AVERAGE($P$207,$P$367)))*210)</f>
        <v>188.58779032932998</v>
      </c>
    </row>
    <row r="364" spans="1:14" ht="12.75">
      <c r="A364" t="s">
        <v>434</v>
      </c>
      <c r="B364" s="1">
        <v>36798</v>
      </c>
      <c r="C364">
        <f>AVERAGE(C363,C365)</f>
        <v>0.7491782407407408</v>
      </c>
      <c r="D364" t="s">
        <v>426</v>
      </c>
      <c r="E364" t="s">
        <v>434</v>
      </c>
      <c r="F364" t="s">
        <v>434</v>
      </c>
      <c r="G364" t="s">
        <v>427</v>
      </c>
      <c r="H364" t="s">
        <v>434</v>
      </c>
      <c r="I364" t="s">
        <v>434</v>
      </c>
      <c r="K364" s="2">
        <v>0.749305555555555</v>
      </c>
      <c r="L364" s="3">
        <f t="shared" si="33"/>
        <v>273.74930555555557</v>
      </c>
      <c r="M364" t="s">
        <v>434</v>
      </c>
      <c r="N364" t="s">
        <v>434</v>
      </c>
    </row>
    <row r="365" spans="1:17" ht="12.75">
      <c r="A365" t="s">
        <v>190</v>
      </c>
      <c r="B365" s="1">
        <v>36798</v>
      </c>
      <c r="C365" s="2">
        <v>0.751261574074074</v>
      </c>
      <c r="D365" t="s">
        <v>426</v>
      </c>
      <c r="E365">
        <v>0.673</v>
      </c>
      <c r="F365">
        <v>9.0533</v>
      </c>
      <c r="G365" t="s">
        <v>427</v>
      </c>
      <c r="H365">
        <v>1.66</v>
      </c>
      <c r="I365">
        <v>212.9571</v>
      </c>
      <c r="K365" s="2">
        <v>0.751388888888888</v>
      </c>
      <c r="L365" s="3">
        <f t="shared" si="33"/>
        <v>273.75138888888887</v>
      </c>
      <c r="M365" t="s">
        <v>434</v>
      </c>
      <c r="N365" t="s">
        <v>434</v>
      </c>
      <c r="P365" t="s">
        <v>435</v>
      </c>
      <c r="Q365" t="s">
        <v>426</v>
      </c>
    </row>
    <row r="366" spans="1:14" ht="12.75">
      <c r="A366" t="s">
        <v>434</v>
      </c>
      <c r="B366" s="1">
        <v>36798</v>
      </c>
      <c r="C366">
        <f>AVERAGE(C365,C367)</f>
        <v>0.7533449074074074</v>
      </c>
      <c r="D366" t="s">
        <v>426</v>
      </c>
      <c r="E366" t="s">
        <v>434</v>
      </c>
      <c r="F366" t="s">
        <v>434</v>
      </c>
      <c r="G366" t="s">
        <v>427</v>
      </c>
      <c r="H366" t="s">
        <v>434</v>
      </c>
      <c r="I366" t="s">
        <v>434</v>
      </c>
      <c r="K366" s="2">
        <v>0.753472222222221</v>
      </c>
      <c r="L366" s="3">
        <f t="shared" si="33"/>
        <v>273.75347222222223</v>
      </c>
      <c r="M366" t="s">
        <v>434</v>
      </c>
      <c r="N366" t="s">
        <v>434</v>
      </c>
    </row>
    <row r="367" spans="1:17" ht="12.75">
      <c r="A367" t="s">
        <v>191</v>
      </c>
      <c r="B367" s="1">
        <v>36798</v>
      </c>
      <c r="C367" s="2">
        <v>0.7554282407407408</v>
      </c>
      <c r="D367" t="s">
        <v>426</v>
      </c>
      <c r="E367">
        <v>0.673</v>
      </c>
      <c r="F367">
        <v>9.7095</v>
      </c>
      <c r="G367" t="s">
        <v>427</v>
      </c>
      <c r="H367">
        <v>1.658</v>
      </c>
      <c r="I367">
        <v>207.2131</v>
      </c>
      <c r="K367" s="2">
        <v>0.755555555555554</v>
      </c>
      <c r="L367" s="3">
        <f t="shared" si="33"/>
        <v>273.75555555555553</v>
      </c>
      <c r="M367" t="s">
        <v>434</v>
      </c>
      <c r="N367" t="s">
        <v>434</v>
      </c>
      <c r="P367">
        <f>AVERAGE(I366:I368)</f>
        <v>209.15915</v>
      </c>
      <c r="Q367">
        <f>AVERAGE(F366:F368)</f>
        <v>9.55555</v>
      </c>
    </row>
    <row r="368" spans="1:17" ht="12.75">
      <c r="A368" t="s">
        <v>192</v>
      </c>
      <c r="B368" s="1">
        <v>36798</v>
      </c>
      <c r="C368" s="2">
        <v>0.7575115740740741</v>
      </c>
      <c r="D368" t="s">
        <v>426</v>
      </c>
      <c r="E368">
        <v>0.675</v>
      </c>
      <c r="F368">
        <v>9.4016</v>
      </c>
      <c r="G368" t="s">
        <v>427</v>
      </c>
      <c r="H368">
        <v>1.66</v>
      </c>
      <c r="I368">
        <v>211.1052</v>
      </c>
      <c r="K368" s="2">
        <v>0.757638888888888</v>
      </c>
      <c r="L368" s="3">
        <f t="shared" si="33"/>
        <v>273.7576388888889</v>
      </c>
      <c r="M368" t="s">
        <v>434</v>
      </c>
      <c r="N368" t="s">
        <v>434</v>
      </c>
      <c r="P368">
        <f>STDEV(I366:I368)</f>
        <v>2.752130303052684</v>
      </c>
      <c r="Q368">
        <f>STDEV(F366:F368)</f>
        <v>0.21771817792733772</v>
      </c>
    </row>
    <row r="369" spans="1:14" ht="12.75">
      <c r="A369" t="s">
        <v>193</v>
      </c>
      <c r="B369" s="1">
        <v>36798</v>
      </c>
      <c r="C369" s="2">
        <v>0.7595949074074074</v>
      </c>
      <c r="D369" t="s">
        <v>426</v>
      </c>
      <c r="E369">
        <v>0.671</v>
      </c>
      <c r="F369">
        <v>10.9515</v>
      </c>
      <c r="G369" t="s">
        <v>427</v>
      </c>
      <c r="H369">
        <v>1.658</v>
      </c>
      <c r="I369">
        <v>140.2191</v>
      </c>
      <c r="K369" s="2">
        <v>0.759722222222221</v>
      </c>
      <c r="L369" s="3">
        <f t="shared" si="33"/>
        <v>273.7597222222222</v>
      </c>
      <c r="M369">
        <f aca="true" t="shared" si="37" ref="M369:M432">500*F369/AVERAGE($Q$367,$Q$6)</f>
        <v>574.4190376783012</v>
      </c>
      <c r="N369">
        <f aca="true" t="shared" si="38" ref="N369:N379">(277-103)/(-62+(AVERAGE($Q$4,$P$367)))*I369+277-((277-103)/(-62+(AVERAGE($Q$4,$P$367)))*210)</f>
        <v>195.691234324407</v>
      </c>
    </row>
    <row r="370" spans="1:14" ht="12.75">
      <c r="A370" t="s">
        <v>194</v>
      </c>
      <c r="B370" s="1">
        <v>36798</v>
      </c>
      <c r="C370" s="2">
        <v>0.7616782407407406</v>
      </c>
      <c r="D370" t="s">
        <v>426</v>
      </c>
      <c r="E370">
        <v>0.671</v>
      </c>
      <c r="F370">
        <v>10.1949</v>
      </c>
      <c r="G370" t="s">
        <v>427</v>
      </c>
      <c r="H370">
        <v>1.658</v>
      </c>
      <c r="I370">
        <v>135.175</v>
      </c>
      <c r="K370" s="2">
        <v>0.761805555555554</v>
      </c>
      <c r="L370" s="3">
        <f t="shared" si="33"/>
        <v>273.76180555555555</v>
      </c>
      <c r="M370">
        <f t="shared" si="37"/>
        <v>534.7344790418218</v>
      </c>
      <c r="N370">
        <f t="shared" si="38"/>
        <v>189.81384459535133</v>
      </c>
    </row>
    <row r="371" spans="1:14" ht="12.75">
      <c r="A371" t="s">
        <v>195</v>
      </c>
      <c r="B371" s="1">
        <v>36798</v>
      </c>
      <c r="C371" s="2">
        <v>0.7637731481481481</v>
      </c>
      <c r="D371" t="s">
        <v>426</v>
      </c>
      <c r="E371">
        <v>0.673</v>
      </c>
      <c r="F371">
        <v>9.7754</v>
      </c>
      <c r="G371" t="s">
        <v>427</v>
      </c>
      <c r="H371">
        <v>1.658</v>
      </c>
      <c r="I371">
        <v>139.3966</v>
      </c>
      <c r="K371" s="2">
        <v>0.763888888888888</v>
      </c>
      <c r="L371" s="3">
        <f t="shared" si="33"/>
        <v>273.7638888888889</v>
      </c>
      <c r="M371">
        <f t="shared" si="37"/>
        <v>512.7312113336498</v>
      </c>
      <c r="N371">
        <f t="shared" si="38"/>
        <v>194.7328566054585</v>
      </c>
    </row>
    <row r="372" spans="1:14" ht="12.75">
      <c r="A372" t="s">
        <v>196</v>
      </c>
      <c r="B372" s="1">
        <v>36798</v>
      </c>
      <c r="C372" s="2">
        <v>0.7658564814814816</v>
      </c>
      <c r="D372" t="s">
        <v>426</v>
      </c>
      <c r="E372">
        <v>0.673</v>
      </c>
      <c r="F372">
        <v>10.4802</v>
      </c>
      <c r="G372" t="s">
        <v>427</v>
      </c>
      <c r="H372">
        <v>1.658</v>
      </c>
      <c r="I372">
        <v>136.4611</v>
      </c>
      <c r="K372" s="2">
        <v>0.765972222222221</v>
      </c>
      <c r="L372" s="3">
        <f t="shared" si="33"/>
        <v>273.7659722222222</v>
      </c>
      <c r="M372">
        <f t="shared" si="37"/>
        <v>549.6987991303595</v>
      </c>
      <c r="N372">
        <f t="shared" si="38"/>
        <v>191.31240943953338</v>
      </c>
    </row>
    <row r="373" spans="1:14" ht="12.75">
      <c r="A373" t="s">
        <v>197</v>
      </c>
      <c r="B373" s="1">
        <v>36798</v>
      </c>
      <c r="C373" s="2">
        <v>0.7679398148148149</v>
      </c>
      <c r="D373" t="s">
        <v>426</v>
      </c>
      <c r="E373">
        <v>0.673</v>
      </c>
      <c r="F373">
        <v>9.8466</v>
      </c>
      <c r="G373" t="s">
        <v>427</v>
      </c>
      <c r="H373">
        <v>1.658</v>
      </c>
      <c r="I373">
        <v>138.3809</v>
      </c>
      <c r="K373" s="2">
        <v>0.768055555555553</v>
      </c>
      <c r="L373" s="3">
        <f t="shared" si="33"/>
        <v>273.7680555555556</v>
      </c>
      <c r="M373">
        <f t="shared" si="37"/>
        <v>516.4657349589701</v>
      </c>
      <c r="N373">
        <f t="shared" si="38"/>
        <v>193.54936207763348</v>
      </c>
    </row>
    <row r="374" spans="1:14" ht="12.75">
      <c r="A374" t="s">
        <v>198</v>
      </c>
      <c r="B374" s="1">
        <v>36798</v>
      </c>
      <c r="C374" s="2">
        <v>0.7700231481481481</v>
      </c>
      <c r="D374" t="s">
        <v>426</v>
      </c>
      <c r="E374">
        <v>0.673</v>
      </c>
      <c r="F374">
        <v>10.4114</v>
      </c>
      <c r="G374" t="s">
        <v>427</v>
      </c>
      <c r="H374">
        <v>1.658</v>
      </c>
      <c r="I374">
        <v>136.6656</v>
      </c>
      <c r="K374" s="2">
        <v>0.770138888888888</v>
      </c>
      <c r="L374" s="3">
        <f t="shared" si="33"/>
        <v>273.7701388888889</v>
      </c>
      <c r="M374">
        <f t="shared" si="37"/>
        <v>546.0901583238701</v>
      </c>
      <c r="N374">
        <f t="shared" si="38"/>
        <v>191.55069301828718</v>
      </c>
    </row>
    <row r="375" spans="1:14" ht="12.75">
      <c r="A375" t="s">
        <v>199</v>
      </c>
      <c r="B375" s="1">
        <v>36798</v>
      </c>
      <c r="C375" s="2">
        <v>0.7721064814814814</v>
      </c>
      <c r="D375" t="s">
        <v>426</v>
      </c>
      <c r="E375">
        <v>0.671</v>
      </c>
      <c r="F375">
        <v>9.4614</v>
      </c>
      <c r="G375" t="s">
        <v>427</v>
      </c>
      <c r="H375">
        <v>1.656</v>
      </c>
      <c r="I375">
        <v>133.4014</v>
      </c>
      <c r="K375" s="2">
        <v>0.772222222222221</v>
      </c>
      <c r="L375" s="3">
        <f t="shared" si="33"/>
        <v>273.77222222222224</v>
      </c>
      <c r="M375">
        <f t="shared" si="37"/>
        <v>496.26154253659115</v>
      </c>
      <c r="N375">
        <f t="shared" si="38"/>
        <v>187.74724432504485</v>
      </c>
    </row>
    <row r="376" spans="1:14" ht="12.75">
      <c r="A376" t="s">
        <v>200</v>
      </c>
      <c r="B376" s="1">
        <v>36798</v>
      </c>
      <c r="C376" s="2">
        <v>0.7741898148148149</v>
      </c>
      <c r="D376" t="s">
        <v>426</v>
      </c>
      <c r="E376">
        <v>0.671</v>
      </c>
      <c r="F376">
        <v>10.1579</v>
      </c>
      <c r="G376" t="s">
        <v>427</v>
      </c>
      <c r="H376">
        <v>1.656</v>
      </c>
      <c r="I376">
        <v>137.5069</v>
      </c>
      <c r="K376" s="2">
        <v>0.774305555555554</v>
      </c>
      <c r="L376" s="3">
        <f t="shared" si="33"/>
        <v>273.77430555555554</v>
      </c>
      <c r="M376">
        <f t="shared" si="37"/>
        <v>532.7937855848436</v>
      </c>
      <c r="N376">
        <f t="shared" si="38"/>
        <v>192.5309765136688</v>
      </c>
    </row>
    <row r="377" spans="1:14" ht="12.75">
      <c r="A377" t="s">
        <v>201</v>
      </c>
      <c r="B377" s="1">
        <v>36798</v>
      </c>
      <c r="C377" s="2">
        <v>0.7762847222222223</v>
      </c>
      <c r="D377" t="s">
        <v>426</v>
      </c>
      <c r="E377">
        <v>0.676</v>
      </c>
      <c r="F377">
        <v>9.9787</v>
      </c>
      <c r="G377" t="s">
        <v>427</v>
      </c>
      <c r="H377">
        <v>1.661</v>
      </c>
      <c r="I377">
        <v>138.927</v>
      </c>
      <c r="K377" s="2">
        <v>0.776388888888888</v>
      </c>
      <c r="L377" s="3">
        <f t="shared" si="33"/>
        <v>273.7763888888889</v>
      </c>
      <c r="M377">
        <f t="shared" si="37"/>
        <v>523.3945351121275</v>
      </c>
      <c r="N377">
        <f t="shared" si="38"/>
        <v>194.18567827498038</v>
      </c>
    </row>
    <row r="378" spans="1:14" ht="12.75">
      <c r="A378" t="s">
        <v>202</v>
      </c>
      <c r="B378" s="1">
        <v>36798</v>
      </c>
      <c r="C378" s="2">
        <v>0.7783680555555555</v>
      </c>
      <c r="D378" t="s">
        <v>426</v>
      </c>
      <c r="E378">
        <v>0.671</v>
      </c>
      <c r="F378">
        <v>10.1775</v>
      </c>
      <c r="G378" t="s">
        <v>427</v>
      </c>
      <c r="H378">
        <v>1.656</v>
      </c>
      <c r="I378">
        <v>133.0455</v>
      </c>
      <c r="K378" s="2">
        <v>0.778472222222221</v>
      </c>
      <c r="L378" s="3">
        <f t="shared" si="33"/>
        <v>273.7784722222222</v>
      </c>
      <c r="M378">
        <f t="shared" si="37"/>
        <v>533.821828605297</v>
      </c>
      <c r="N378">
        <f t="shared" si="38"/>
        <v>187.3325493339521</v>
      </c>
    </row>
    <row r="379" spans="1:14" ht="12.75">
      <c r="A379" t="s">
        <v>203</v>
      </c>
      <c r="B379" s="1">
        <v>36798</v>
      </c>
      <c r="C379" s="2">
        <v>0.7804513888888889</v>
      </c>
      <c r="D379" t="s">
        <v>426</v>
      </c>
      <c r="E379">
        <v>0.673</v>
      </c>
      <c r="F379">
        <v>9.6441</v>
      </c>
      <c r="G379" t="s">
        <v>427</v>
      </c>
      <c r="H379">
        <v>1.658</v>
      </c>
      <c r="I379">
        <v>140.9019</v>
      </c>
      <c r="K379" s="2">
        <v>0.780555555555554</v>
      </c>
      <c r="L379" s="3">
        <f t="shared" si="33"/>
        <v>273.78055555555557</v>
      </c>
      <c r="M379">
        <f t="shared" si="37"/>
        <v>505.84437212010266</v>
      </c>
      <c r="N379">
        <f t="shared" si="38"/>
        <v>196.48683348124354</v>
      </c>
    </row>
    <row r="380" spans="1:14" ht="12.75">
      <c r="A380" t="s">
        <v>434</v>
      </c>
      <c r="B380" s="1">
        <v>36798</v>
      </c>
      <c r="C380">
        <f>AVERAGE(C379,C381)</f>
        <v>0.7825347222222223</v>
      </c>
      <c r="D380" t="s">
        <v>426</v>
      </c>
      <c r="E380" t="s">
        <v>434</v>
      </c>
      <c r="F380" t="s">
        <v>434</v>
      </c>
      <c r="G380" t="s">
        <v>427</v>
      </c>
      <c r="H380" t="s">
        <v>434</v>
      </c>
      <c r="I380" t="s">
        <v>434</v>
      </c>
      <c r="K380" s="2">
        <v>0.782638888888888</v>
      </c>
      <c r="L380" s="3">
        <f t="shared" si="33"/>
        <v>273.78263888888887</v>
      </c>
      <c r="M380" t="s">
        <v>434</v>
      </c>
      <c r="N380" t="s">
        <v>434</v>
      </c>
    </row>
    <row r="381" spans="1:14" ht="12.75">
      <c r="A381" t="s">
        <v>204</v>
      </c>
      <c r="B381" s="1">
        <v>36798</v>
      </c>
      <c r="C381" s="2">
        <v>0.7846180555555556</v>
      </c>
      <c r="D381" t="s">
        <v>426</v>
      </c>
      <c r="E381">
        <v>0.673</v>
      </c>
      <c r="F381">
        <v>9.6005</v>
      </c>
      <c r="G381" t="s">
        <v>427</v>
      </c>
      <c r="H381">
        <v>1.658</v>
      </c>
      <c r="I381">
        <v>134.7124</v>
      </c>
      <c r="K381" s="2">
        <v>0.784722222222221</v>
      </c>
      <c r="L381" s="3">
        <f t="shared" si="33"/>
        <v>273.78472222222223</v>
      </c>
      <c r="M381">
        <f t="shared" si="37"/>
        <v>503.5575009113391</v>
      </c>
      <c r="N381">
        <f aca="true" t="shared" si="39" ref="N381:N388">(277-103)/(-62+(AVERAGE($Q$4,$P$367)))*I381+277-((277-103)/(-62+(AVERAGE($Q$4,$P$367)))*210)</f>
        <v>189.27482267099197</v>
      </c>
    </row>
    <row r="382" spans="1:14" ht="12.75">
      <c r="A382" t="s">
        <v>205</v>
      </c>
      <c r="B382" s="1">
        <v>36798</v>
      </c>
      <c r="C382" s="2">
        <v>0.786701388888889</v>
      </c>
      <c r="D382" t="s">
        <v>426</v>
      </c>
      <c r="E382">
        <v>0.676</v>
      </c>
      <c r="F382">
        <v>9.8624</v>
      </c>
      <c r="G382" t="s">
        <v>427</v>
      </c>
      <c r="H382">
        <v>1.661</v>
      </c>
      <c r="I382">
        <v>139.4927</v>
      </c>
      <c r="K382" s="2">
        <v>0.786805555555554</v>
      </c>
      <c r="L382" s="3">
        <f t="shared" si="33"/>
        <v>273.78680555555553</v>
      </c>
      <c r="M382">
        <f t="shared" si="37"/>
        <v>517.2944635162742</v>
      </c>
      <c r="N382">
        <f t="shared" si="39"/>
        <v>194.84483240945963</v>
      </c>
    </row>
    <row r="383" spans="1:14" ht="12.75">
      <c r="A383" t="s">
        <v>206</v>
      </c>
      <c r="B383" s="1">
        <v>36798</v>
      </c>
      <c r="C383" s="2">
        <v>0.7887847222222222</v>
      </c>
      <c r="D383" t="s">
        <v>426</v>
      </c>
      <c r="E383">
        <v>0.671</v>
      </c>
      <c r="F383">
        <v>9.7245</v>
      </c>
      <c r="G383" t="s">
        <v>427</v>
      </c>
      <c r="H383">
        <v>1.656</v>
      </c>
      <c r="I383">
        <v>139.1222</v>
      </c>
      <c r="K383" s="2">
        <v>0.788888888888888</v>
      </c>
      <c r="L383" s="3">
        <f t="shared" si="33"/>
        <v>273.7888888888889</v>
      </c>
      <c r="M383">
        <f t="shared" si="37"/>
        <v>510.0614465509418</v>
      </c>
      <c r="N383">
        <f t="shared" si="39"/>
        <v>194.413125485605</v>
      </c>
    </row>
    <row r="384" spans="1:14" ht="12.75">
      <c r="A384" t="s">
        <v>207</v>
      </c>
      <c r="B384" s="1">
        <v>36798</v>
      </c>
      <c r="C384" s="2">
        <v>0.7908680555555555</v>
      </c>
      <c r="D384" t="s">
        <v>426</v>
      </c>
      <c r="E384">
        <v>0.67</v>
      </c>
      <c r="F384">
        <v>10.2581</v>
      </c>
      <c r="G384" t="s">
        <v>427</v>
      </c>
      <c r="H384">
        <v>1.656</v>
      </c>
      <c r="I384">
        <v>137.4872</v>
      </c>
      <c r="K384" s="2">
        <v>0.790972222222221</v>
      </c>
      <c r="L384" s="3">
        <f t="shared" si="33"/>
        <v>273.7909722222222</v>
      </c>
      <c r="M384">
        <f t="shared" si="37"/>
        <v>538.0493932710388</v>
      </c>
      <c r="N384">
        <f t="shared" si="39"/>
        <v>192.50802205644897</v>
      </c>
    </row>
    <row r="385" spans="1:14" ht="12.75">
      <c r="A385" t="s">
        <v>208</v>
      </c>
      <c r="B385" s="1">
        <v>36798</v>
      </c>
      <c r="C385" s="2">
        <v>0.792962962962963</v>
      </c>
      <c r="D385" t="s">
        <v>426</v>
      </c>
      <c r="E385">
        <v>0.67</v>
      </c>
      <c r="F385">
        <v>9.9472</v>
      </c>
      <c r="G385" t="s">
        <v>427</v>
      </c>
      <c r="H385">
        <v>1.655</v>
      </c>
      <c r="I385">
        <v>139.6772</v>
      </c>
      <c r="K385" s="2">
        <v>0.793055555555554</v>
      </c>
      <c r="L385" s="3">
        <f t="shared" si="33"/>
        <v>273.79305555555555</v>
      </c>
      <c r="M385">
        <f t="shared" si="37"/>
        <v>521.7423231149703</v>
      </c>
      <c r="N385">
        <f t="shared" si="39"/>
        <v>195.05981197073135</v>
      </c>
    </row>
    <row r="386" spans="1:14" ht="12.75">
      <c r="A386" t="s">
        <v>209</v>
      </c>
      <c r="B386" s="1">
        <v>36798</v>
      </c>
      <c r="C386" s="2">
        <v>0.7950462962962962</v>
      </c>
      <c r="D386" t="s">
        <v>426</v>
      </c>
      <c r="E386">
        <v>0.671</v>
      </c>
      <c r="F386">
        <v>9.6594</v>
      </c>
      <c r="G386" t="s">
        <v>427</v>
      </c>
      <c r="H386">
        <v>1.656</v>
      </c>
      <c r="I386">
        <v>138.8415</v>
      </c>
      <c r="K386" s="2">
        <v>0.795138888888888</v>
      </c>
      <c r="L386" s="3">
        <f t="shared" si="33"/>
        <v>273.7951388888889</v>
      </c>
      <c r="M386">
        <f t="shared" si="37"/>
        <v>506.6468750901504</v>
      </c>
      <c r="N386">
        <f t="shared" si="39"/>
        <v>194.08605360024472</v>
      </c>
    </row>
    <row r="387" spans="1:14" ht="12.75">
      <c r="A387" t="s">
        <v>210</v>
      </c>
      <c r="B387" s="1">
        <v>36798</v>
      </c>
      <c r="C387" s="2">
        <v>0.7971296296296296</v>
      </c>
      <c r="D387" t="s">
        <v>426</v>
      </c>
      <c r="E387">
        <v>0.671</v>
      </c>
      <c r="F387">
        <v>9.943</v>
      </c>
      <c r="G387" t="s">
        <v>427</v>
      </c>
      <c r="H387">
        <v>1.656</v>
      </c>
      <c r="I387">
        <v>140.1321</v>
      </c>
      <c r="K387" s="2">
        <v>0.797222222222221</v>
      </c>
      <c r="L387" s="3">
        <f t="shared" si="33"/>
        <v>273.7972222222222</v>
      </c>
      <c r="M387">
        <f t="shared" si="37"/>
        <v>521.522028182016</v>
      </c>
      <c r="N387">
        <f t="shared" si="39"/>
        <v>195.58986184836016</v>
      </c>
    </row>
    <row r="388" spans="1:14" ht="12.75">
      <c r="A388" t="s">
        <v>211</v>
      </c>
      <c r="B388" s="1">
        <v>36798</v>
      </c>
      <c r="C388" s="2">
        <v>0.799212962962963</v>
      </c>
      <c r="D388" t="s">
        <v>426</v>
      </c>
      <c r="E388">
        <v>0.671</v>
      </c>
      <c r="F388">
        <v>10.1946</v>
      </c>
      <c r="G388" t="s">
        <v>427</v>
      </c>
      <c r="H388">
        <v>1.656</v>
      </c>
      <c r="I388">
        <v>135.8901</v>
      </c>
      <c r="K388" s="2">
        <v>0.799305555555553</v>
      </c>
      <c r="L388" s="3">
        <f t="shared" si="33"/>
        <v>273.7993055555556</v>
      </c>
      <c r="M388">
        <f t="shared" si="37"/>
        <v>534.7187436894679</v>
      </c>
      <c r="N388">
        <f t="shared" si="39"/>
        <v>190.64707974042136</v>
      </c>
    </row>
    <row r="389" spans="1:14" ht="12.75">
      <c r="A389" t="s">
        <v>434</v>
      </c>
      <c r="B389" s="1">
        <v>36798</v>
      </c>
      <c r="C389">
        <f>AVERAGE(C388,C390)</f>
        <v>0.8012962962962964</v>
      </c>
      <c r="D389" t="s">
        <v>426</v>
      </c>
      <c r="E389" t="s">
        <v>434</v>
      </c>
      <c r="F389" t="s">
        <v>434</v>
      </c>
      <c r="G389" t="s">
        <v>427</v>
      </c>
      <c r="H389" t="s">
        <v>434</v>
      </c>
      <c r="I389" t="s">
        <v>434</v>
      </c>
      <c r="K389" s="2">
        <v>0.801388888888888</v>
      </c>
      <c r="L389" s="3">
        <f t="shared" si="33"/>
        <v>273.8013888888889</v>
      </c>
      <c r="M389" t="s">
        <v>434</v>
      </c>
      <c r="N389" t="s">
        <v>434</v>
      </c>
    </row>
    <row r="390" spans="1:14" ht="12.75">
      <c r="A390" t="s">
        <v>212</v>
      </c>
      <c r="B390" s="1">
        <v>36798</v>
      </c>
      <c r="C390" s="2">
        <v>0.8033796296296297</v>
      </c>
      <c r="D390" t="s">
        <v>426</v>
      </c>
      <c r="E390">
        <v>0.671</v>
      </c>
      <c r="F390">
        <v>9.4297</v>
      </c>
      <c r="G390" t="s">
        <v>427</v>
      </c>
      <c r="H390">
        <v>1.656</v>
      </c>
      <c r="I390">
        <v>135.402</v>
      </c>
      <c r="K390" s="2">
        <v>0.803472222222221</v>
      </c>
      <c r="L390" s="3">
        <f aca="true" t="shared" si="40" ref="L390:L453">B390-DATE(1999,12,31)+K390</f>
        <v>273.80347222222224</v>
      </c>
      <c r="M390">
        <f t="shared" si="37"/>
        <v>494.5988403045315</v>
      </c>
      <c r="N390">
        <f>(277-103)/(-62+(AVERAGE($Q$4,$P$367)))*I390+277-((277-103)/(-62+(AVERAGE($Q$4,$P$367)))*210)</f>
        <v>190.07834519377235</v>
      </c>
    </row>
    <row r="391" spans="1:14" ht="12.75">
      <c r="A391" t="s">
        <v>434</v>
      </c>
      <c r="B391" s="1">
        <v>36798</v>
      </c>
      <c r="C391">
        <f>AVERAGE(C390,C392)</f>
        <v>0.8054687500000001</v>
      </c>
      <c r="D391" t="s">
        <v>426</v>
      </c>
      <c r="E391" t="s">
        <v>434</v>
      </c>
      <c r="F391" t="s">
        <v>434</v>
      </c>
      <c r="G391" t="s">
        <v>427</v>
      </c>
      <c r="H391" t="s">
        <v>434</v>
      </c>
      <c r="I391" t="s">
        <v>434</v>
      </c>
      <c r="K391" s="2">
        <v>0.805555555555554</v>
      </c>
      <c r="L391" s="3">
        <f t="shared" si="40"/>
        <v>273.80555555555554</v>
      </c>
      <c r="M391" t="s">
        <v>434</v>
      </c>
      <c r="N391" t="s">
        <v>434</v>
      </c>
    </row>
    <row r="392" spans="1:14" ht="12.75">
      <c r="A392" t="s">
        <v>213</v>
      </c>
      <c r="B392" s="1">
        <v>36798</v>
      </c>
      <c r="C392" s="2">
        <v>0.8075578703703704</v>
      </c>
      <c r="D392" t="s">
        <v>426</v>
      </c>
      <c r="E392">
        <v>0.67</v>
      </c>
      <c r="F392">
        <v>9.7718</v>
      </c>
      <c r="G392" t="s">
        <v>427</v>
      </c>
      <c r="H392">
        <v>1.656</v>
      </c>
      <c r="I392">
        <v>134.5857</v>
      </c>
      <c r="K392" s="2">
        <v>0.807638888888888</v>
      </c>
      <c r="L392" s="3">
        <f t="shared" si="40"/>
        <v>273.8076388888889</v>
      </c>
      <c r="M392">
        <f t="shared" si="37"/>
        <v>512.5423871054032</v>
      </c>
      <c r="N392">
        <f>(277-103)/(-62+(AVERAGE($Q$4,$P$367)))*I392+277-((277-103)/(-62+(AVERAGE($Q$4,$P$367)))*210)</f>
        <v>189.12719172024327</v>
      </c>
    </row>
    <row r="393" spans="1:14" ht="12.75">
      <c r="A393" t="s">
        <v>214</v>
      </c>
      <c r="B393" s="1">
        <v>36798</v>
      </c>
      <c r="C393" s="2">
        <v>0.8096412037037037</v>
      </c>
      <c r="D393" t="s">
        <v>426</v>
      </c>
      <c r="E393">
        <v>0.67</v>
      </c>
      <c r="F393">
        <v>9.4376</v>
      </c>
      <c r="G393" t="s">
        <v>427</v>
      </c>
      <c r="H393">
        <v>1.655</v>
      </c>
      <c r="I393">
        <v>134.5703</v>
      </c>
      <c r="K393" s="2">
        <v>0.809722222222221</v>
      </c>
      <c r="L393" s="3">
        <f t="shared" si="40"/>
        <v>273.8097222222222</v>
      </c>
      <c r="M393">
        <f t="shared" si="37"/>
        <v>495.0132045831836</v>
      </c>
      <c r="N393">
        <f>(277-103)/(-62+(AVERAGE($Q$4,$P$367)))*I393+277-((277-103)/(-62+(AVERAGE($Q$4,$P$367)))*210)</f>
        <v>189.10924762678218</v>
      </c>
    </row>
    <row r="394" spans="1:14" ht="12.75">
      <c r="A394" t="s">
        <v>215</v>
      </c>
      <c r="B394" s="1">
        <v>36798</v>
      </c>
      <c r="C394" s="2">
        <v>0.8117245370370371</v>
      </c>
      <c r="D394" t="s">
        <v>426</v>
      </c>
      <c r="E394">
        <v>0.671</v>
      </c>
      <c r="F394">
        <v>9.6064</v>
      </c>
      <c r="G394" t="s">
        <v>427</v>
      </c>
      <c r="H394">
        <v>1.655</v>
      </c>
      <c r="I394">
        <v>135.6146</v>
      </c>
      <c r="K394" s="2">
        <v>0.811805555555554</v>
      </c>
      <c r="L394" s="3">
        <f t="shared" si="40"/>
        <v>273.81180555555557</v>
      </c>
      <c r="M394">
        <f t="shared" si="37"/>
        <v>503.8669628409654</v>
      </c>
      <c r="N394">
        <f>(277-103)/(-62+(AVERAGE($Q$4,$P$367)))*I394+277-((277-103)/(-62+(AVERAGE($Q$4,$P$367)))*210)</f>
        <v>190.32606689960636</v>
      </c>
    </row>
    <row r="395" spans="1:14" ht="12.75">
      <c r="A395" t="s">
        <v>216</v>
      </c>
      <c r="B395" s="1">
        <v>36798</v>
      </c>
      <c r="C395" s="2">
        <v>0.8138078703703703</v>
      </c>
      <c r="D395" t="s">
        <v>426</v>
      </c>
      <c r="E395">
        <v>0.67</v>
      </c>
      <c r="F395">
        <v>9.9914</v>
      </c>
      <c r="G395" t="s">
        <v>427</v>
      </c>
      <c r="H395">
        <v>1.656</v>
      </c>
      <c r="I395">
        <v>134.9366</v>
      </c>
      <c r="K395" s="2">
        <v>0.813888888888888</v>
      </c>
      <c r="L395" s="3">
        <f t="shared" si="40"/>
        <v>273.81388888888887</v>
      </c>
      <c r="M395">
        <f t="shared" si="37"/>
        <v>524.0606650284416</v>
      </c>
      <c r="N395">
        <f>(277-103)/(-62+(AVERAGE($Q$4,$P$367)))*I395+277-((277-103)/(-62+(AVERAGE($Q$4,$P$367)))*210)</f>
        <v>189.53606070696554</v>
      </c>
    </row>
    <row r="396" spans="1:14" ht="12.75">
      <c r="A396" t="s">
        <v>217</v>
      </c>
      <c r="B396" s="1">
        <v>36798</v>
      </c>
      <c r="C396" s="2">
        <v>0.8158912037037037</v>
      </c>
      <c r="D396" t="s">
        <v>426</v>
      </c>
      <c r="E396">
        <v>0.67</v>
      </c>
      <c r="F396">
        <v>9.9118</v>
      </c>
      <c r="G396" t="s">
        <v>427</v>
      </c>
      <c r="H396">
        <v>1.655</v>
      </c>
      <c r="I396">
        <v>134.9842</v>
      </c>
      <c r="K396" s="2">
        <v>0.815972222222221</v>
      </c>
      <c r="L396" s="3">
        <f t="shared" si="40"/>
        <v>273.81597222222223</v>
      </c>
      <c r="M396">
        <f t="shared" si="37"/>
        <v>519.8855515372127</v>
      </c>
      <c r="N396">
        <f>(277-103)/(-62+(AVERAGE($Q$4,$P$367)))*I396+277-((277-103)/(-62+(AVERAGE($Q$4,$P$367)))*210)</f>
        <v>189.59152426857275</v>
      </c>
    </row>
    <row r="397" spans="1:14" ht="12.75">
      <c r="A397" t="s">
        <v>434</v>
      </c>
      <c r="B397" s="1">
        <v>36798</v>
      </c>
      <c r="C397">
        <f>AVERAGE(C396,C398)</f>
        <v>0.8179803240740741</v>
      </c>
      <c r="D397" t="s">
        <v>426</v>
      </c>
      <c r="E397" t="s">
        <v>434</v>
      </c>
      <c r="F397" t="s">
        <v>434</v>
      </c>
      <c r="G397" t="s">
        <v>427</v>
      </c>
      <c r="H397" t="s">
        <v>434</v>
      </c>
      <c r="I397" t="s">
        <v>434</v>
      </c>
      <c r="K397" s="2">
        <v>0.818055555555554</v>
      </c>
      <c r="L397" s="3">
        <f t="shared" si="40"/>
        <v>273.81805555555553</v>
      </c>
      <c r="M397" t="s">
        <v>434</v>
      </c>
      <c r="N397" t="s">
        <v>434</v>
      </c>
    </row>
    <row r="398" spans="1:14" ht="12.75">
      <c r="A398" t="s">
        <v>218</v>
      </c>
      <c r="B398" s="1">
        <v>36798</v>
      </c>
      <c r="C398" s="2">
        <v>0.8200694444444444</v>
      </c>
      <c r="D398" t="s">
        <v>426</v>
      </c>
      <c r="E398">
        <v>0.67</v>
      </c>
      <c r="F398">
        <v>9.9854</v>
      </c>
      <c r="G398" t="s">
        <v>427</v>
      </c>
      <c r="H398">
        <v>1.655</v>
      </c>
      <c r="I398">
        <v>127.3783</v>
      </c>
      <c r="K398" s="2">
        <v>0.820138888888888</v>
      </c>
      <c r="L398" s="3">
        <f t="shared" si="40"/>
        <v>273.8201388888889</v>
      </c>
      <c r="M398">
        <f t="shared" si="37"/>
        <v>523.745957981364</v>
      </c>
      <c r="N398">
        <f>(277-103)/(-62+(AVERAGE($Q$4,$P$367)))*I398+277-((277-103)/(-62+(AVERAGE($Q$4,$P$367)))*210)</f>
        <v>180.72912294024377</v>
      </c>
    </row>
    <row r="399" spans="1:14" ht="12.75">
      <c r="A399" t="s">
        <v>219</v>
      </c>
      <c r="B399" s="1">
        <v>36798</v>
      </c>
      <c r="C399" s="2">
        <v>0.8221527777777777</v>
      </c>
      <c r="D399" t="s">
        <v>426</v>
      </c>
      <c r="E399">
        <v>0.67</v>
      </c>
      <c r="F399">
        <v>10.0169</v>
      </c>
      <c r="G399" t="s">
        <v>427</v>
      </c>
      <c r="H399">
        <v>1.655</v>
      </c>
      <c r="I399">
        <v>135.1995</v>
      </c>
      <c r="K399" s="2">
        <v>0.822222222222221</v>
      </c>
      <c r="L399" s="3">
        <f t="shared" si="40"/>
        <v>273.8222222222222</v>
      </c>
      <c r="M399">
        <f t="shared" si="37"/>
        <v>525.3981699785212</v>
      </c>
      <c r="N399">
        <f>(277-103)/(-62+(AVERAGE($Q$4,$P$367)))*I399+277-((277-103)/(-62+(AVERAGE($Q$4,$P$367)))*210)</f>
        <v>189.84239201676684</v>
      </c>
    </row>
    <row r="400" spans="1:14" ht="12.75">
      <c r="A400" t="s">
        <v>220</v>
      </c>
      <c r="B400" s="1">
        <v>36798</v>
      </c>
      <c r="C400" s="2">
        <v>0.8242361111111111</v>
      </c>
      <c r="D400" t="s">
        <v>426</v>
      </c>
      <c r="E400">
        <v>0.67</v>
      </c>
      <c r="F400">
        <v>9.7305</v>
      </c>
      <c r="G400" t="s">
        <v>427</v>
      </c>
      <c r="H400">
        <v>1.656</v>
      </c>
      <c r="I400">
        <v>134.5368</v>
      </c>
      <c r="K400" s="2">
        <v>0.824305555555554</v>
      </c>
      <c r="L400" s="3">
        <f t="shared" si="40"/>
        <v>273.82430555555555</v>
      </c>
      <c r="M400">
        <f t="shared" si="37"/>
        <v>510.37615359801936</v>
      </c>
      <c r="N400">
        <f>(277-103)/(-62+(AVERAGE($Q$4,$P$367)))*I400+277-((277-103)/(-62+(AVERAGE($Q$4,$P$367)))*210)</f>
        <v>189.07021339749974</v>
      </c>
    </row>
    <row r="401" spans="1:14" ht="12.75">
      <c r="A401" t="s">
        <v>221</v>
      </c>
      <c r="B401" s="1">
        <v>36798</v>
      </c>
      <c r="C401" s="2">
        <v>0.8263194444444445</v>
      </c>
      <c r="D401" t="s">
        <v>426</v>
      </c>
      <c r="E401">
        <v>0.671</v>
      </c>
      <c r="F401">
        <v>9.6056</v>
      </c>
      <c r="G401" t="s">
        <v>427</v>
      </c>
      <c r="H401">
        <v>1.658</v>
      </c>
      <c r="I401">
        <v>137.9661</v>
      </c>
      <c r="K401" s="2">
        <v>0.826388888888888</v>
      </c>
      <c r="L401" s="3">
        <f t="shared" si="40"/>
        <v>273.8263888888889</v>
      </c>
      <c r="M401">
        <f t="shared" si="37"/>
        <v>503.82500190135505</v>
      </c>
      <c r="N401">
        <f>(277-103)/(-62+(AVERAGE($Q$4,$P$367)))*I401+277-((277-103)/(-62+(AVERAGE($Q$4,$P$367)))*210)</f>
        <v>193.06603675505625</v>
      </c>
    </row>
    <row r="402" spans="1:14" ht="12.75">
      <c r="A402" t="s">
        <v>222</v>
      </c>
      <c r="B402" s="1">
        <v>36798</v>
      </c>
      <c r="C402" s="2">
        <v>0.8284027777777778</v>
      </c>
      <c r="D402" t="s">
        <v>426</v>
      </c>
      <c r="E402">
        <v>0.673</v>
      </c>
      <c r="F402">
        <v>10.0512</v>
      </c>
      <c r="G402" t="s">
        <v>427</v>
      </c>
      <c r="H402">
        <v>1.66</v>
      </c>
      <c r="I402">
        <v>134.0124</v>
      </c>
      <c r="K402" s="2">
        <v>0.828472222222221</v>
      </c>
      <c r="L402" s="3">
        <f t="shared" si="40"/>
        <v>273.8284722222222</v>
      </c>
      <c r="M402">
        <f t="shared" si="37"/>
        <v>527.1972452643145</v>
      </c>
      <c r="N402">
        <f>(277-103)/(-62+(AVERAGE($Q$4,$P$367)))*I402+277-((277-103)/(-62+(AVERAGE($Q$4,$P$367)))*210)</f>
        <v>188.4591820591209</v>
      </c>
    </row>
    <row r="403" spans="1:14" ht="12.75">
      <c r="A403" t="s">
        <v>434</v>
      </c>
      <c r="B403" s="1">
        <v>36798</v>
      </c>
      <c r="C403">
        <f>AVERAGE(C402,C404)</f>
        <v>0.830486111111111</v>
      </c>
      <c r="D403" t="s">
        <v>426</v>
      </c>
      <c r="E403" t="s">
        <v>434</v>
      </c>
      <c r="F403" t="s">
        <v>434</v>
      </c>
      <c r="G403" t="s">
        <v>427</v>
      </c>
      <c r="H403" t="s">
        <v>434</v>
      </c>
      <c r="I403" t="s">
        <v>434</v>
      </c>
      <c r="K403" s="2">
        <v>0.830555555555553</v>
      </c>
      <c r="L403" s="3">
        <f t="shared" si="40"/>
        <v>273.8305555555556</v>
      </c>
      <c r="M403" t="s">
        <v>434</v>
      </c>
      <c r="N403" t="s">
        <v>434</v>
      </c>
    </row>
    <row r="404" spans="1:14" ht="12.75">
      <c r="A404" t="s">
        <v>223</v>
      </c>
      <c r="B404" s="1">
        <v>36798</v>
      </c>
      <c r="C404" s="2">
        <v>0.8325694444444444</v>
      </c>
      <c r="D404" t="s">
        <v>426</v>
      </c>
      <c r="E404">
        <v>0.673</v>
      </c>
      <c r="F404">
        <v>9.6966</v>
      </c>
      <c r="G404" t="s">
        <v>427</v>
      </c>
      <c r="H404">
        <v>1.663</v>
      </c>
      <c r="I404">
        <v>131.7651</v>
      </c>
      <c r="K404" s="2">
        <v>0.832638888888888</v>
      </c>
      <c r="L404" s="3">
        <f t="shared" si="40"/>
        <v>273.8326388888889</v>
      </c>
      <c r="M404">
        <f t="shared" si="37"/>
        <v>508.5980587820312</v>
      </c>
      <c r="N404">
        <f>(277-103)/(-62+(AVERAGE($Q$4,$P$367)))*I404+277-((277-103)/(-62+(AVERAGE($Q$4,$P$367)))*210)</f>
        <v>185.84062613475243</v>
      </c>
    </row>
    <row r="405" spans="1:14" ht="12.75">
      <c r="A405" t="s">
        <v>434</v>
      </c>
      <c r="B405" s="1">
        <v>36798</v>
      </c>
      <c r="C405">
        <f>AVERAGE(C404,C406)</f>
        <v>0.8346585648148148</v>
      </c>
      <c r="D405" t="s">
        <v>426</v>
      </c>
      <c r="E405" t="s">
        <v>434</v>
      </c>
      <c r="F405" t="s">
        <v>434</v>
      </c>
      <c r="G405" t="s">
        <v>427</v>
      </c>
      <c r="H405" t="s">
        <v>434</v>
      </c>
      <c r="I405" t="s">
        <v>434</v>
      </c>
      <c r="K405" s="2">
        <v>0.834722222222221</v>
      </c>
      <c r="L405" s="3">
        <f t="shared" si="40"/>
        <v>273.83472222222224</v>
      </c>
      <c r="M405" t="s">
        <v>434</v>
      </c>
      <c r="N405" t="s">
        <v>434</v>
      </c>
    </row>
    <row r="406" spans="1:14" ht="12.75">
      <c r="A406" t="s">
        <v>224</v>
      </c>
      <c r="B406" s="1">
        <v>36798</v>
      </c>
      <c r="C406" s="2">
        <v>0.8367476851851853</v>
      </c>
      <c r="D406" t="s">
        <v>426</v>
      </c>
      <c r="E406">
        <v>0.678</v>
      </c>
      <c r="F406">
        <v>9.5697</v>
      </c>
      <c r="G406" t="s">
        <v>427</v>
      </c>
      <c r="H406">
        <v>1.67</v>
      </c>
      <c r="I406">
        <v>129.4049</v>
      </c>
      <c r="K406" s="2">
        <v>0.836805555555554</v>
      </c>
      <c r="L406" s="3">
        <f t="shared" si="40"/>
        <v>273.83680555555554</v>
      </c>
      <c r="M406">
        <f t="shared" si="37"/>
        <v>501.94200473634095</v>
      </c>
      <c r="N406">
        <f aca="true" t="shared" si="41" ref="N406:N420">(277-103)/(-62+(AVERAGE($Q$4,$P$367)))*I406+277-((277-103)/(-62+(AVERAGE($Q$4,$P$367)))*210)</f>
        <v>183.09051903169797</v>
      </c>
    </row>
    <row r="407" spans="1:14" ht="12.75">
      <c r="A407" t="s">
        <v>225</v>
      </c>
      <c r="B407" s="1">
        <v>36798</v>
      </c>
      <c r="C407" s="2">
        <v>0.8388310185185185</v>
      </c>
      <c r="D407" t="s">
        <v>426</v>
      </c>
      <c r="E407">
        <v>0.673</v>
      </c>
      <c r="F407">
        <v>9.6747</v>
      </c>
      <c r="G407" t="s">
        <v>427</v>
      </c>
      <c r="H407">
        <v>1.663</v>
      </c>
      <c r="I407">
        <v>138.2058</v>
      </c>
      <c r="K407" s="2">
        <v>0.838888888888887</v>
      </c>
      <c r="L407" s="3">
        <f t="shared" si="40"/>
        <v>273.8388888888889</v>
      </c>
      <c r="M407">
        <f t="shared" si="37"/>
        <v>507.4493780601981</v>
      </c>
      <c r="N407">
        <f t="shared" si="41"/>
        <v>193.34533540457835</v>
      </c>
    </row>
    <row r="408" spans="1:14" ht="12.75">
      <c r="A408" t="s">
        <v>226</v>
      </c>
      <c r="B408" s="1">
        <v>36798</v>
      </c>
      <c r="C408" s="2">
        <v>0.8409143518518518</v>
      </c>
      <c r="D408" t="s">
        <v>426</v>
      </c>
      <c r="E408">
        <v>0.675</v>
      </c>
      <c r="F408">
        <v>10.7998</v>
      </c>
      <c r="G408" t="s">
        <v>427</v>
      </c>
      <c r="H408">
        <v>1.665</v>
      </c>
      <c r="I408">
        <v>134.3869</v>
      </c>
      <c r="K408" s="2">
        <v>0.84097222222222</v>
      </c>
      <c r="L408" s="3">
        <f t="shared" si="40"/>
        <v>273.8409722222222</v>
      </c>
      <c r="M408">
        <f t="shared" si="37"/>
        <v>566.4621945046904</v>
      </c>
      <c r="N408">
        <f t="shared" si="41"/>
        <v>188.89554978647192</v>
      </c>
    </row>
    <row r="409" spans="1:14" ht="12.75">
      <c r="A409" t="s">
        <v>227</v>
      </c>
      <c r="B409" s="1">
        <v>36798</v>
      </c>
      <c r="C409" s="2">
        <v>0.8430555555555556</v>
      </c>
      <c r="D409" t="s">
        <v>426</v>
      </c>
      <c r="E409">
        <v>0.673</v>
      </c>
      <c r="F409">
        <v>9.7489</v>
      </c>
      <c r="G409" t="s">
        <v>427</v>
      </c>
      <c r="H409">
        <v>1.665</v>
      </c>
      <c r="I409">
        <v>134.7478</v>
      </c>
      <c r="K409" s="2">
        <v>0.843055555555553</v>
      </c>
      <c r="L409" s="3">
        <f t="shared" si="40"/>
        <v>273.84305555555557</v>
      </c>
      <c r="M409">
        <f t="shared" si="37"/>
        <v>511.3412552090573</v>
      </c>
      <c r="N409">
        <f t="shared" si="41"/>
        <v>189.3160707819352</v>
      </c>
    </row>
    <row r="410" spans="1:14" ht="12.75">
      <c r="A410" t="s">
        <v>228</v>
      </c>
      <c r="B410" s="1">
        <v>36798</v>
      </c>
      <c r="C410" s="2">
        <v>0.8450810185185186</v>
      </c>
      <c r="D410" t="s">
        <v>426</v>
      </c>
      <c r="E410">
        <v>0.671</v>
      </c>
      <c r="F410">
        <v>10.0574</v>
      </c>
      <c r="G410" t="s">
        <v>427</v>
      </c>
      <c r="H410">
        <v>1.663</v>
      </c>
      <c r="I410">
        <v>135.5896</v>
      </c>
      <c r="K410" s="2">
        <v>0.845138888888888</v>
      </c>
      <c r="L410" s="3">
        <f t="shared" si="40"/>
        <v>273.84513888888887</v>
      </c>
      <c r="M410">
        <f t="shared" si="37"/>
        <v>527.5224425462947</v>
      </c>
      <c r="N410">
        <f t="shared" si="41"/>
        <v>190.2969368777538</v>
      </c>
    </row>
    <row r="411" spans="1:14" ht="12.75">
      <c r="A411" t="s">
        <v>229</v>
      </c>
      <c r="B411" s="1">
        <v>36798</v>
      </c>
      <c r="C411" s="2">
        <v>0.8471643518518519</v>
      </c>
      <c r="D411" t="s">
        <v>426</v>
      </c>
      <c r="E411">
        <v>0.673</v>
      </c>
      <c r="F411">
        <v>10.3862</v>
      </c>
      <c r="G411" t="s">
        <v>427</v>
      </c>
      <c r="H411">
        <v>1.665</v>
      </c>
      <c r="I411">
        <v>133.188</v>
      </c>
      <c r="K411" s="2">
        <v>0.847222222222221</v>
      </c>
      <c r="L411" s="3">
        <f t="shared" si="40"/>
        <v>273.84722222222223</v>
      </c>
      <c r="M411">
        <f t="shared" si="37"/>
        <v>544.7683887261445</v>
      </c>
      <c r="N411">
        <f t="shared" si="41"/>
        <v>187.49859045851156</v>
      </c>
    </row>
    <row r="412" spans="1:14" ht="12.75">
      <c r="A412" t="s">
        <v>230</v>
      </c>
      <c r="B412" s="1">
        <v>36798</v>
      </c>
      <c r="C412" s="2">
        <v>0.8492592592592593</v>
      </c>
      <c r="D412" t="s">
        <v>426</v>
      </c>
      <c r="E412">
        <v>0.673</v>
      </c>
      <c r="F412">
        <v>10.1354</v>
      </c>
      <c r="G412" t="s">
        <v>427</v>
      </c>
      <c r="H412">
        <v>1.663</v>
      </c>
      <c r="I412">
        <v>132.8886</v>
      </c>
      <c r="K412" s="2">
        <v>0.849305555555554</v>
      </c>
      <c r="L412" s="3">
        <f t="shared" si="40"/>
        <v>273.84930555555553</v>
      </c>
      <c r="M412">
        <f t="shared" si="37"/>
        <v>531.613634158303</v>
      </c>
      <c r="N412">
        <f t="shared" si="41"/>
        <v>187.14972931680558</v>
      </c>
    </row>
    <row r="413" spans="1:14" ht="12.75">
      <c r="A413" t="s">
        <v>231</v>
      </c>
      <c r="B413" s="1">
        <v>36798</v>
      </c>
      <c r="C413" s="2">
        <v>0.8513425925925926</v>
      </c>
      <c r="D413" t="s">
        <v>426</v>
      </c>
      <c r="E413">
        <v>0.671</v>
      </c>
      <c r="F413">
        <v>9.5296</v>
      </c>
      <c r="G413" t="s">
        <v>427</v>
      </c>
      <c r="H413">
        <v>1.663</v>
      </c>
      <c r="I413">
        <v>136.9039</v>
      </c>
      <c r="K413" s="2">
        <v>0.851388888888887</v>
      </c>
      <c r="L413" s="3">
        <f t="shared" si="40"/>
        <v>273.8513888888889</v>
      </c>
      <c r="M413">
        <f t="shared" si="37"/>
        <v>499.8387126383727</v>
      </c>
      <c r="N413">
        <f t="shared" si="41"/>
        <v>191.82836038658553</v>
      </c>
    </row>
    <row r="414" spans="1:14" ht="12.75">
      <c r="A414" t="s">
        <v>232</v>
      </c>
      <c r="B414" s="1">
        <v>36798</v>
      </c>
      <c r="C414" s="2">
        <v>0.8534259259259259</v>
      </c>
      <c r="D414" t="s">
        <v>426</v>
      </c>
      <c r="E414">
        <v>0.673</v>
      </c>
      <c r="F414">
        <v>9.762</v>
      </c>
      <c r="G414" t="s">
        <v>427</v>
      </c>
      <c r="H414">
        <v>1.665</v>
      </c>
      <c r="I414">
        <v>134.4991</v>
      </c>
      <c r="K414" s="2">
        <v>0.853472222222221</v>
      </c>
      <c r="L414" s="3">
        <f t="shared" si="40"/>
        <v>273.8534722222222</v>
      </c>
      <c r="M414">
        <f t="shared" si="37"/>
        <v>512.0283655951765</v>
      </c>
      <c r="N414">
        <f t="shared" si="41"/>
        <v>189.0262853245461</v>
      </c>
    </row>
    <row r="415" spans="1:14" ht="12.75">
      <c r="A415" t="s">
        <v>233</v>
      </c>
      <c r="B415" s="1">
        <v>36798</v>
      </c>
      <c r="C415" s="2">
        <v>0.8555671296296296</v>
      </c>
      <c r="D415" t="s">
        <v>426</v>
      </c>
      <c r="E415">
        <v>0.673</v>
      </c>
      <c r="F415">
        <v>9.4375</v>
      </c>
      <c r="G415" t="s">
        <v>427</v>
      </c>
      <c r="H415">
        <v>1.665</v>
      </c>
      <c r="I415">
        <v>139.475</v>
      </c>
      <c r="K415" s="2">
        <v>0.855555555555554</v>
      </c>
      <c r="L415" s="3">
        <f t="shared" si="40"/>
        <v>273.85555555555555</v>
      </c>
      <c r="M415">
        <f t="shared" si="37"/>
        <v>495.00795946573226</v>
      </c>
      <c r="N415">
        <f t="shared" si="41"/>
        <v>194.824208353988</v>
      </c>
    </row>
    <row r="416" spans="1:14" ht="12.75">
      <c r="A416" t="s">
        <v>234</v>
      </c>
      <c r="B416" s="1">
        <v>36798</v>
      </c>
      <c r="C416" s="2">
        <v>0.8575925925925926</v>
      </c>
      <c r="D416" t="s">
        <v>426</v>
      </c>
      <c r="E416">
        <v>0.673</v>
      </c>
      <c r="F416">
        <v>10.1181</v>
      </c>
      <c r="G416" t="s">
        <v>427</v>
      </c>
      <c r="H416">
        <v>1.663</v>
      </c>
      <c r="I416">
        <v>137.2704</v>
      </c>
      <c r="K416" s="2">
        <v>0.857638888888887</v>
      </c>
      <c r="L416" s="3">
        <f t="shared" si="40"/>
        <v>273.8576388888889</v>
      </c>
      <c r="M416">
        <f t="shared" si="37"/>
        <v>530.7062288392292</v>
      </c>
      <c r="N416">
        <f t="shared" si="41"/>
        <v>192.25540650694376</v>
      </c>
    </row>
    <row r="417" spans="1:14" ht="12.75">
      <c r="A417" t="s">
        <v>235</v>
      </c>
      <c r="B417" s="1">
        <v>36798</v>
      </c>
      <c r="C417" s="2">
        <v>0.8596759259259259</v>
      </c>
      <c r="D417" t="s">
        <v>426</v>
      </c>
      <c r="E417">
        <v>0.671</v>
      </c>
      <c r="F417">
        <v>9.8073</v>
      </c>
      <c r="G417" t="s">
        <v>427</v>
      </c>
      <c r="H417">
        <v>1.663</v>
      </c>
      <c r="I417">
        <v>135.1885</v>
      </c>
      <c r="K417" s="2">
        <v>0.859722222222221</v>
      </c>
      <c r="L417" s="3">
        <f t="shared" si="40"/>
        <v>273.8597222222222</v>
      </c>
      <c r="M417">
        <f t="shared" si="37"/>
        <v>514.404403800612</v>
      </c>
      <c r="N417">
        <f t="shared" si="41"/>
        <v>189.8295748071517</v>
      </c>
    </row>
    <row r="418" spans="1:14" ht="12.75">
      <c r="A418" t="s">
        <v>236</v>
      </c>
      <c r="B418" s="1">
        <v>36798</v>
      </c>
      <c r="C418" s="2">
        <v>0.8617708333333334</v>
      </c>
      <c r="D418" t="s">
        <v>426</v>
      </c>
      <c r="E418">
        <v>0.673</v>
      </c>
      <c r="F418">
        <v>10.429</v>
      </c>
      <c r="G418" t="s">
        <v>427</v>
      </c>
      <c r="H418">
        <v>1.663</v>
      </c>
      <c r="I418">
        <v>134.7293</v>
      </c>
      <c r="K418" s="2">
        <v>0.861805555555553</v>
      </c>
      <c r="L418" s="3">
        <f t="shared" si="40"/>
        <v>273.8618055555556</v>
      </c>
      <c r="M418">
        <f t="shared" si="37"/>
        <v>547.0132989952976</v>
      </c>
      <c r="N418">
        <f t="shared" si="41"/>
        <v>189.29451456576425</v>
      </c>
    </row>
    <row r="419" spans="1:14" ht="12.75">
      <c r="A419" t="s">
        <v>237</v>
      </c>
      <c r="B419" s="1">
        <v>36798</v>
      </c>
      <c r="C419" s="2">
        <v>0.8638541666666667</v>
      </c>
      <c r="D419" t="s">
        <v>426</v>
      </c>
      <c r="E419">
        <v>0.675</v>
      </c>
      <c r="F419">
        <v>9.5407</v>
      </c>
      <c r="G419" t="s">
        <v>427</v>
      </c>
      <c r="H419">
        <v>1.665</v>
      </c>
      <c r="I419">
        <v>134.1238</v>
      </c>
      <c r="K419" s="2">
        <v>0.863888888888886</v>
      </c>
      <c r="L419" s="3">
        <f t="shared" si="40"/>
        <v>273.8638888888889</v>
      </c>
      <c r="M419">
        <f t="shared" si="37"/>
        <v>500.4209206754661</v>
      </c>
      <c r="N419">
        <f t="shared" si="41"/>
        <v>188.58898543649576</v>
      </c>
    </row>
    <row r="420" spans="1:14" ht="12.75">
      <c r="A420" t="s">
        <v>238</v>
      </c>
      <c r="B420" s="1">
        <v>36798</v>
      </c>
      <c r="C420" s="2">
        <v>0.8659375</v>
      </c>
      <c r="D420" t="s">
        <v>426</v>
      </c>
      <c r="E420">
        <v>0.673</v>
      </c>
      <c r="F420">
        <v>9.9696</v>
      </c>
      <c r="G420" t="s">
        <v>427</v>
      </c>
      <c r="H420">
        <v>1.665</v>
      </c>
      <c r="I420">
        <v>134.7772</v>
      </c>
      <c r="K420" s="2">
        <v>0.865972222222221</v>
      </c>
      <c r="L420" s="3">
        <f t="shared" si="40"/>
        <v>273.86597222222224</v>
      </c>
      <c r="M420">
        <f t="shared" si="37"/>
        <v>522.9172294240599</v>
      </c>
      <c r="N420">
        <f t="shared" si="41"/>
        <v>189.35032768763375</v>
      </c>
    </row>
    <row r="421" spans="1:14" ht="12.75">
      <c r="A421" t="s">
        <v>434</v>
      </c>
      <c r="B421" s="1">
        <v>36798</v>
      </c>
      <c r="C421">
        <f>AVERAGE(C420,C422)</f>
        <v>0.8680208333333334</v>
      </c>
      <c r="D421" t="s">
        <v>426</v>
      </c>
      <c r="E421" t="s">
        <v>434</v>
      </c>
      <c r="F421" t="s">
        <v>434</v>
      </c>
      <c r="G421" t="s">
        <v>427</v>
      </c>
      <c r="H421" t="s">
        <v>434</v>
      </c>
      <c r="I421" t="s">
        <v>434</v>
      </c>
      <c r="K421" s="2">
        <v>0.868055555555554</v>
      </c>
      <c r="L421" s="3">
        <f t="shared" si="40"/>
        <v>273.86805555555554</v>
      </c>
      <c r="M421" t="s">
        <v>434</v>
      </c>
      <c r="N421" t="s">
        <v>434</v>
      </c>
    </row>
    <row r="422" spans="1:14" ht="12.75">
      <c r="A422" t="s">
        <v>239</v>
      </c>
      <c r="B422" s="1">
        <v>36798</v>
      </c>
      <c r="C422" s="2">
        <v>0.8701041666666667</v>
      </c>
      <c r="D422" t="s">
        <v>426</v>
      </c>
      <c r="E422">
        <v>0.673</v>
      </c>
      <c r="F422">
        <v>9.3491</v>
      </c>
      <c r="G422" t="s">
        <v>427</v>
      </c>
      <c r="H422">
        <v>1.663</v>
      </c>
      <c r="I422">
        <v>131.6575</v>
      </c>
      <c r="K422" s="2">
        <v>0.870138888888887</v>
      </c>
      <c r="L422" s="3">
        <f t="shared" si="40"/>
        <v>273.8701388888889</v>
      </c>
      <c r="M422">
        <f t="shared" si="37"/>
        <v>490.3712756387897</v>
      </c>
      <c r="N422">
        <f>(277-103)/(-62+(AVERAGE($Q$4,$P$367)))*I422+277-((277-103)/(-62+(AVERAGE($Q$4,$P$367)))*210)</f>
        <v>185.71525052069916</v>
      </c>
    </row>
    <row r="423" spans="1:14" ht="12.75">
      <c r="A423" t="s">
        <v>240</v>
      </c>
      <c r="B423" s="1">
        <v>36798</v>
      </c>
      <c r="C423" s="2">
        <v>0.8721875</v>
      </c>
      <c r="D423" t="s">
        <v>426</v>
      </c>
      <c r="E423">
        <v>0.671</v>
      </c>
      <c r="F423">
        <v>9.3809</v>
      </c>
      <c r="G423" t="s">
        <v>427</v>
      </c>
      <c r="H423">
        <v>1.661</v>
      </c>
      <c r="I423">
        <v>138.1086</v>
      </c>
      <c r="K423" s="2">
        <v>0.87222222222222</v>
      </c>
      <c r="L423" s="3">
        <f t="shared" si="40"/>
        <v>273.8722222222222</v>
      </c>
      <c r="M423">
        <f t="shared" si="37"/>
        <v>492.0392229883007</v>
      </c>
      <c r="N423">
        <f>(277-103)/(-62+(AVERAGE($Q$4,$P$367)))*I423+277-((277-103)/(-62+(AVERAGE($Q$4,$P$367)))*210)</f>
        <v>193.2320778796157</v>
      </c>
    </row>
    <row r="424" spans="1:14" ht="12.75">
      <c r="A424" t="s">
        <v>241</v>
      </c>
      <c r="B424" s="1">
        <v>36798</v>
      </c>
      <c r="C424" s="2">
        <v>0.8743287037037036</v>
      </c>
      <c r="D424" t="s">
        <v>426</v>
      </c>
      <c r="E424">
        <v>0.673</v>
      </c>
      <c r="F424">
        <v>9.2622</v>
      </c>
      <c r="G424" t="s">
        <v>427</v>
      </c>
      <c r="H424">
        <v>1.663</v>
      </c>
      <c r="I424">
        <v>135.3671</v>
      </c>
      <c r="K424" s="2">
        <v>0.874305555555553</v>
      </c>
      <c r="L424" s="3">
        <f t="shared" si="40"/>
        <v>273.87430555555557</v>
      </c>
      <c r="M424">
        <f t="shared" si="37"/>
        <v>485.81326857361654</v>
      </c>
      <c r="N424">
        <f>(277-103)/(-62+(AVERAGE($Q$4,$P$367)))*I424+277-((277-103)/(-62+(AVERAGE($Q$4,$P$367)))*210)</f>
        <v>190.03767968326628</v>
      </c>
    </row>
    <row r="425" spans="1:14" ht="12.75">
      <c r="A425" t="s">
        <v>242</v>
      </c>
      <c r="B425" s="1">
        <v>36798</v>
      </c>
      <c r="C425" s="2">
        <v>0.8763541666666667</v>
      </c>
      <c r="D425" t="s">
        <v>426</v>
      </c>
      <c r="E425">
        <v>0.673</v>
      </c>
      <c r="F425">
        <v>9.408</v>
      </c>
      <c r="G425" t="s">
        <v>427</v>
      </c>
      <c r="H425">
        <v>1.663</v>
      </c>
      <c r="I425">
        <v>139.8381</v>
      </c>
      <c r="K425" s="2">
        <v>0.876388888888886</v>
      </c>
      <c r="L425" s="3">
        <f t="shared" si="40"/>
        <v>273.87638888888887</v>
      </c>
      <c r="M425">
        <f t="shared" si="37"/>
        <v>493.460649817601</v>
      </c>
      <c r="N425">
        <f>(277-103)/(-62+(AVERAGE($Q$4,$P$367)))*I425+277-((277-103)/(-62+(AVERAGE($Q$4,$P$367)))*210)</f>
        <v>195.24729279137426</v>
      </c>
    </row>
    <row r="426" spans="1:14" ht="12.75">
      <c r="A426" t="s">
        <v>434</v>
      </c>
      <c r="B426" s="1">
        <v>36798</v>
      </c>
      <c r="C426">
        <f>AVERAGE(C425,C427)</f>
        <v>0.8784432870370371</v>
      </c>
      <c r="D426" t="s">
        <v>426</v>
      </c>
      <c r="E426" t="s">
        <v>434</v>
      </c>
      <c r="F426" t="s">
        <v>434</v>
      </c>
      <c r="G426" t="s">
        <v>427</v>
      </c>
      <c r="H426" t="s">
        <v>434</v>
      </c>
      <c r="I426" t="s">
        <v>434</v>
      </c>
      <c r="K426" s="2">
        <v>0.878472222222221</v>
      </c>
      <c r="L426" s="3">
        <f t="shared" si="40"/>
        <v>273.87847222222223</v>
      </c>
      <c r="M426" t="s">
        <v>434</v>
      </c>
      <c r="N426" t="s">
        <v>434</v>
      </c>
    </row>
    <row r="427" spans="1:14" ht="12.75">
      <c r="A427" t="s">
        <v>243</v>
      </c>
      <c r="B427" s="1">
        <v>36798</v>
      </c>
      <c r="C427" s="2">
        <v>0.8805324074074075</v>
      </c>
      <c r="D427" t="s">
        <v>426</v>
      </c>
      <c r="E427">
        <v>0.673</v>
      </c>
      <c r="F427">
        <v>9.075</v>
      </c>
      <c r="G427" t="s">
        <v>427</v>
      </c>
      <c r="H427">
        <v>1.663</v>
      </c>
      <c r="I427">
        <v>131.7832</v>
      </c>
      <c r="K427" s="2">
        <v>0.880555555555554</v>
      </c>
      <c r="L427" s="3">
        <f t="shared" si="40"/>
        <v>273.88055555555553</v>
      </c>
      <c r="M427">
        <f t="shared" si="37"/>
        <v>475.99440870479685</v>
      </c>
      <c r="N427">
        <f>(277-103)/(-62+(AVERAGE($Q$4,$P$367)))*I427+277-((277-103)/(-62+(AVERAGE($Q$4,$P$367)))*210)</f>
        <v>185.8617162705737</v>
      </c>
    </row>
    <row r="428" spans="1:14" ht="12.75">
      <c r="A428" t="s">
        <v>244</v>
      </c>
      <c r="B428" s="1">
        <v>36798</v>
      </c>
      <c r="C428" s="2">
        <v>0.8826157407407407</v>
      </c>
      <c r="D428" t="s">
        <v>426</v>
      </c>
      <c r="E428">
        <v>0.673</v>
      </c>
      <c r="F428">
        <v>10.1052</v>
      </c>
      <c r="G428" t="s">
        <v>427</v>
      </c>
      <c r="H428">
        <v>1.661</v>
      </c>
      <c r="I428">
        <v>134.9258</v>
      </c>
      <c r="K428" s="2">
        <v>0.882638888888887</v>
      </c>
      <c r="L428" s="3">
        <f t="shared" si="40"/>
        <v>273.8826388888889</v>
      </c>
      <c r="M428">
        <f t="shared" si="37"/>
        <v>530.0296086880126</v>
      </c>
      <c r="N428">
        <f>(277-103)/(-62+(AVERAGE($Q$4,$P$367)))*I428+277-((277-103)/(-62+(AVERAGE($Q$4,$P$367)))*210)</f>
        <v>189.52347653752526</v>
      </c>
    </row>
    <row r="429" spans="1:14" ht="12.75">
      <c r="A429" t="s">
        <v>434</v>
      </c>
      <c r="B429" s="1">
        <v>36798</v>
      </c>
      <c r="C429">
        <f>AVERAGE(C428,C430)</f>
        <v>0.8846990740740741</v>
      </c>
      <c r="D429" t="s">
        <v>426</v>
      </c>
      <c r="E429" t="s">
        <v>434</v>
      </c>
      <c r="F429" t="s">
        <v>434</v>
      </c>
      <c r="G429" t="s">
        <v>427</v>
      </c>
      <c r="H429" t="s">
        <v>434</v>
      </c>
      <c r="I429" t="s">
        <v>434</v>
      </c>
      <c r="K429" s="2">
        <v>0.884722222222221</v>
      </c>
      <c r="L429" s="3">
        <f t="shared" si="40"/>
        <v>273.8847222222222</v>
      </c>
      <c r="M429" t="s">
        <v>434</v>
      </c>
      <c r="N429" t="s">
        <v>434</v>
      </c>
    </row>
    <row r="430" spans="1:14" ht="12.75">
      <c r="A430" t="s">
        <v>245</v>
      </c>
      <c r="B430" s="1">
        <v>36798</v>
      </c>
      <c r="C430" s="2">
        <v>0.8867824074074074</v>
      </c>
      <c r="D430" t="s">
        <v>426</v>
      </c>
      <c r="E430">
        <v>0.673</v>
      </c>
      <c r="F430">
        <v>9.1265</v>
      </c>
      <c r="G430" t="s">
        <v>427</v>
      </c>
      <c r="H430">
        <v>1.663</v>
      </c>
      <c r="I430">
        <v>132.3058</v>
      </c>
      <c r="K430" s="2">
        <v>0.886805555555554</v>
      </c>
      <c r="L430" s="3">
        <f t="shared" si="40"/>
        <v>273.88680555555555</v>
      </c>
      <c r="M430">
        <f t="shared" si="37"/>
        <v>478.6956441922125</v>
      </c>
      <c r="N430">
        <f aca="true" t="shared" si="42" ref="N430:N435">(277-103)/(-62+(AVERAGE($Q$4,$P$367)))*I430+277-((277-103)/(-62+(AVERAGE($Q$4,$P$367)))*210)</f>
        <v>186.47065024737918</v>
      </c>
    </row>
    <row r="431" spans="1:14" ht="12.75">
      <c r="A431" t="s">
        <v>246</v>
      </c>
      <c r="B431" s="1">
        <v>36798</v>
      </c>
      <c r="C431" s="2">
        <v>0.8888657407407408</v>
      </c>
      <c r="D431" t="s">
        <v>426</v>
      </c>
      <c r="E431">
        <v>0.673</v>
      </c>
      <c r="F431">
        <v>9.6175</v>
      </c>
      <c r="G431" t="s">
        <v>427</v>
      </c>
      <c r="H431">
        <v>1.663</v>
      </c>
      <c r="I431">
        <v>130.6513</v>
      </c>
      <c r="K431" s="2">
        <v>0.888888888888887</v>
      </c>
      <c r="L431" s="3">
        <f t="shared" si="40"/>
        <v>273.8888888888889</v>
      </c>
      <c r="M431">
        <f t="shared" si="37"/>
        <v>504.44917087805885</v>
      </c>
      <c r="N431">
        <f t="shared" si="42"/>
        <v>184.54282540117816</v>
      </c>
    </row>
    <row r="432" spans="1:14" ht="12.75">
      <c r="A432" t="s">
        <v>247</v>
      </c>
      <c r="B432" s="1">
        <v>36798</v>
      </c>
      <c r="C432" s="2">
        <v>0.8909606481481481</v>
      </c>
      <c r="D432" t="s">
        <v>426</v>
      </c>
      <c r="E432">
        <v>0.673</v>
      </c>
      <c r="F432">
        <v>9.4999</v>
      </c>
      <c r="G432" t="s">
        <v>427</v>
      </c>
      <c r="H432">
        <v>1.663</v>
      </c>
      <c r="I432">
        <v>128.0189</v>
      </c>
      <c r="K432" s="2">
        <v>0.890972222222221</v>
      </c>
      <c r="L432" s="3">
        <f t="shared" si="40"/>
        <v>273.8909722222222</v>
      </c>
      <c r="M432">
        <f t="shared" si="37"/>
        <v>498.2809127553388</v>
      </c>
      <c r="N432">
        <f t="shared" si="42"/>
        <v>181.47555062019325</v>
      </c>
    </row>
    <row r="433" spans="1:14" ht="12.75">
      <c r="A433" t="s">
        <v>248</v>
      </c>
      <c r="B433" s="1">
        <v>36798</v>
      </c>
      <c r="C433" s="2">
        <v>0.8930439814814815</v>
      </c>
      <c r="D433" t="s">
        <v>426</v>
      </c>
      <c r="E433">
        <v>0.675</v>
      </c>
      <c r="F433">
        <v>9.4267</v>
      </c>
      <c r="G433" t="s">
        <v>427</v>
      </c>
      <c r="H433">
        <v>1.665</v>
      </c>
      <c r="I433">
        <v>129.7951</v>
      </c>
      <c r="K433" s="2">
        <v>0.893055555555553</v>
      </c>
      <c r="L433" s="3">
        <f t="shared" si="40"/>
        <v>273.8930555555556</v>
      </c>
      <c r="M433">
        <f aca="true" t="shared" si="43" ref="M433:M483">500*F433/AVERAGE($Q$367,$Q$6)</f>
        <v>494.4414867809927</v>
      </c>
      <c r="N433">
        <f t="shared" si="42"/>
        <v>183.54518041277237</v>
      </c>
    </row>
    <row r="434" spans="1:14" ht="12.75">
      <c r="A434" t="s">
        <v>249</v>
      </c>
      <c r="B434" s="1">
        <v>36798</v>
      </c>
      <c r="C434" s="2">
        <v>0.8951273148148148</v>
      </c>
      <c r="D434" t="s">
        <v>426</v>
      </c>
      <c r="E434">
        <v>0.673</v>
      </c>
      <c r="F434">
        <v>9.5094</v>
      </c>
      <c r="G434" t="s">
        <v>427</v>
      </c>
      <c r="H434">
        <v>1.663</v>
      </c>
      <c r="I434">
        <v>123.4946</v>
      </c>
      <c r="K434" s="2">
        <v>0.895138888888886</v>
      </c>
      <c r="L434" s="3">
        <f t="shared" si="40"/>
        <v>273.8951388888889</v>
      </c>
      <c r="M434">
        <f t="shared" si="43"/>
        <v>498.7791989132116</v>
      </c>
      <c r="N434">
        <f t="shared" si="42"/>
        <v>176.2038323054956</v>
      </c>
    </row>
    <row r="435" spans="1:14" ht="12.75">
      <c r="A435" t="s">
        <v>250</v>
      </c>
      <c r="B435" s="1">
        <v>36798</v>
      </c>
      <c r="C435" s="2">
        <v>0.8972106481481482</v>
      </c>
      <c r="D435" t="s">
        <v>426</v>
      </c>
      <c r="E435">
        <v>0.675</v>
      </c>
      <c r="F435">
        <v>8.934</v>
      </c>
      <c r="G435" t="s">
        <v>427</v>
      </c>
      <c r="H435">
        <v>1.663</v>
      </c>
      <c r="I435">
        <v>123.4778</v>
      </c>
      <c r="K435" s="2">
        <v>0.897222222222221</v>
      </c>
      <c r="L435" s="3">
        <f t="shared" si="40"/>
        <v>273.89722222222224</v>
      </c>
      <c r="M435">
        <f t="shared" si="43"/>
        <v>468.5987930984744</v>
      </c>
      <c r="N435">
        <f t="shared" si="42"/>
        <v>176.1842569308107</v>
      </c>
    </row>
    <row r="436" spans="1:14" ht="12.75">
      <c r="A436" t="s">
        <v>434</v>
      </c>
      <c r="B436" s="1">
        <v>36798</v>
      </c>
      <c r="C436">
        <f>AVERAGE(C435,C437)</f>
        <v>0.8992939814814815</v>
      </c>
      <c r="D436" t="s">
        <v>426</v>
      </c>
      <c r="E436" t="s">
        <v>434</v>
      </c>
      <c r="F436" t="s">
        <v>434</v>
      </c>
      <c r="G436" t="s">
        <v>427</v>
      </c>
      <c r="H436" t="s">
        <v>434</v>
      </c>
      <c r="I436" t="s">
        <v>434</v>
      </c>
      <c r="K436" s="2">
        <v>0.899305555555554</v>
      </c>
      <c r="L436" s="3">
        <f t="shared" si="40"/>
        <v>273.89930555555554</v>
      </c>
      <c r="M436" t="s">
        <v>434</v>
      </c>
      <c r="N436" t="s">
        <v>434</v>
      </c>
    </row>
    <row r="437" spans="1:14" ht="12.75">
      <c r="A437" t="s">
        <v>251</v>
      </c>
      <c r="B437" s="1">
        <v>36798</v>
      </c>
      <c r="C437" s="2">
        <v>0.9013773148148148</v>
      </c>
      <c r="D437" t="s">
        <v>426</v>
      </c>
      <c r="E437">
        <v>0.673</v>
      </c>
      <c r="F437">
        <v>9.6965</v>
      </c>
      <c r="G437" t="s">
        <v>427</v>
      </c>
      <c r="H437">
        <v>1.663</v>
      </c>
      <c r="I437">
        <v>123.9799</v>
      </c>
      <c r="K437" s="2">
        <v>0.901388888888887</v>
      </c>
      <c r="L437" s="3">
        <f t="shared" si="40"/>
        <v>273.9013888888889</v>
      </c>
      <c r="M437">
        <f t="shared" si="43"/>
        <v>508.5928136645799</v>
      </c>
      <c r="N437">
        <f>(277-103)/(-62+(AVERAGE($Q$4,$P$367)))*I437+277-((277-103)/(-62+(AVERAGE($Q$4,$P$367)))*210)</f>
        <v>176.76930428969706</v>
      </c>
    </row>
    <row r="438" spans="1:14" ht="12.75">
      <c r="A438" t="s">
        <v>434</v>
      </c>
      <c r="B438" s="1">
        <v>36798</v>
      </c>
      <c r="C438">
        <f>AVERAGE(C437,C439)</f>
        <v>0.9034606481481482</v>
      </c>
      <c r="D438" t="s">
        <v>426</v>
      </c>
      <c r="E438" t="s">
        <v>434</v>
      </c>
      <c r="F438" t="s">
        <v>434</v>
      </c>
      <c r="G438" t="s">
        <v>427</v>
      </c>
      <c r="H438" t="s">
        <v>434</v>
      </c>
      <c r="I438" t="s">
        <v>434</v>
      </c>
      <c r="K438" s="2">
        <v>0.90347222222222</v>
      </c>
      <c r="L438" s="3">
        <f t="shared" si="40"/>
        <v>273.9034722222222</v>
      </c>
      <c r="M438" t="s">
        <v>434</v>
      </c>
      <c r="N438" t="s">
        <v>434</v>
      </c>
    </row>
    <row r="439" spans="1:14" ht="12.75">
      <c r="A439" t="s">
        <v>252</v>
      </c>
      <c r="B439" s="1">
        <v>36798</v>
      </c>
      <c r="C439" s="2">
        <v>0.9055439814814815</v>
      </c>
      <c r="D439" t="s">
        <v>426</v>
      </c>
      <c r="E439">
        <v>0.673</v>
      </c>
      <c r="F439">
        <v>9.5432</v>
      </c>
      <c r="G439" t="s">
        <v>427</v>
      </c>
      <c r="H439">
        <v>1.663</v>
      </c>
      <c r="I439">
        <v>118.4128</v>
      </c>
      <c r="K439" s="2">
        <v>0.905555555555553</v>
      </c>
      <c r="L439" s="3">
        <f t="shared" si="40"/>
        <v>273.90555555555557</v>
      </c>
      <c r="M439">
        <f t="shared" si="43"/>
        <v>500.55204861174855</v>
      </c>
      <c r="N439">
        <f>(277-103)/(-62+(AVERAGE($Q$4,$P$367)))*I439+277-((277-103)/(-62+(AVERAGE($Q$4,$P$367)))*210)</f>
        <v>170.2825145034863</v>
      </c>
    </row>
    <row r="440" spans="1:14" ht="12.75">
      <c r="A440" t="s">
        <v>253</v>
      </c>
      <c r="B440" s="1">
        <v>36798</v>
      </c>
      <c r="C440" s="2">
        <v>0.907638888888889</v>
      </c>
      <c r="D440" t="s">
        <v>426</v>
      </c>
      <c r="E440">
        <v>0.673</v>
      </c>
      <c r="F440">
        <v>9.0197</v>
      </c>
      <c r="G440" t="s">
        <v>427</v>
      </c>
      <c r="H440">
        <v>1.663</v>
      </c>
      <c r="I440">
        <v>115.6691</v>
      </c>
      <c r="K440" s="2">
        <v>0.907638888888886</v>
      </c>
      <c r="L440" s="3">
        <f t="shared" si="40"/>
        <v>273.90763888888887</v>
      </c>
      <c r="M440">
        <f t="shared" si="43"/>
        <v>473.09385875423214</v>
      </c>
      <c r="N440">
        <f>(277-103)/(-62+(AVERAGE($Q$4,$P$367)))*I440+277-((277-103)/(-62+(AVERAGE($Q$4,$P$367)))*210)</f>
        <v>167.08555286521386</v>
      </c>
    </row>
    <row r="441" spans="1:14" ht="12.75">
      <c r="A441" t="s">
        <v>434</v>
      </c>
      <c r="B441" s="1">
        <v>36798</v>
      </c>
      <c r="C441">
        <f>AVERAGE(C440,C442)</f>
        <v>0.9097222222222223</v>
      </c>
      <c r="D441" t="s">
        <v>426</v>
      </c>
      <c r="E441" t="s">
        <v>434</v>
      </c>
      <c r="F441" t="s">
        <v>434</v>
      </c>
      <c r="G441" t="s">
        <v>427</v>
      </c>
      <c r="H441" t="s">
        <v>434</v>
      </c>
      <c r="I441" t="s">
        <v>434</v>
      </c>
      <c r="K441" s="2">
        <v>0.909722222222221</v>
      </c>
      <c r="L441" s="3">
        <f t="shared" si="40"/>
        <v>273.90972222222223</v>
      </c>
      <c r="M441" t="s">
        <v>434</v>
      </c>
      <c r="N441" t="s">
        <v>434</v>
      </c>
    </row>
    <row r="442" spans="1:14" ht="12.75">
      <c r="A442" t="s">
        <v>254</v>
      </c>
      <c r="B442" s="1">
        <v>36798</v>
      </c>
      <c r="C442" s="2">
        <v>0.9118055555555555</v>
      </c>
      <c r="D442" t="s">
        <v>426</v>
      </c>
      <c r="E442">
        <v>0.673</v>
      </c>
      <c r="F442">
        <v>9.7686</v>
      </c>
      <c r="G442" t="s">
        <v>427</v>
      </c>
      <c r="H442">
        <v>1.663</v>
      </c>
      <c r="I442">
        <v>105.7441</v>
      </c>
      <c r="K442" s="2">
        <v>0.911805555555554</v>
      </c>
      <c r="L442" s="3">
        <f t="shared" si="40"/>
        <v>273.91180555555553</v>
      </c>
      <c r="M442">
        <f t="shared" si="43"/>
        <v>512.3745433469618</v>
      </c>
      <c r="N442">
        <f>(277-103)/(-62+(AVERAGE($Q$4,$P$367)))*I442+277-((277-103)/(-62+(AVERAGE($Q$4,$P$367)))*210)</f>
        <v>155.52093418975596</v>
      </c>
    </row>
    <row r="443" spans="1:14" ht="12.75">
      <c r="A443" t="s">
        <v>255</v>
      </c>
      <c r="B443" s="1">
        <v>36798</v>
      </c>
      <c r="C443" s="2">
        <v>0.9138888888888889</v>
      </c>
      <c r="D443" t="s">
        <v>426</v>
      </c>
      <c r="E443">
        <v>0.673</v>
      </c>
      <c r="F443">
        <v>9.5581</v>
      </c>
      <c r="G443" t="s">
        <v>427</v>
      </c>
      <c r="H443">
        <v>1.663</v>
      </c>
      <c r="I443">
        <v>108.1831</v>
      </c>
      <c r="K443" s="2">
        <v>0.913888888888887</v>
      </c>
      <c r="L443" s="3">
        <f t="shared" si="40"/>
        <v>273.9138888888889</v>
      </c>
      <c r="M443">
        <f t="shared" si="43"/>
        <v>501.3335711119911</v>
      </c>
      <c r="N443">
        <f>(277-103)/(-62+(AVERAGE($Q$4,$P$367)))*I443+277-((277-103)/(-62+(AVERAGE($Q$4,$P$367)))*210)</f>
        <v>158.36285912168967</v>
      </c>
    </row>
    <row r="444" spans="1:14" ht="12.75">
      <c r="A444" t="s">
        <v>256</v>
      </c>
      <c r="B444" s="1">
        <v>36798</v>
      </c>
      <c r="C444" s="2">
        <v>0.9159722222222223</v>
      </c>
      <c r="D444" t="s">
        <v>426</v>
      </c>
      <c r="E444">
        <v>0.673</v>
      </c>
      <c r="F444">
        <v>9.4213</v>
      </c>
      <c r="G444" t="s">
        <v>427</v>
      </c>
      <c r="H444">
        <v>1.663</v>
      </c>
      <c r="I444">
        <v>100.1721</v>
      </c>
      <c r="K444" s="2">
        <v>0.915972222222221</v>
      </c>
      <c r="L444" s="3">
        <f t="shared" si="40"/>
        <v>273.9159722222222</v>
      </c>
      <c r="M444">
        <f t="shared" si="43"/>
        <v>494.15825043862293</v>
      </c>
      <c r="N444">
        <f>(277-103)/(-62+(AVERAGE($Q$4,$P$367)))*I444+277-((277-103)/(-62+(AVERAGE($Q$4,$P$367)))*210)</f>
        <v>149.0284349192621</v>
      </c>
    </row>
    <row r="445" spans="1:14" ht="12.75">
      <c r="A445" t="s">
        <v>257</v>
      </c>
      <c r="B445" s="1">
        <v>36798</v>
      </c>
      <c r="C445" s="2">
        <v>0.9180555555555556</v>
      </c>
      <c r="D445" t="s">
        <v>426</v>
      </c>
      <c r="E445">
        <v>0.673</v>
      </c>
      <c r="F445">
        <v>9.7089</v>
      </c>
      <c r="G445" t="s">
        <v>427</v>
      </c>
      <c r="H445">
        <v>1.663</v>
      </c>
      <c r="I445">
        <v>104.1612</v>
      </c>
      <c r="K445" s="2">
        <v>0.918055555555554</v>
      </c>
      <c r="L445" s="3">
        <f t="shared" si="40"/>
        <v>273.91805555555555</v>
      </c>
      <c r="M445">
        <f t="shared" si="43"/>
        <v>509.2432082285402</v>
      </c>
      <c r="N445">
        <f>(277-103)/(-62+(AVERAGE($Q$4,$P$367)))*I445+277-((277-103)/(-62+(AVERAGE($Q$4,$P$367)))*210)</f>
        <v>153.67653772614062</v>
      </c>
    </row>
    <row r="446" spans="1:14" ht="12.75">
      <c r="A446" t="s">
        <v>434</v>
      </c>
      <c r="B446" s="1">
        <v>36798</v>
      </c>
      <c r="C446">
        <f>AVERAGE(C445,C448)</f>
        <v>0.9211863425925926</v>
      </c>
      <c r="D446" t="s">
        <v>426</v>
      </c>
      <c r="E446" t="s">
        <v>434</v>
      </c>
      <c r="F446" t="s">
        <v>434</v>
      </c>
      <c r="G446" t="s">
        <v>427</v>
      </c>
      <c r="H446" t="s">
        <v>434</v>
      </c>
      <c r="I446" t="s">
        <v>434</v>
      </c>
      <c r="K446" s="2">
        <v>0.920138888888887</v>
      </c>
      <c r="L446" s="3">
        <f t="shared" si="40"/>
        <v>273.9201388888889</v>
      </c>
      <c r="M446" t="s">
        <v>434</v>
      </c>
      <c r="N446" t="s">
        <v>434</v>
      </c>
    </row>
    <row r="447" spans="1:14" ht="12.75">
      <c r="A447" t="s">
        <v>434</v>
      </c>
      <c r="B447" s="1">
        <v>36798</v>
      </c>
      <c r="C447">
        <f>AVERAGE(C446,C448)</f>
        <v>0.922751736111111</v>
      </c>
      <c r="D447" t="s">
        <v>426</v>
      </c>
      <c r="E447" t="s">
        <v>434</v>
      </c>
      <c r="F447" t="s">
        <v>434</v>
      </c>
      <c r="G447" t="s">
        <v>427</v>
      </c>
      <c r="H447" t="s">
        <v>434</v>
      </c>
      <c r="I447" t="s">
        <v>434</v>
      </c>
      <c r="K447" s="2">
        <v>0.922222222222221</v>
      </c>
      <c r="L447" s="3">
        <f t="shared" si="40"/>
        <v>273.9222222222222</v>
      </c>
      <c r="M447" t="s">
        <v>434</v>
      </c>
      <c r="N447" t="s">
        <v>434</v>
      </c>
    </row>
    <row r="448" spans="1:14" ht="12.75">
      <c r="A448" t="s">
        <v>258</v>
      </c>
      <c r="B448" s="1">
        <v>36798</v>
      </c>
      <c r="C448" s="2">
        <v>0.9243171296296296</v>
      </c>
      <c r="D448" t="s">
        <v>426</v>
      </c>
      <c r="E448">
        <v>0.673</v>
      </c>
      <c r="F448">
        <v>9.5003</v>
      </c>
      <c r="G448" t="s">
        <v>427</v>
      </c>
      <c r="H448">
        <v>1.663</v>
      </c>
      <c r="I448">
        <v>98.1381</v>
      </c>
      <c r="K448" s="2">
        <v>0.924305555555553</v>
      </c>
      <c r="L448" s="3">
        <f t="shared" si="40"/>
        <v>273.9243055555556</v>
      </c>
      <c r="M448">
        <f t="shared" si="43"/>
        <v>498.30189322514394</v>
      </c>
      <c r="N448">
        <f aca="true" t="shared" si="44" ref="N448:N479">(277-103)/(-62+(AVERAGE($Q$4,$P$367)))*I448+277-((277-103)/(-62+(AVERAGE($Q$4,$P$367)))*210)</f>
        <v>146.65841634133955</v>
      </c>
    </row>
    <row r="449" spans="1:14" ht="12.75">
      <c r="A449" t="s">
        <v>259</v>
      </c>
      <c r="B449" s="1">
        <v>36798</v>
      </c>
      <c r="C449" s="2">
        <v>0.9264004629629629</v>
      </c>
      <c r="D449" t="s">
        <v>426</v>
      </c>
      <c r="E449">
        <v>0.675</v>
      </c>
      <c r="F449">
        <v>9.8163</v>
      </c>
      <c r="G449" t="s">
        <v>427</v>
      </c>
      <c r="H449">
        <v>1.665</v>
      </c>
      <c r="I449">
        <v>99.0268</v>
      </c>
      <c r="K449" s="2">
        <v>0.926388888888886</v>
      </c>
      <c r="L449" s="3">
        <f t="shared" si="40"/>
        <v>273.9263888888889</v>
      </c>
      <c r="M449">
        <f t="shared" si="43"/>
        <v>514.8764643712283</v>
      </c>
      <c r="N449">
        <f t="shared" si="44"/>
        <v>147.69393035815364</v>
      </c>
    </row>
    <row r="450" spans="1:14" ht="12.75">
      <c r="A450" t="s">
        <v>240</v>
      </c>
      <c r="B450" s="1">
        <v>36798</v>
      </c>
      <c r="C450" s="2">
        <v>0.9284837962962963</v>
      </c>
      <c r="D450" t="s">
        <v>426</v>
      </c>
      <c r="E450">
        <v>0.675</v>
      </c>
      <c r="F450">
        <v>10.3037</v>
      </c>
      <c r="G450" t="s">
        <v>427</v>
      </c>
      <c r="H450">
        <v>1.663</v>
      </c>
      <c r="I450">
        <v>95.9997</v>
      </c>
      <c r="K450" s="2">
        <v>0.928472222222221</v>
      </c>
      <c r="L450" s="3">
        <f t="shared" si="40"/>
        <v>273.92847222222224</v>
      </c>
      <c r="M450">
        <f t="shared" si="43"/>
        <v>540.441166828828</v>
      </c>
      <c r="N450">
        <f t="shared" si="44"/>
        <v>144.16675079216083</v>
      </c>
    </row>
    <row r="451" spans="1:14" ht="12.75">
      <c r="A451" t="s">
        <v>260</v>
      </c>
      <c r="B451" s="1">
        <v>36798</v>
      </c>
      <c r="C451" s="2">
        <v>0.9305671296296296</v>
      </c>
      <c r="D451" t="s">
        <v>426</v>
      </c>
      <c r="E451">
        <v>0.675</v>
      </c>
      <c r="F451">
        <v>9.5036</v>
      </c>
      <c r="G451" t="s">
        <v>427</v>
      </c>
      <c r="H451">
        <v>1.665</v>
      </c>
      <c r="I451">
        <v>102.1208</v>
      </c>
      <c r="K451" s="2">
        <v>0.930555555555554</v>
      </c>
      <c r="L451" s="3">
        <f t="shared" si="40"/>
        <v>273.93055555555554</v>
      </c>
      <c r="M451">
        <f t="shared" si="43"/>
        <v>498.47498210103663</v>
      </c>
      <c r="N451">
        <f t="shared" si="44"/>
        <v>151.29906186262383</v>
      </c>
    </row>
    <row r="452" spans="1:14" ht="12.75">
      <c r="A452" t="s">
        <v>261</v>
      </c>
      <c r="B452" s="1">
        <v>36798</v>
      </c>
      <c r="C452" s="2">
        <v>0.932650462962963</v>
      </c>
      <c r="D452" t="s">
        <v>426</v>
      </c>
      <c r="E452">
        <v>0.675</v>
      </c>
      <c r="F452">
        <v>9.0247</v>
      </c>
      <c r="G452" t="s">
        <v>427</v>
      </c>
      <c r="H452">
        <v>1.665</v>
      </c>
      <c r="I452">
        <v>97.8126</v>
      </c>
      <c r="K452" s="2">
        <v>0.932638888888887</v>
      </c>
      <c r="L452" s="3">
        <f t="shared" si="40"/>
        <v>273.9326388888889</v>
      </c>
      <c r="M452">
        <f t="shared" si="43"/>
        <v>473.3561146267967</v>
      </c>
      <c r="N452">
        <f t="shared" si="44"/>
        <v>146.27914345681955</v>
      </c>
    </row>
    <row r="453" spans="1:14" ht="12.75">
      <c r="A453" t="s">
        <v>262</v>
      </c>
      <c r="B453" s="1">
        <v>36798</v>
      </c>
      <c r="C453" s="2">
        <v>0.9347337962962964</v>
      </c>
      <c r="D453" t="s">
        <v>426</v>
      </c>
      <c r="E453">
        <v>0.673</v>
      </c>
      <c r="F453">
        <v>9.3156</v>
      </c>
      <c r="G453" t="s">
        <v>427</v>
      </c>
      <c r="H453">
        <v>1.663</v>
      </c>
      <c r="I453">
        <v>100.642</v>
      </c>
      <c r="K453" s="2">
        <v>0.93472222222222</v>
      </c>
      <c r="L453" s="3">
        <f t="shared" si="40"/>
        <v>273.9347222222222</v>
      </c>
      <c r="M453">
        <f t="shared" si="43"/>
        <v>488.6141612926067</v>
      </c>
      <c r="N453">
        <f t="shared" si="44"/>
        <v>149.5759628100024</v>
      </c>
    </row>
    <row r="454" spans="1:14" ht="12.75">
      <c r="A454" t="s">
        <v>263</v>
      </c>
      <c r="B454" s="1">
        <v>36798</v>
      </c>
      <c r="C454" s="2">
        <v>0.9368171296296296</v>
      </c>
      <c r="D454" t="s">
        <v>426</v>
      </c>
      <c r="E454">
        <v>0.673</v>
      </c>
      <c r="F454">
        <v>9.6046</v>
      </c>
      <c r="G454" t="s">
        <v>427</v>
      </c>
      <c r="H454">
        <v>1.661</v>
      </c>
      <c r="I454">
        <v>98.9328</v>
      </c>
      <c r="K454" s="2">
        <v>0.936805555555553</v>
      </c>
      <c r="L454" s="3">
        <f aca="true" t="shared" si="45" ref="L454:L484">B454-DATE(1999,12,31)+K454</f>
        <v>273.93680555555557</v>
      </c>
      <c r="M454">
        <f t="shared" si="43"/>
        <v>503.7725507268421</v>
      </c>
      <c r="N454">
        <f t="shared" si="44"/>
        <v>147.58440147598805</v>
      </c>
    </row>
    <row r="455" spans="1:14" ht="12.75">
      <c r="A455" t="s">
        <v>264</v>
      </c>
      <c r="B455" s="1">
        <v>36798</v>
      </c>
      <c r="C455" s="2">
        <v>0.9389120370370371</v>
      </c>
      <c r="D455" t="s">
        <v>426</v>
      </c>
      <c r="E455">
        <v>0.675</v>
      </c>
      <c r="F455">
        <v>9.4561</v>
      </c>
      <c r="G455" t="s">
        <v>427</v>
      </c>
      <c r="H455">
        <v>1.665</v>
      </c>
      <c r="I455">
        <v>99.1081</v>
      </c>
      <c r="K455" s="2">
        <v>0.938888888888886</v>
      </c>
      <c r="L455" s="3">
        <f t="shared" si="45"/>
        <v>273.93888888888887</v>
      </c>
      <c r="M455">
        <f t="shared" si="43"/>
        <v>495.9835513116726</v>
      </c>
      <c r="N455">
        <f t="shared" si="44"/>
        <v>147.7886611892181</v>
      </c>
    </row>
    <row r="456" spans="1:14" ht="12.75">
      <c r="A456" t="s">
        <v>265</v>
      </c>
      <c r="B456" s="1">
        <v>36798</v>
      </c>
      <c r="C456" s="2">
        <v>0.9409953703703704</v>
      </c>
      <c r="D456" t="s">
        <v>426</v>
      </c>
      <c r="E456">
        <v>0.675</v>
      </c>
      <c r="F456">
        <v>9.6194</v>
      </c>
      <c r="G456" t="s">
        <v>427</v>
      </c>
      <c r="H456">
        <v>1.665</v>
      </c>
      <c r="I456">
        <v>97.6158</v>
      </c>
      <c r="K456" s="2">
        <v>0.94097222222222</v>
      </c>
      <c r="L456" s="3">
        <f t="shared" si="45"/>
        <v>273.94097222222223</v>
      </c>
      <c r="M456">
        <f t="shared" si="43"/>
        <v>504.54882810963346</v>
      </c>
      <c r="N456">
        <f t="shared" si="44"/>
        <v>146.0498319247963</v>
      </c>
    </row>
    <row r="457" spans="1:14" ht="12.75">
      <c r="A457" t="s">
        <v>266</v>
      </c>
      <c r="B457" s="1">
        <v>36798</v>
      </c>
      <c r="C457" s="2">
        <v>0.9430787037037037</v>
      </c>
      <c r="D457" t="s">
        <v>426</v>
      </c>
      <c r="E457">
        <v>0.673</v>
      </c>
      <c r="F457">
        <v>9.7195</v>
      </c>
      <c r="G457" t="s">
        <v>427</v>
      </c>
      <c r="H457">
        <v>1.661</v>
      </c>
      <c r="I457">
        <v>103.6952</v>
      </c>
      <c r="K457" s="2">
        <v>0.943055555555554</v>
      </c>
      <c r="L457" s="3">
        <f t="shared" si="45"/>
        <v>273.94305555555553</v>
      </c>
      <c r="M457">
        <f t="shared" si="43"/>
        <v>509.7991906783772</v>
      </c>
      <c r="N457">
        <f t="shared" si="44"/>
        <v>153.1335541188093</v>
      </c>
    </row>
    <row r="458" spans="1:14" ht="12.75">
      <c r="A458" t="s">
        <v>267</v>
      </c>
      <c r="B458" s="1">
        <v>36798</v>
      </c>
      <c r="C458" s="2">
        <v>0.9451620370370369</v>
      </c>
      <c r="D458" t="s">
        <v>426</v>
      </c>
      <c r="E458">
        <v>0.673</v>
      </c>
      <c r="F458">
        <v>8.8795</v>
      </c>
      <c r="G458" t="s">
        <v>427</v>
      </c>
      <c r="H458">
        <v>1.663</v>
      </c>
      <c r="I458">
        <v>99.6555</v>
      </c>
      <c r="K458" s="2">
        <v>0.945138888888887</v>
      </c>
      <c r="L458" s="3">
        <f t="shared" si="45"/>
        <v>273.9451388888889</v>
      </c>
      <c r="M458">
        <f t="shared" si="43"/>
        <v>465.74020408752</v>
      </c>
      <c r="N458">
        <f t="shared" si="44"/>
        <v>148.42649214770125</v>
      </c>
    </row>
    <row r="459" spans="1:14" ht="12.75">
      <c r="A459" t="s">
        <v>268</v>
      </c>
      <c r="B459" s="1">
        <v>36798</v>
      </c>
      <c r="C459" s="2">
        <v>0.9472453703703704</v>
      </c>
      <c r="D459" t="s">
        <v>426</v>
      </c>
      <c r="E459">
        <v>0.673</v>
      </c>
      <c r="F459">
        <v>9.4277</v>
      </c>
      <c r="G459" t="s">
        <v>427</v>
      </c>
      <c r="H459">
        <v>1.663</v>
      </c>
      <c r="I459">
        <v>101.4906</v>
      </c>
      <c r="K459" s="2">
        <v>0.94722222222222</v>
      </c>
      <c r="L459" s="3">
        <f t="shared" si="45"/>
        <v>273.9472222222222</v>
      </c>
      <c r="M459">
        <f t="shared" si="43"/>
        <v>494.49393795550554</v>
      </c>
      <c r="N459">
        <f t="shared" si="44"/>
        <v>150.56475227176503</v>
      </c>
    </row>
    <row r="460" spans="1:14" ht="12.75">
      <c r="A460" t="s">
        <v>269</v>
      </c>
      <c r="B460" s="1">
        <v>36798</v>
      </c>
      <c r="C460" s="2">
        <v>0.9493287037037037</v>
      </c>
      <c r="D460" t="s">
        <v>426</v>
      </c>
      <c r="E460">
        <v>0.678</v>
      </c>
      <c r="F460">
        <v>9.2653</v>
      </c>
      <c r="G460" t="s">
        <v>427</v>
      </c>
      <c r="H460">
        <v>1.666</v>
      </c>
      <c r="I460">
        <v>97.9555</v>
      </c>
      <c r="K460" s="2">
        <v>0.949305555555554</v>
      </c>
      <c r="L460" s="3">
        <f t="shared" si="45"/>
        <v>273.94930555555555</v>
      </c>
      <c r="M460">
        <f t="shared" si="43"/>
        <v>485.9758672146065</v>
      </c>
      <c r="N460">
        <f t="shared" si="44"/>
        <v>146.44565066172862</v>
      </c>
    </row>
    <row r="461" spans="1:14" ht="12.75">
      <c r="A461" t="s">
        <v>270</v>
      </c>
      <c r="B461" s="1">
        <v>36798</v>
      </c>
      <c r="C461" s="2">
        <v>0.9514236111111112</v>
      </c>
      <c r="D461" t="s">
        <v>426</v>
      </c>
      <c r="E461">
        <v>0.675</v>
      </c>
      <c r="F461">
        <v>8.912</v>
      </c>
      <c r="G461" t="s">
        <v>427</v>
      </c>
      <c r="H461">
        <v>1.665</v>
      </c>
      <c r="I461">
        <v>98.1066</v>
      </c>
      <c r="K461" s="2">
        <v>0.951388888888887</v>
      </c>
      <c r="L461" s="3">
        <f t="shared" si="45"/>
        <v>273.9513888888889</v>
      </c>
      <c r="M461">
        <f t="shared" si="43"/>
        <v>467.44486725919006</v>
      </c>
      <c r="N461">
        <f t="shared" si="44"/>
        <v>146.6217125138054</v>
      </c>
    </row>
    <row r="462" spans="1:14" ht="12.75">
      <c r="A462" t="s">
        <v>271</v>
      </c>
      <c r="B462" s="1">
        <v>36798</v>
      </c>
      <c r="C462" s="2">
        <v>0.9535069444444444</v>
      </c>
      <c r="D462" t="s">
        <v>426</v>
      </c>
      <c r="E462">
        <v>0.673</v>
      </c>
      <c r="F462">
        <v>9.6792</v>
      </c>
      <c r="G462" t="s">
        <v>427</v>
      </c>
      <c r="H462">
        <v>1.663</v>
      </c>
      <c r="I462">
        <v>93.8865</v>
      </c>
      <c r="K462" s="2">
        <v>0.95347222222222</v>
      </c>
      <c r="L462" s="3">
        <f t="shared" si="45"/>
        <v>273.9534722222222</v>
      </c>
      <c r="M462">
        <f t="shared" si="43"/>
        <v>507.68540834550623</v>
      </c>
      <c r="N462">
        <f t="shared" si="44"/>
        <v>141.7044483050094</v>
      </c>
    </row>
    <row r="463" spans="1:14" ht="12.75">
      <c r="A463" t="s">
        <v>272</v>
      </c>
      <c r="B463" s="1">
        <v>36798</v>
      </c>
      <c r="C463" s="2">
        <v>0.9555902777777777</v>
      </c>
      <c r="D463" t="s">
        <v>426</v>
      </c>
      <c r="E463">
        <v>0.673</v>
      </c>
      <c r="F463">
        <v>8.9355</v>
      </c>
      <c r="G463" t="s">
        <v>427</v>
      </c>
      <c r="H463">
        <v>1.663</v>
      </c>
      <c r="I463">
        <v>94.8458</v>
      </c>
      <c r="K463" s="2">
        <v>0.955555555555553</v>
      </c>
      <c r="L463" s="3">
        <f t="shared" si="45"/>
        <v>273.9555555555556</v>
      </c>
      <c r="M463">
        <f t="shared" si="43"/>
        <v>468.6774698602438</v>
      </c>
      <c r="N463">
        <f t="shared" si="44"/>
        <v>142.82222550353504</v>
      </c>
    </row>
    <row r="464" spans="1:14" ht="12.75">
      <c r="A464" t="s">
        <v>273</v>
      </c>
      <c r="B464" s="1">
        <v>36798</v>
      </c>
      <c r="C464" s="2">
        <v>0.9576736111111112</v>
      </c>
      <c r="D464" t="s">
        <v>426</v>
      </c>
      <c r="E464">
        <v>0.675</v>
      </c>
      <c r="F464">
        <v>9.4472</v>
      </c>
      <c r="G464" t="s">
        <v>427</v>
      </c>
      <c r="H464">
        <v>1.665</v>
      </c>
      <c r="I464">
        <v>91.2343</v>
      </c>
      <c r="K464" s="2">
        <v>0.957638888888886</v>
      </c>
      <c r="L464" s="3">
        <f t="shared" si="45"/>
        <v>273.9576388888889</v>
      </c>
      <c r="M464">
        <f t="shared" si="43"/>
        <v>495.5167358585077</v>
      </c>
      <c r="N464">
        <f t="shared" si="44"/>
        <v>138.61410254671728</v>
      </c>
    </row>
    <row r="465" spans="1:14" ht="12.75">
      <c r="A465" t="s">
        <v>274</v>
      </c>
      <c r="B465" s="1">
        <v>36798</v>
      </c>
      <c r="C465" s="2">
        <v>0.9597569444444445</v>
      </c>
      <c r="D465" t="s">
        <v>426</v>
      </c>
      <c r="E465">
        <v>0.673</v>
      </c>
      <c r="F465">
        <v>9.253</v>
      </c>
      <c r="G465" t="s">
        <v>427</v>
      </c>
      <c r="H465">
        <v>1.663</v>
      </c>
      <c r="I465">
        <v>93.8026</v>
      </c>
      <c r="K465" s="2">
        <v>0.959722222222219</v>
      </c>
      <c r="L465" s="3">
        <f t="shared" si="45"/>
        <v>273.95972222222224</v>
      </c>
      <c r="M465">
        <f t="shared" si="43"/>
        <v>485.33071776809754</v>
      </c>
      <c r="N465">
        <f t="shared" si="44"/>
        <v>141.6066879516723</v>
      </c>
    </row>
    <row r="466" spans="1:14" ht="12.75">
      <c r="A466" t="s">
        <v>275</v>
      </c>
      <c r="B466" s="1">
        <v>36798</v>
      </c>
      <c r="C466" s="2">
        <v>0.9618402777777778</v>
      </c>
      <c r="D466" t="s">
        <v>426</v>
      </c>
      <c r="E466">
        <v>0.673</v>
      </c>
      <c r="F466">
        <v>9.4602</v>
      </c>
      <c r="G466" t="s">
        <v>427</v>
      </c>
      <c r="H466">
        <v>1.663</v>
      </c>
      <c r="I466">
        <v>92.4033</v>
      </c>
      <c r="K466" s="2">
        <v>0.961805555555554</v>
      </c>
      <c r="L466" s="3">
        <f t="shared" si="45"/>
        <v>273.96180555555554</v>
      </c>
      <c r="M466">
        <f t="shared" si="43"/>
        <v>496.1986011271757</v>
      </c>
      <c r="N466">
        <f t="shared" si="44"/>
        <v>139.97622236854198</v>
      </c>
    </row>
    <row r="467" spans="1:14" ht="12.75">
      <c r="A467" t="s">
        <v>276</v>
      </c>
      <c r="B467" s="1">
        <v>36798</v>
      </c>
      <c r="C467" s="2">
        <v>0.9639351851851852</v>
      </c>
      <c r="D467" t="s">
        <v>426</v>
      </c>
      <c r="E467">
        <v>0.675</v>
      </c>
      <c r="F467">
        <v>9.6584</v>
      </c>
      <c r="G467" t="s">
        <v>427</v>
      </c>
      <c r="H467">
        <v>1.665</v>
      </c>
      <c r="I467">
        <v>93.0766</v>
      </c>
      <c r="K467" s="2">
        <v>0.963888888888887</v>
      </c>
      <c r="L467" s="3">
        <f t="shared" si="45"/>
        <v>273.9638888888889</v>
      </c>
      <c r="M467">
        <f t="shared" si="43"/>
        <v>506.59442391563744</v>
      </c>
      <c r="N467">
        <f t="shared" si="44"/>
        <v>140.76075211707456</v>
      </c>
    </row>
    <row r="468" spans="1:14" ht="12.75">
      <c r="A468" t="s">
        <v>277</v>
      </c>
      <c r="B468" s="1">
        <v>36798</v>
      </c>
      <c r="C468" s="2">
        <v>0.9660185185185185</v>
      </c>
      <c r="D468" t="s">
        <v>426</v>
      </c>
      <c r="E468">
        <v>0.675</v>
      </c>
      <c r="F468">
        <v>10.3299</v>
      </c>
      <c r="G468" t="s">
        <v>427</v>
      </c>
      <c r="H468">
        <v>1.665</v>
      </c>
      <c r="I468">
        <v>88.8083</v>
      </c>
      <c r="K468" s="2">
        <v>0.96597222222222</v>
      </c>
      <c r="L468" s="3">
        <f t="shared" si="45"/>
        <v>273.9659722222222</v>
      </c>
      <c r="M468">
        <f t="shared" si="43"/>
        <v>541.8153876010667</v>
      </c>
      <c r="N468">
        <f t="shared" si="44"/>
        <v>135.7873252261469</v>
      </c>
    </row>
    <row r="469" spans="1:14" ht="12.75">
      <c r="A469" t="s">
        <v>278</v>
      </c>
      <c r="B469" s="1">
        <v>36798</v>
      </c>
      <c r="C469" s="2">
        <v>0.9681018518518519</v>
      </c>
      <c r="D469" t="s">
        <v>426</v>
      </c>
      <c r="E469">
        <v>0.673</v>
      </c>
      <c r="F469">
        <v>9.5156</v>
      </c>
      <c r="G469" t="s">
        <v>427</v>
      </c>
      <c r="H469">
        <v>1.663</v>
      </c>
      <c r="I469">
        <v>96.3601</v>
      </c>
      <c r="K469" s="2">
        <v>0.968055555555553</v>
      </c>
      <c r="L469" s="3">
        <f t="shared" si="45"/>
        <v>273.96805555555557</v>
      </c>
      <c r="M469">
        <f t="shared" si="43"/>
        <v>499.10439619519167</v>
      </c>
      <c r="N469">
        <f t="shared" si="44"/>
        <v>144.586689187187</v>
      </c>
    </row>
    <row r="470" spans="1:14" ht="12.75">
      <c r="A470" t="s">
        <v>279</v>
      </c>
      <c r="B470" s="1">
        <v>36798</v>
      </c>
      <c r="C470" s="2">
        <v>0.9701851851851852</v>
      </c>
      <c r="D470" t="s">
        <v>426</v>
      </c>
      <c r="E470">
        <v>0.675</v>
      </c>
      <c r="F470">
        <v>10.0656</v>
      </c>
      <c r="G470" t="s">
        <v>427</v>
      </c>
      <c r="H470">
        <v>1.663</v>
      </c>
      <c r="I470">
        <v>88.0014</v>
      </c>
      <c r="K470" s="2">
        <v>0.970138888888886</v>
      </c>
      <c r="L470" s="3">
        <f t="shared" si="45"/>
        <v>273.97013888888887</v>
      </c>
      <c r="M470">
        <f t="shared" si="43"/>
        <v>527.9525421773006</v>
      </c>
      <c r="N470">
        <f t="shared" si="44"/>
        <v>134.84712464083435</v>
      </c>
    </row>
    <row r="471" spans="1:14" ht="12.75">
      <c r="A471" t="s">
        <v>280</v>
      </c>
      <c r="B471" s="1">
        <v>36798</v>
      </c>
      <c r="C471" s="2">
        <v>0.9722685185185185</v>
      </c>
      <c r="D471" t="s">
        <v>426</v>
      </c>
      <c r="E471">
        <v>0.673</v>
      </c>
      <c r="F471">
        <v>10.5165</v>
      </c>
      <c r="G471" t="s">
        <v>427</v>
      </c>
      <c r="H471">
        <v>1.663</v>
      </c>
      <c r="I471">
        <v>95.3514</v>
      </c>
      <c r="K471" s="2">
        <v>0.97222222222222</v>
      </c>
      <c r="L471" s="3">
        <f t="shared" si="45"/>
        <v>273.97222222222223</v>
      </c>
      <c r="M471">
        <f t="shared" si="43"/>
        <v>551.6027767651786</v>
      </c>
      <c r="N471">
        <f t="shared" si="44"/>
        <v>143.4113510654808</v>
      </c>
    </row>
    <row r="472" spans="1:14" ht="12.75">
      <c r="A472" t="s">
        <v>281</v>
      </c>
      <c r="B472" s="1">
        <v>36798</v>
      </c>
      <c r="C472" s="2">
        <v>0.9743518518518518</v>
      </c>
      <c r="D472" t="s">
        <v>426</v>
      </c>
      <c r="E472">
        <v>0.673</v>
      </c>
      <c r="F472">
        <v>9.7463</v>
      </c>
      <c r="G472" t="s">
        <v>427</v>
      </c>
      <c r="H472">
        <v>1.663</v>
      </c>
      <c r="I472">
        <v>91.9625</v>
      </c>
      <c r="K472" s="2">
        <v>0.974305555555554</v>
      </c>
      <c r="L472" s="3">
        <f t="shared" si="45"/>
        <v>273.97430555555553</v>
      </c>
      <c r="M472">
        <f t="shared" si="43"/>
        <v>511.20488215532356</v>
      </c>
      <c r="N472">
        <f t="shared" si="44"/>
        <v>139.462601823238</v>
      </c>
    </row>
    <row r="473" spans="1:14" ht="12.75">
      <c r="A473" t="s">
        <v>282</v>
      </c>
      <c r="B473" s="1">
        <v>36798</v>
      </c>
      <c r="C473" s="2">
        <v>0.9764351851851852</v>
      </c>
      <c r="D473" t="s">
        <v>426</v>
      </c>
      <c r="E473">
        <v>0.673</v>
      </c>
      <c r="F473">
        <v>9.6722</v>
      </c>
      <c r="G473" t="s">
        <v>427</v>
      </c>
      <c r="H473">
        <v>1.661</v>
      </c>
      <c r="I473">
        <v>92.3239</v>
      </c>
      <c r="K473" s="2">
        <v>0.976388888888887</v>
      </c>
      <c r="L473" s="3">
        <f t="shared" si="45"/>
        <v>273.9763888888889</v>
      </c>
      <c r="M473">
        <f t="shared" si="43"/>
        <v>507.3182501239159</v>
      </c>
      <c r="N473">
        <f t="shared" si="44"/>
        <v>139.88370541913832</v>
      </c>
    </row>
    <row r="474" spans="1:14" ht="12.75">
      <c r="A474" t="s">
        <v>283</v>
      </c>
      <c r="B474" s="1">
        <v>36798</v>
      </c>
      <c r="C474" s="2">
        <v>0.9785185185185186</v>
      </c>
      <c r="D474" t="s">
        <v>426</v>
      </c>
      <c r="E474">
        <v>0.673</v>
      </c>
      <c r="F474">
        <v>10.447</v>
      </c>
      <c r="G474" t="s">
        <v>427</v>
      </c>
      <c r="H474">
        <v>1.663</v>
      </c>
      <c r="I474">
        <v>90.2245</v>
      </c>
      <c r="K474" s="2">
        <v>0.97847222222222</v>
      </c>
      <c r="L474" s="3">
        <f t="shared" si="45"/>
        <v>273.9784722222222</v>
      </c>
      <c r="M474">
        <f t="shared" si="43"/>
        <v>547.9574201365303</v>
      </c>
      <c r="N474">
        <f t="shared" si="44"/>
        <v>137.4374827040495</v>
      </c>
    </row>
    <row r="475" spans="1:14" ht="12.75">
      <c r="A475" t="s">
        <v>284</v>
      </c>
      <c r="B475" s="1">
        <v>36798</v>
      </c>
      <c r="C475" s="2">
        <v>0.9806134259259259</v>
      </c>
      <c r="D475" t="s">
        <v>426</v>
      </c>
      <c r="E475">
        <v>0.673</v>
      </c>
      <c r="F475">
        <v>9.9711</v>
      </c>
      <c r="G475" t="s">
        <v>427</v>
      </c>
      <c r="H475">
        <v>1.663</v>
      </c>
      <c r="I475">
        <v>90.7921</v>
      </c>
      <c r="K475" s="2">
        <v>0.980555555555554</v>
      </c>
      <c r="L475" s="3">
        <f t="shared" si="45"/>
        <v>273.98055555555555</v>
      </c>
      <c r="M475">
        <f t="shared" si="43"/>
        <v>522.9959061858292</v>
      </c>
      <c r="N475">
        <f t="shared" si="44"/>
        <v>138.09885072018955</v>
      </c>
    </row>
    <row r="476" spans="1:14" ht="12.75">
      <c r="A476" t="s">
        <v>285</v>
      </c>
      <c r="B476" s="1">
        <v>36798</v>
      </c>
      <c r="C476" s="2">
        <v>0.9826967592592593</v>
      </c>
      <c r="D476" t="s">
        <v>426</v>
      </c>
      <c r="E476">
        <v>0.673</v>
      </c>
      <c r="F476">
        <v>9.0253</v>
      </c>
      <c r="G476" t="s">
        <v>427</v>
      </c>
      <c r="H476">
        <v>1.661</v>
      </c>
      <c r="I476">
        <v>87.6743</v>
      </c>
      <c r="K476" s="2">
        <v>0.982638888888887</v>
      </c>
      <c r="L476" s="3">
        <f t="shared" si="45"/>
        <v>273.9826388888889</v>
      </c>
      <c r="M476">
        <f t="shared" si="43"/>
        <v>473.38758533150445</v>
      </c>
      <c r="N476">
        <f t="shared" si="44"/>
        <v>134.46598743491575</v>
      </c>
    </row>
    <row r="477" spans="1:14" ht="12.75">
      <c r="A477" t="s">
        <v>286</v>
      </c>
      <c r="B477" s="1">
        <v>36798</v>
      </c>
      <c r="C477" s="2">
        <v>0.9847800925925926</v>
      </c>
      <c r="D477" t="s">
        <v>426</v>
      </c>
      <c r="E477">
        <v>0.675</v>
      </c>
      <c r="F477">
        <v>9.6652</v>
      </c>
      <c r="G477" t="s">
        <v>427</v>
      </c>
      <c r="H477">
        <v>1.663</v>
      </c>
      <c r="I477">
        <v>92.1827</v>
      </c>
      <c r="K477" s="2">
        <v>0.98472222222222</v>
      </c>
      <c r="L477" s="3">
        <f t="shared" si="45"/>
        <v>273.9847222222222</v>
      </c>
      <c r="M477">
        <f t="shared" si="43"/>
        <v>506.9510919023254</v>
      </c>
      <c r="N477">
        <f t="shared" si="44"/>
        <v>139.7191790557152</v>
      </c>
    </row>
    <row r="478" spans="1:14" ht="12.75">
      <c r="A478" t="s">
        <v>287</v>
      </c>
      <c r="B478" s="1">
        <v>36798</v>
      </c>
      <c r="C478" s="2">
        <v>0.986863425925926</v>
      </c>
      <c r="D478" t="s">
        <v>426</v>
      </c>
      <c r="E478">
        <v>0.673</v>
      </c>
      <c r="F478">
        <v>9.4639</v>
      </c>
      <c r="G478" t="s">
        <v>427</v>
      </c>
      <c r="H478">
        <v>1.663</v>
      </c>
      <c r="I478">
        <v>87.5796</v>
      </c>
      <c r="K478" s="2">
        <v>0.986805555555553</v>
      </c>
      <c r="L478" s="3">
        <f t="shared" si="45"/>
        <v>273.9868055555556</v>
      </c>
      <c r="M478">
        <f t="shared" si="43"/>
        <v>496.3926704728736</v>
      </c>
      <c r="N478">
        <f t="shared" si="44"/>
        <v>134.3556429121383</v>
      </c>
    </row>
    <row r="479" spans="1:14" ht="12.75">
      <c r="A479" t="s">
        <v>288</v>
      </c>
      <c r="B479" s="1">
        <v>36798</v>
      </c>
      <c r="C479" s="2">
        <v>0.9889467592592592</v>
      </c>
      <c r="D479" t="s">
        <v>426</v>
      </c>
      <c r="E479">
        <v>0.673</v>
      </c>
      <c r="F479">
        <v>9.2138</v>
      </c>
      <c r="G479" t="s">
        <v>427</v>
      </c>
      <c r="H479">
        <v>1.663</v>
      </c>
      <c r="I479">
        <v>92.2054</v>
      </c>
      <c r="K479" s="2">
        <v>0.988888888888886</v>
      </c>
      <c r="L479" s="3">
        <f t="shared" si="45"/>
        <v>273.9888888888889</v>
      </c>
      <c r="M479">
        <f t="shared" si="43"/>
        <v>483.274631727191</v>
      </c>
      <c r="N479">
        <f t="shared" si="44"/>
        <v>139.74562911555728</v>
      </c>
    </row>
    <row r="480" spans="1:14" ht="12.75">
      <c r="A480" t="s">
        <v>434</v>
      </c>
      <c r="B480" s="1">
        <v>36798</v>
      </c>
      <c r="C480">
        <f>AVERAGE(C479,C481)</f>
        <v>0.9910358796296297</v>
      </c>
      <c r="D480" t="s">
        <v>426</v>
      </c>
      <c r="E480" t="s">
        <v>434</v>
      </c>
      <c r="F480" t="s">
        <v>434</v>
      </c>
      <c r="G480" t="s">
        <v>427</v>
      </c>
      <c r="H480" t="s">
        <v>434</v>
      </c>
      <c r="I480" t="s">
        <v>434</v>
      </c>
      <c r="K480" s="2">
        <v>0.990972222222219</v>
      </c>
      <c r="L480" s="3">
        <f t="shared" si="45"/>
        <v>273.99097222222224</v>
      </c>
      <c r="M480" t="s">
        <v>434</v>
      </c>
      <c r="N480" t="s">
        <v>434</v>
      </c>
    </row>
    <row r="481" spans="1:14" ht="12.75">
      <c r="A481" t="s">
        <v>289</v>
      </c>
      <c r="B481" s="1">
        <v>36798</v>
      </c>
      <c r="C481" s="2">
        <v>0.993125</v>
      </c>
      <c r="D481" t="s">
        <v>426</v>
      </c>
      <c r="E481">
        <v>0.673</v>
      </c>
      <c r="F481">
        <v>9.7435</v>
      </c>
      <c r="G481" t="s">
        <v>427</v>
      </c>
      <c r="H481">
        <v>1.665</v>
      </c>
      <c r="I481">
        <v>90.0749</v>
      </c>
      <c r="K481" s="2">
        <v>0.993055555555554</v>
      </c>
      <c r="L481" s="3">
        <f t="shared" si="45"/>
        <v>273.99305555555554</v>
      </c>
      <c r="M481">
        <f t="shared" si="43"/>
        <v>511.0580188666874</v>
      </c>
      <c r="N481">
        <f>(277-103)/(-62+(AVERAGE($Q$4,$P$367)))*I481+277-((277-103)/(-62+(AVERAGE($Q$4,$P$367)))*210)</f>
        <v>137.2631686532839</v>
      </c>
    </row>
    <row r="482" spans="1:14" ht="12.75">
      <c r="A482" t="s">
        <v>434</v>
      </c>
      <c r="B482" s="1">
        <v>36798</v>
      </c>
      <c r="C482">
        <f>AVERAGE(C481,C483)</f>
        <v>0.9952083333333333</v>
      </c>
      <c r="D482" t="s">
        <v>426</v>
      </c>
      <c r="E482" t="s">
        <v>434</v>
      </c>
      <c r="F482" t="s">
        <v>434</v>
      </c>
      <c r="G482" t="s">
        <v>427</v>
      </c>
      <c r="H482" t="s">
        <v>434</v>
      </c>
      <c r="I482" t="s">
        <v>434</v>
      </c>
      <c r="K482" s="2">
        <v>0.995138888888887</v>
      </c>
      <c r="L482" s="3">
        <f t="shared" si="45"/>
        <v>273.9951388888889</v>
      </c>
      <c r="M482" t="s">
        <v>434</v>
      </c>
      <c r="N482" t="s">
        <v>434</v>
      </c>
    </row>
    <row r="483" spans="1:14" ht="12.75">
      <c r="A483" t="s">
        <v>290</v>
      </c>
      <c r="B483" s="1">
        <v>36798</v>
      </c>
      <c r="C483" s="2">
        <v>0.9972916666666666</v>
      </c>
      <c r="D483" t="s">
        <v>426</v>
      </c>
      <c r="E483">
        <v>0.673</v>
      </c>
      <c r="F483">
        <v>9.4499</v>
      </c>
      <c r="G483" t="s">
        <v>427</v>
      </c>
      <c r="H483">
        <v>1.663</v>
      </c>
      <c r="I483">
        <v>89.258</v>
      </c>
      <c r="K483" s="2">
        <v>0.99722222222222</v>
      </c>
      <c r="L483" s="3">
        <f t="shared" si="45"/>
        <v>273.9972222222222</v>
      </c>
      <c r="M483">
        <f t="shared" si="43"/>
        <v>495.65835402969253</v>
      </c>
      <c r="N483">
        <f>(277-103)/(-62+(AVERAGE($Q$4,$P$367)))*I483+277-((277-103)/(-62+(AVERAGE($Q$4,$P$367)))*210)</f>
        <v>136.31131605923036</v>
      </c>
    </row>
    <row r="484" spans="1:14" ht="12.75">
      <c r="A484" t="s">
        <v>434</v>
      </c>
      <c r="B484" s="1">
        <v>36798</v>
      </c>
      <c r="C484">
        <f>AVERAGE(C483,C485)</f>
        <v>0.9972916666666666</v>
      </c>
      <c r="D484" t="s">
        <v>426</v>
      </c>
      <c r="E484" t="s">
        <v>434</v>
      </c>
      <c r="F484" t="s">
        <v>434</v>
      </c>
      <c r="G484" t="s">
        <v>427</v>
      </c>
      <c r="H484" t="s">
        <v>434</v>
      </c>
      <c r="I484" t="s">
        <v>434</v>
      </c>
      <c r="K484" s="2">
        <v>0.999305555555553</v>
      </c>
      <c r="L484" s="3">
        <f t="shared" si="45"/>
        <v>273.99930555555557</v>
      </c>
      <c r="M484" t="s">
        <v>434</v>
      </c>
      <c r="N484" t="s">
        <v>434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